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660" windowWidth="20685" windowHeight="11745" tabRatio="732" activeTab="1"/>
  </bookViews>
  <sheets>
    <sheet name="Registration" sheetId="1" r:id="rId1"/>
    <sheet name="Score" sheetId="2" r:id="rId2"/>
    <sheet name="FriAM" sheetId="3" r:id="rId3"/>
    <sheet name="FriNoon" sheetId="4" r:id="rId4"/>
    <sheet name="FriPM" sheetId="5" r:id="rId5"/>
    <sheet name="SatAM" sheetId="6" r:id="rId6"/>
    <sheet name="SatNoon" sheetId="7" r:id="rId7"/>
    <sheet name="SatPM" sheetId="8" r:id="rId8"/>
    <sheet name="SunAM" sheetId="9" r:id="rId9"/>
    <sheet name="SunPM" sheetId="10" r:id="rId10"/>
    <sheet name="Pickup" sheetId="11" r:id="rId11"/>
    <sheet name="ScoringSch" sheetId="12" r:id="rId12"/>
    <sheet name="Opponents Played" sheetId="13" r:id="rId13"/>
    <sheet name="Score Sheet" sheetId="15" r:id="rId14"/>
    <sheet name="Game Record" sheetId="14" r:id="rId15"/>
    <sheet name="Intro" sheetId="16" r:id="rId16"/>
  </sheets>
  <definedNames>
    <definedName name="G1_1">FriAM!$B$15:$B$24</definedName>
    <definedName name="G1_10">FriAM!$B$143:$B$152</definedName>
    <definedName name="G1_2">FriAM!$B$29:$B$38</definedName>
    <definedName name="G1_3">FriAM!$B$43:$B$52</definedName>
    <definedName name="G1_4">FriAM!$B$57:$B$66</definedName>
    <definedName name="G1_5">FriAM!$B$72:$B$81</definedName>
    <definedName name="G1_6">FriAM!$B$86:$B$95</definedName>
    <definedName name="G1_7">FriAM!$B$100:$B$109</definedName>
    <definedName name="G1_8">FriAM!$B$114:$B$123</definedName>
    <definedName name="G1_9">FriAM!$B$128:$B$137</definedName>
    <definedName name="G2_1">FriNoon!$B$15:$B$24</definedName>
    <definedName name="G2_10">FriNoon!$B$143:$B$152</definedName>
    <definedName name="G2_2">FriNoon!$B$29:$B$38</definedName>
    <definedName name="G2_3">FriNoon!$B$43:$B$52</definedName>
    <definedName name="G2_4">FriNoon!$B$57:$B$66</definedName>
    <definedName name="G2_5">FriNoon!$B$72:$B$81</definedName>
    <definedName name="G2_6">FriNoon!$B$86:$B$95</definedName>
    <definedName name="G2_7">FriNoon!$B$100:$B$109</definedName>
    <definedName name="G2_8">FriNoon!$B$114:$B$123</definedName>
    <definedName name="G2_9">FriNoon!$B$128:$B$137</definedName>
    <definedName name="G3_1">FriPM!$B$15:$B$24</definedName>
    <definedName name="G3_10">FriPM!$B$143:$B$152</definedName>
    <definedName name="G3_2">FriPM!$B$29:$B$38</definedName>
    <definedName name="G3_3">FriPM!$B$43:$B$52</definedName>
    <definedName name="G3_4">FriPM!$B$57:$B$66</definedName>
    <definedName name="G3_5">FriPM!$B$72:$B$81</definedName>
    <definedName name="G3_6">FriPM!$B$86:$B$95</definedName>
    <definedName name="G3_7">FriPM!$B$100:$B$109</definedName>
    <definedName name="G3_8">FriPM!$B$114:$B$123</definedName>
    <definedName name="G3_9">FriPM!$B$128:$B$137</definedName>
    <definedName name="G4_1">SatAM!$B$15:$B$24</definedName>
    <definedName name="G4_10">SatAM!$B$143:$B$152</definedName>
    <definedName name="G4_2">SatAM!$B$29:$B$38</definedName>
    <definedName name="G4_3">SatAM!$B$43:$B$52</definedName>
    <definedName name="G4_4">SatAM!$B$57:$B$66</definedName>
    <definedName name="G4_5">SatAM!$B$72:$B$81</definedName>
    <definedName name="G4_6">SatAM!$B$86:$B$95</definedName>
    <definedName name="G4_7">SatAM!$B$100:$B$109</definedName>
    <definedName name="G4_8">SatAM!$B$114:$B$123</definedName>
    <definedName name="G4_9">SatAM!$B$128:$B$137</definedName>
    <definedName name="G5_1">SatNoon!$B$15:$B$24</definedName>
    <definedName name="G5_10">SatNoon!$B$143:$B$152</definedName>
    <definedName name="G5_2">SatNoon!$B$29:$B$38</definedName>
    <definedName name="G5_3">SatNoon!$B$43:$B$52</definedName>
    <definedName name="G5_4">SatNoon!$B$57:$B$66</definedName>
    <definedName name="G5_5">SatNoon!$B$72:$B$81</definedName>
    <definedName name="G5_6">SatNoon!$B$86:$B$95</definedName>
    <definedName name="G5_7">SatNoon!$B$100:$B$109</definedName>
    <definedName name="G5_8">SatNoon!$B$114:$B$123</definedName>
    <definedName name="G5_9">SatNoon!$B$128:$B$137</definedName>
    <definedName name="G6_1">SatPM!$B$15:$B$24</definedName>
    <definedName name="G6_10">SatPM!$B$143:$B$152</definedName>
    <definedName name="G6_2">SatPM!$B$29:$B$38</definedName>
    <definedName name="G6_3">SatPM!$B$43:$B$52</definedName>
    <definedName name="G6_4">SatPM!$B$57:$B$66</definedName>
    <definedName name="G6_5">SatPM!$B$72:$B$81</definedName>
    <definedName name="G6_6">SatPM!$B$86:$B$95</definedName>
    <definedName name="G6_7">SatPM!$B$100:$B$109</definedName>
    <definedName name="G6_8">SatPM!$B$114:$B$123</definedName>
    <definedName name="G6_9">SatPM!$B$128:$B$137</definedName>
    <definedName name="G7_1">SunAM!$B$15:$B$24</definedName>
    <definedName name="G7_10">SunAM!$B$143:$B$152</definedName>
    <definedName name="G7_2">SunAM!$B$29:$B$38</definedName>
    <definedName name="G7_3">SunAM!$B$43:$B$52</definedName>
    <definedName name="G7_4">SunAM!$B$57:$B$66</definedName>
    <definedName name="G7_5">SunAM!$B$72:$B$81</definedName>
    <definedName name="G7_6">SunAM!$B$86:$B$95</definedName>
    <definedName name="G7_7">SunAM!$B$100:$B$109</definedName>
    <definedName name="G7_8">SunAM!$B$114:$B$12109</definedName>
    <definedName name="G7_9">SunAM!$B$128:$B$137</definedName>
    <definedName name="G8_1">SunPM!$B$13:$B$22</definedName>
    <definedName name="G8_10">SunPM!$B$141:$B$150</definedName>
    <definedName name="G8_2">SunPM!$B$27:$B$36</definedName>
    <definedName name="G8_3">SunPM!$B$41:$B$50</definedName>
    <definedName name="G8_4">SunPM!$B$55:$B$64</definedName>
    <definedName name="G8_5">SunPM!$B$70:$B$79</definedName>
    <definedName name="G8_6">SunPM!$B$84:$B$92</definedName>
    <definedName name="G8_7">SunPM!$B$98:$B$107</definedName>
    <definedName name="G8_8">SunPM!$B$112:$B$121</definedName>
    <definedName name="G8_9">SunPM!$B$126:$B$135</definedName>
    <definedName name="G9_1">Pickup!$B$15:$B$24</definedName>
    <definedName name="G9_10">Pickup!$B$143:$B$152</definedName>
    <definedName name="G9_2">Pickup!$B$29:$B$38</definedName>
    <definedName name="G9_3">Pickup!$B$43:$B$52</definedName>
    <definedName name="G9_4">Pickup!$B$57:$B$66</definedName>
    <definedName name="G9_5">Pickup!$B$72:$B$81</definedName>
    <definedName name="G9_6">Pickup!$B$86:$B$95</definedName>
    <definedName name="G9_7">Pickup!$B$100:$B$109</definedName>
    <definedName name="G9_8">Pickup!$B$114:$B$123</definedName>
    <definedName name="G9_9">Pickup!$B$128:$B$137</definedName>
    <definedName name="Place">Score!$B$13:$AJ$62</definedName>
    <definedName name="PlacePts">ScoringSch!$B$4:$J$13</definedName>
    <definedName name="_xlnm.Print_Area" localSheetId="2">FriAM!$A$2:$I$77</definedName>
    <definedName name="_xlnm.Print_Area" localSheetId="3">FriNoon!$A$2:$I$81</definedName>
    <definedName name="_xlnm.Print_Area" localSheetId="4">FriPM!$A$2:$I$62</definedName>
    <definedName name="_xlnm.Print_Area" localSheetId="12">'Opponents Played'!$H$6:$BH$61</definedName>
    <definedName name="_xlnm.Print_Area" localSheetId="10">Pickup!$A$1:$I$76</definedName>
    <definedName name="_xlnm.Print_Area" localSheetId="0">Registration!$B$1:$C$40</definedName>
    <definedName name="_xlnm.Print_Area" localSheetId="5">SatAM!$A$2:$I$76</definedName>
    <definedName name="_xlnm.Print_Area" localSheetId="6">SatNoon!$A$2:$I$52</definedName>
    <definedName name="_xlnm.Print_Area" localSheetId="7">SatPM!$A$2:$J$62</definedName>
    <definedName name="_xlnm.Print_Area" localSheetId="1">Score!$B$8:$AH$35</definedName>
    <definedName name="_xlnm.Print_Area" localSheetId="8">SunAM!$A$1:$I$77</definedName>
    <definedName name="Registration">Registration!$B$9:$C$64</definedName>
    <definedName name="Score">Score!$B$8:$AH$62</definedName>
    <definedName name="Session1">FriAM!$B$1:$I$32002</definedName>
    <definedName name="Session2">FriNoon!$B$1:$I$32002</definedName>
    <definedName name="Session3">FriPM!$B$1:$I$32002</definedName>
    <definedName name="Session4">SatAM!$B$1:$I$32002</definedName>
    <definedName name="Session5">SatNoon!$B$1:$I$32002</definedName>
    <definedName name="Session6">SatPM!$B$1:$I$32002</definedName>
    <definedName name="Session7">SunAM!$B$1:$I$32002</definedName>
    <definedName name="Session8">SunPM!$B$1:$I$32000</definedName>
    <definedName name="Session9">Pickup!$B$1:$I$32002</definedName>
  </definedNames>
  <calcPr calcId="145621"/>
</workbook>
</file>

<file path=xl/calcChain.xml><?xml version="1.0" encoding="utf-8"?>
<calcChain xmlns="http://schemas.openxmlformats.org/spreadsheetml/2006/main">
  <c r="P9" i="2" l="1"/>
  <c r="I9" i="2"/>
  <c r="L8" i="2"/>
  <c r="C13" i="11"/>
  <c r="C41" i="3"/>
  <c r="F2" i="14" l="1"/>
  <c r="F1" i="14"/>
  <c r="B6" i="1" l="1"/>
  <c r="C3" i="6" s="1"/>
  <c r="C27" i="4"/>
  <c r="I211" i="13"/>
  <c r="AE189" i="13" s="1"/>
  <c r="I151" i="13"/>
  <c r="I91" i="13"/>
  <c r="I31" i="13"/>
  <c r="AE9" i="13" s="1"/>
  <c r="AE69" i="13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3" i="2"/>
  <c r="C42" i="2"/>
  <c r="C41" i="2"/>
  <c r="C40" i="2"/>
  <c r="C39" i="2"/>
  <c r="C38" i="2"/>
  <c r="C37" i="2"/>
  <c r="C36" i="2"/>
  <c r="C35" i="2"/>
  <c r="C34" i="2"/>
  <c r="C3" i="5"/>
  <c r="C3" i="4"/>
  <c r="C3" i="3"/>
  <c r="F29" i="3"/>
  <c r="H109" i="5"/>
  <c r="H108" i="5"/>
  <c r="H107" i="5"/>
  <c r="H106" i="5"/>
  <c r="H105" i="5"/>
  <c r="H104" i="5"/>
  <c r="H103" i="5"/>
  <c r="C98" i="5"/>
  <c r="H12" i="3"/>
  <c r="C13" i="3"/>
  <c r="H13" i="3"/>
  <c r="H15" i="3" s="1"/>
  <c r="B12" i="1"/>
  <c r="B13" i="1" s="1"/>
  <c r="D15" i="3"/>
  <c r="F15" i="3"/>
  <c r="D16" i="3"/>
  <c r="F16" i="3"/>
  <c r="D17" i="3"/>
  <c r="F17" i="3"/>
  <c r="D18" i="3"/>
  <c r="F18" i="3"/>
  <c r="G18" i="3" s="1"/>
  <c r="D19" i="3"/>
  <c r="F19" i="3"/>
  <c r="G19" i="3"/>
  <c r="H19" i="3"/>
  <c r="I19" i="3"/>
  <c r="D20" i="3"/>
  <c r="F20" i="3"/>
  <c r="G20" i="3"/>
  <c r="H20" i="3"/>
  <c r="I20" i="3"/>
  <c r="D21" i="3"/>
  <c r="F21" i="3"/>
  <c r="G21" i="3"/>
  <c r="H21" i="3"/>
  <c r="I21" i="3"/>
  <c r="D22" i="3"/>
  <c r="F22" i="3"/>
  <c r="G22" i="3"/>
  <c r="H22" i="3"/>
  <c r="I22" i="3"/>
  <c r="D23" i="3"/>
  <c r="F23" i="3"/>
  <c r="G23" i="3"/>
  <c r="H23" i="3"/>
  <c r="I23" i="3"/>
  <c r="D24" i="3"/>
  <c r="F24" i="3"/>
  <c r="G24" i="3"/>
  <c r="H24" i="3"/>
  <c r="I24" i="3"/>
  <c r="H26" i="3"/>
  <c r="C27" i="3"/>
  <c r="H27" i="3"/>
  <c r="H43" i="3" s="1"/>
  <c r="D29" i="3"/>
  <c r="D30" i="3"/>
  <c r="F30" i="3"/>
  <c r="D31" i="3"/>
  <c r="F31" i="3"/>
  <c r="D32" i="3"/>
  <c r="F32" i="3"/>
  <c r="G32" i="3" s="1"/>
  <c r="D33" i="3"/>
  <c r="F33" i="3"/>
  <c r="D34" i="3"/>
  <c r="F34" i="3"/>
  <c r="G34" i="3"/>
  <c r="H34" i="3"/>
  <c r="I34" i="3"/>
  <c r="D35" i="3"/>
  <c r="F35" i="3"/>
  <c r="G35" i="3"/>
  <c r="H35" i="3"/>
  <c r="I35" i="3"/>
  <c r="D36" i="3"/>
  <c r="F36" i="3"/>
  <c r="G36" i="3"/>
  <c r="H36" i="3"/>
  <c r="I36" i="3"/>
  <c r="D37" i="3"/>
  <c r="F37" i="3"/>
  <c r="G37" i="3"/>
  <c r="H37" i="3"/>
  <c r="I37" i="3"/>
  <c r="D38" i="3"/>
  <c r="F38" i="3"/>
  <c r="G38" i="3"/>
  <c r="H38" i="3"/>
  <c r="I38" i="3"/>
  <c r="H40" i="3"/>
  <c r="G47" i="3"/>
  <c r="H41" i="3"/>
  <c r="H44" i="3" s="1"/>
  <c r="D43" i="3"/>
  <c r="F43" i="3"/>
  <c r="D44" i="3"/>
  <c r="F44" i="3"/>
  <c r="D45" i="3"/>
  <c r="F45" i="3"/>
  <c r="G45" i="3" s="1"/>
  <c r="D46" i="3"/>
  <c r="F46" i="3"/>
  <c r="D47" i="3"/>
  <c r="F47" i="3"/>
  <c r="H47" i="3"/>
  <c r="D48" i="3"/>
  <c r="F48" i="3"/>
  <c r="G48" i="3"/>
  <c r="H48" i="3"/>
  <c r="I48" i="3"/>
  <c r="D49" i="3"/>
  <c r="F49" i="3"/>
  <c r="G49" i="3"/>
  <c r="H49" i="3"/>
  <c r="I49" i="3"/>
  <c r="D50" i="3"/>
  <c r="F50" i="3"/>
  <c r="G50" i="3"/>
  <c r="H50" i="3"/>
  <c r="I50" i="3"/>
  <c r="D51" i="3"/>
  <c r="F51" i="3"/>
  <c r="G51" i="3"/>
  <c r="H51" i="3"/>
  <c r="I51" i="3"/>
  <c r="D52" i="3"/>
  <c r="F52" i="3"/>
  <c r="G52" i="3"/>
  <c r="H52" i="3"/>
  <c r="I52" i="3"/>
  <c r="H54" i="3"/>
  <c r="C55" i="3"/>
  <c r="H55" i="3"/>
  <c r="H58" i="3" s="1"/>
  <c r="D57" i="3"/>
  <c r="F57" i="3"/>
  <c r="D58" i="3"/>
  <c r="F58" i="3"/>
  <c r="D59" i="3"/>
  <c r="F59" i="3"/>
  <c r="D60" i="3"/>
  <c r="F60" i="3"/>
  <c r="D61" i="3"/>
  <c r="F61" i="3"/>
  <c r="G61" i="3"/>
  <c r="H61" i="3"/>
  <c r="I61" i="3"/>
  <c r="D62" i="3"/>
  <c r="F62" i="3"/>
  <c r="G62" i="3"/>
  <c r="H62" i="3"/>
  <c r="I62" i="3"/>
  <c r="D63" i="3"/>
  <c r="F63" i="3"/>
  <c r="G63" i="3"/>
  <c r="H63" i="3"/>
  <c r="I63" i="3"/>
  <c r="D64" i="3"/>
  <c r="F64" i="3"/>
  <c r="G64" i="3"/>
  <c r="H64" i="3"/>
  <c r="I64" i="3"/>
  <c r="D65" i="3"/>
  <c r="F65" i="3"/>
  <c r="G65" i="3"/>
  <c r="H65" i="3"/>
  <c r="I65" i="3"/>
  <c r="D66" i="3"/>
  <c r="F66" i="3"/>
  <c r="G66" i="3"/>
  <c r="H66" i="3"/>
  <c r="I66" i="3"/>
  <c r="H69" i="3"/>
  <c r="C70" i="3"/>
  <c r="H70" i="3"/>
  <c r="H75" i="3" s="1"/>
  <c r="D72" i="3"/>
  <c r="F72" i="3"/>
  <c r="D73" i="3"/>
  <c r="F73" i="3"/>
  <c r="G73" i="3" s="1"/>
  <c r="D74" i="3"/>
  <c r="F74" i="3"/>
  <c r="G74" i="3" s="1"/>
  <c r="D75" i="3"/>
  <c r="F75" i="3"/>
  <c r="G75" i="3" s="1"/>
  <c r="D76" i="3"/>
  <c r="F76" i="3"/>
  <c r="G76" i="3"/>
  <c r="H76" i="3"/>
  <c r="I76" i="3"/>
  <c r="D77" i="3"/>
  <c r="F77" i="3"/>
  <c r="G77" i="3"/>
  <c r="H77" i="3"/>
  <c r="I77" i="3"/>
  <c r="D78" i="3"/>
  <c r="F78" i="3"/>
  <c r="G78" i="3"/>
  <c r="H78" i="3"/>
  <c r="I78" i="3"/>
  <c r="D79" i="3"/>
  <c r="F79" i="3"/>
  <c r="G79" i="3"/>
  <c r="H79" i="3"/>
  <c r="I79" i="3"/>
  <c r="D80" i="3"/>
  <c r="F80" i="3"/>
  <c r="G80" i="3"/>
  <c r="H80" i="3"/>
  <c r="I80" i="3"/>
  <c r="D81" i="3"/>
  <c r="F81" i="3"/>
  <c r="G81" i="3"/>
  <c r="H81" i="3"/>
  <c r="I81" i="3"/>
  <c r="H83" i="3"/>
  <c r="C84" i="3"/>
  <c r="H84" i="3"/>
  <c r="D86" i="3"/>
  <c r="F86" i="3"/>
  <c r="G86" i="3"/>
  <c r="H86" i="3"/>
  <c r="I86" i="3" s="1"/>
  <c r="D87" i="3"/>
  <c r="F87" i="3"/>
  <c r="G87" i="3"/>
  <c r="H87" i="3"/>
  <c r="I87" i="3"/>
  <c r="D88" i="3"/>
  <c r="F88" i="3"/>
  <c r="G88" i="3"/>
  <c r="H88" i="3"/>
  <c r="I88" i="3"/>
  <c r="D89" i="3"/>
  <c r="F89" i="3"/>
  <c r="G89" i="3"/>
  <c r="H89" i="3"/>
  <c r="I89" i="3"/>
  <c r="D90" i="3"/>
  <c r="F90" i="3"/>
  <c r="G90" i="3"/>
  <c r="H90" i="3"/>
  <c r="I90" i="3"/>
  <c r="D91" i="3"/>
  <c r="F91" i="3"/>
  <c r="G91" i="3"/>
  <c r="H91" i="3"/>
  <c r="I91" i="3"/>
  <c r="D92" i="3"/>
  <c r="F92" i="3"/>
  <c r="G92" i="3"/>
  <c r="H92" i="3"/>
  <c r="I92" i="3"/>
  <c r="D93" i="3"/>
  <c r="F93" i="3"/>
  <c r="G93" i="3"/>
  <c r="H93" i="3"/>
  <c r="I93" i="3"/>
  <c r="D94" i="3"/>
  <c r="F94" i="3"/>
  <c r="G94" i="3"/>
  <c r="H94" i="3"/>
  <c r="I94" i="3"/>
  <c r="D95" i="3"/>
  <c r="F95" i="3"/>
  <c r="G95" i="3"/>
  <c r="H95" i="3"/>
  <c r="I95" i="3"/>
  <c r="H97" i="3"/>
  <c r="C98" i="3"/>
  <c r="H98" i="3"/>
  <c r="D100" i="3"/>
  <c r="F100" i="3"/>
  <c r="G100" i="3"/>
  <c r="H100" i="3"/>
  <c r="I100" i="3"/>
  <c r="D101" i="3"/>
  <c r="F101" i="3"/>
  <c r="G101" i="3"/>
  <c r="H101" i="3"/>
  <c r="I101" i="3"/>
  <c r="D102" i="3"/>
  <c r="F102" i="3"/>
  <c r="G102" i="3"/>
  <c r="H102" i="3"/>
  <c r="I102" i="3"/>
  <c r="D103" i="3"/>
  <c r="F103" i="3"/>
  <c r="G103" i="3"/>
  <c r="H103" i="3"/>
  <c r="I103" i="3"/>
  <c r="D104" i="3"/>
  <c r="F104" i="3"/>
  <c r="G104" i="3"/>
  <c r="H104" i="3"/>
  <c r="I104" i="3"/>
  <c r="D105" i="3"/>
  <c r="F105" i="3"/>
  <c r="G105" i="3"/>
  <c r="H105" i="3"/>
  <c r="I105" i="3"/>
  <c r="D106" i="3"/>
  <c r="F106" i="3"/>
  <c r="G106" i="3"/>
  <c r="H106" i="3"/>
  <c r="I106" i="3"/>
  <c r="D107" i="3"/>
  <c r="F107" i="3"/>
  <c r="G107" i="3"/>
  <c r="H107" i="3"/>
  <c r="I107" i="3"/>
  <c r="D108" i="3"/>
  <c r="F108" i="3"/>
  <c r="G108" i="3"/>
  <c r="H108" i="3"/>
  <c r="I108" i="3"/>
  <c r="D109" i="3"/>
  <c r="F109" i="3"/>
  <c r="G109" i="3"/>
  <c r="H109" i="3"/>
  <c r="I109" i="3"/>
  <c r="H111" i="3"/>
  <c r="C112" i="3"/>
  <c r="H112" i="3"/>
  <c r="D114" i="3"/>
  <c r="F114" i="3"/>
  <c r="G114" i="3"/>
  <c r="H114" i="3"/>
  <c r="I114" i="3"/>
  <c r="D115" i="3"/>
  <c r="F115" i="3"/>
  <c r="G115" i="3"/>
  <c r="H115" i="3"/>
  <c r="I115" i="3"/>
  <c r="D116" i="3"/>
  <c r="F116" i="3"/>
  <c r="G116" i="3"/>
  <c r="H116" i="3"/>
  <c r="I116" i="3"/>
  <c r="D117" i="3"/>
  <c r="F117" i="3"/>
  <c r="G117" i="3"/>
  <c r="H117" i="3"/>
  <c r="I117" i="3"/>
  <c r="D118" i="3"/>
  <c r="F118" i="3"/>
  <c r="G118" i="3"/>
  <c r="H118" i="3"/>
  <c r="I118" i="3"/>
  <c r="D119" i="3"/>
  <c r="F119" i="3"/>
  <c r="G119" i="3"/>
  <c r="H119" i="3"/>
  <c r="I119" i="3"/>
  <c r="D120" i="3"/>
  <c r="F120" i="3"/>
  <c r="G120" i="3"/>
  <c r="H120" i="3"/>
  <c r="I120" i="3"/>
  <c r="D121" i="3"/>
  <c r="F121" i="3"/>
  <c r="G121" i="3"/>
  <c r="H121" i="3"/>
  <c r="I121" i="3"/>
  <c r="D122" i="3"/>
  <c r="F122" i="3"/>
  <c r="G122" i="3"/>
  <c r="H122" i="3"/>
  <c r="I122" i="3"/>
  <c r="D123" i="3"/>
  <c r="F123" i="3"/>
  <c r="G123" i="3"/>
  <c r="H123" i="3"/>
  <c r="I123" i="3"/>
  <c r="H125" i="3"/>
  <c r="C126" i="3"/>
  <c r="H126" i="3"/>
  <c r="D128" i="3"/>
  <c r="F128" i="3"/>
  <c r="G128" i="3"/>
  <c r="H128" i="3"/>
  <c r="I128" i="3"/>
  <c r="D129" i="3"/>
  <c r="F129" i="3"/>
  <c r="G129" i="3"/>
  <c r="H129" i="3"/>
  <c r="I129" i="3"/>
  <c r="D130" i="3"/>
  <c r="F130" i="3"/>
  <c r="G130" i="3"/>
  <c r="H130" i="3"/>
  <c r="I130" i="3"/>
  <c r="D131" i="3"/>
  <c r="F131" i="3"/>
  <c r="G131" i="3"/>
  <c r="H131" i="3"/>
  <c r="I131" i="3"/>
  <c r="D132" i="3"/>
  <c r="F132" i="3"/>
  <c r="G132" i="3"/>
  <c r="H132" i="3"/>
  <c r="I132" i="3"/>
  <c r="D133" i="3"/>
  <c r="F133" i="3"/>
  <c r="G133" i="3"/>
  <c r="H133" i="3"/>
  <c r="I133" i="3"/>
  <c r="D134" i="3"/>
  <c r="F134" i="3"/>
  <c r="G134" i="3"/>
  <c r="H134" i="3"/>
  <c r="I134" i="3"/>
  <c r="D135" i="3"/>
  <c r="F135" i="3"/>
  <c r="G135" i="3"/>
  <c r="H135" i="3"/>
  <c r="I135" i="3"/>
  <c r="D136" i="3"/>
  <c r="F136" i="3"/>
  <c r="G136" i="3"/>
  <c r="H136" i="3"/>
  <c r="I136" i="3"/>
  <c r="D137" i="3"/>
  <c r="F137" i="3"/>
  <c r="G137" i="3"/>
  <c r="H137" i="3"/>
  <c r="I137" i="3"/>
  <c r="H140" i="3"/>
  <c r="C141" i="3"/>
  <c r="H141" i="3"/>
  <c r="D143" i="3"/>
  <c r="F143" i="3"/>
  <c r="G143" i="3"/>
  <c r="H143" i="3"/>
  <c r="I143" i="3"/>
  <c r="D144" i="3"/>
  <c r="F144" i="3"/>
  <c r="G144" i="3"/>
  <c r="H144" i="3"/>
  <c r="I144" i="3"/>
  <c r="D145" i="3"/>
  <c r="F145" i="3"/>
  <c r="G145" i="3"/>
  <c r="H145" i="3"/>
  <c r="I145" i="3"/>
  <c r="D146" i="3"/>
  <c r="F146" i="3"/>
  <c r="G146" i="3"/>
  <c r="H146" i="3"/>
  <c r="I146" i="3"/>
  <c r="D147" i="3"/>
  <c r="F147" i="3"/>
  <c r="G147" i="3"/>
  <c r="H147" i="3"/>
  <c r="I147" i="3"/>
  <c r="D148" i="3"/>
  <c r="F148" i="3"/>
  <c r="G148" i="3"/>
  <c r="H148" i="3"/>
  <c r="I148" i="3"/>
  <c r="D149" i="3"/>
  <c r="F149" i="3"/>
  <c r="G149" i="3"/>
  <c r="H149" i="3"/>
  <c r="I149" i="3"/>
  <c r="D150" i="3"/>
  <c r="F150" i="3"/>
  <c r="G150" i="3"/>
  <c r="H150" i="3"/>
  <c r="I150" i="3"/>
  <c r="D151" i="3"/>
  <c r="F151" i="3"/>
  <c r="G151" i="3"/>
  <c r="H151" i="3"/>
  <c r="I151" i="3"/>
  <c r="D152" i="3"/>
  <c r="F152" i="3"/>
  <c r="G152" i="3"/>
  <c r="H152" i="3"/>
  <c r="I152" i="3"/>
  <c r="K45" i="4"/>
  <c r="K30" i="4"/>
  <c r="K16" i="4"/>
  <c r="H12" i="4"/>
  <c r="H16" i="4" s="1"/>
  <c r="C13" i="4"/>
  <c r="H13" i="4"/>
  <c r="H18" i="4" s="1"/>
  <c r="D15" i="4"/>
  <c r="F15" i="4"/>
  <c r="D16" i="4"/>
  <c r="F16" i="4"/>
  <c r="D17" i="4"/>
  <c r="F17" i="4"/>
  <c r="H17" i="4"/>
  <c r="D18" i="4"/>
  <c r="F18" i="4"/>
  <c r="D19" i="4"/>
  <c r="F19" i="4"/>
  <c r="G19" i="4"/>
  <c r="H19" i="4"/>
  <c r="I19" i="4"/>
  <c r="D20" i="4"/>
  <c r="F20" i="4"/>
  <c r="G20" i="4"/>
  <c r="H20" i="4"/>
  <c r="I20" i="4"/>
  <c r="D21" i="4"/>
  <c r="F21" i="4"/>
  <c r="G21" i="4"/>
  <c r="H21" i="4"/>
  <c r="I21" i="4"/>
  <c r="D22" i="4"/>
  <c r="F22" i="4"/>
  <c r="G22" i="4"/>
  <c r="H22" i="4"/>
  <c r="I22" i="4"/>
  <c r="D23" i="4"/>
  <c r="F23" i="4"/>
  <c r="G23" i="4"/>
  <c r="H23" i="4"/>
  <c r="I23" i="4"/>
  <c r="D24" i="4"/>
  <c r="F24" i="4"/>
  <c r="G24" i="4"/>
  <c r="H24" i="4"/>
  <c r="I24" i="4"/>
  <c r="H26" i="4"/>
  <c r="H27" i="4"/>
  <c r="H30" i="4" s="1"/>
  <c r="D29" i="4"/>
  <c r="F29" i="4"/>
  <c r="G29" i="4" s="1"/>
  <c r="D30" i="4"/>
  <c r="F30" i="4"/>
  <c r="G30" i="4" s="1"/>
  <c r="D31" i="4"/>
  <c r="F31" i="4"/>
  <c r="G31" i="4" s="1"/>
  <c r="D32" i="4"/>
  <c r="F32" i="4"/>
  <c r="G32" i="4"/>
  <c r="H32" i="4"/>
  <c r="D33" i="4"/>
  <c r="F33" i="4"/>
  <c r="G33" i="4"/>
  <c r="H33" i="4"/>
  <c r="D34" i="4"/>
  <c r="F34" i="4"/>
  <c r="G34" i="4"/>
  <c r="H34" i="4"/>
  <c r="I34" i="4"/>
  <c r="D35" i="4"/>
  <c r="F35" i="4"/>
  <c r="G35" i="4"/>
  <c r="H35" i="4"/>
  <c r="I35" i="4"/>
  <c r="D36" i="4"/>
  <c r="F36" i="4"/>
  <c r="G36" i="4"/>
  <c r="H36" i="4"/>
  <c r="I36" i="4"/>
  <c r="D37" i="4"/>
  <c r="F37" i="4"/>
  <c r="G37" i="4"/>
  <c r="H37" i="4"/>
  <c r="I37" i="4"/>
  <c r="D38" i="4"/>
  <c r="F38" i="4"/>
  <c r="G38" i="4"/>
  <c r="H38" i="4"/>
  <c r="I38" i="4"/>
  <c r="H40" i="4"/>
  <c r="C41" i="4"/>
  <c r="H41" i="4"/>
  <c r="H44" i="4" s="1"/>
  <c r="D43" i="4"/>
  <c r="F43" i="4"/>
  <c r="D44" i="4"/>
  <c r="F44" i="4"/>
  <c r="D45" i="4"/>
  <c r="F45" i="4"/>
  <c r="D46" i="4"/>
  <c r="F46" i="4"/>
  <c r="D47" i="4"/>
  <c r="F47" i="4"/>
  <c r="D48" i="4"/>
  <c r="F48" i="4"/>
  <c r="G48" i="4"/>
  <c r="H48" i="4"/>
  <c r="I48" i="4"/>
  <c r="D49" i="4"/>
  <c r="F49" i="4"/>
  <c r="G49" i="4"/>
  <c r="H49" i="4"/>
  <c r="I49" i="4"/>
  <c r="D50" i="4"/>
  <c r="F50" i="4"/>
  <c r="G50" i="4"/>
  <c r="H50" i="4"/>
  <c r="I50" i="4"/>
  <c r="D51" i="4"/>
  <c r="F51" i="4"/>
  <c r="G51" i="4"/>
  <c r="H51" i="4"/>
  <c r="I51" i="4"/>
  <c r="D52" i="4"/>
  <c r="F52" i="4"/>
  <c r="G52" i="4"/>
  <c r="H52" i="4"/>
  <c r="I52" i="4"/>
  <c r="H54" i="4"/>
  <c r="C55" i="4"/>
  <c r="H55" i="4"/>
  <c r="D57" i="4"/>
  <c r="F57" i="4"/>
  <c r="G57" i="4" s="1"/>
  <c r="D58" i="4"/>
  <c r="F58" i="4"/>
  <c r="G58" i="4" s="1"/>
  <c r="D59" i="4"/>
  <c r="F59" i="4"/>
  <c r="G59" i="4" s="1"/>
  <c r="D60" i="4"/>
  <c r="F60" i="4"/>
  <c r="G60" i="4" s="1"/>
  <c r="D61" i="4"/>
  <c r="F61" i="4"/>
  <c r="G61" i="4" s="1"/>
  <c r="D62" i="4"/>
  <c r="F62" i="4"/>
  <c r="G62" i="4"/>
  <c r="H62" i="4"/>
  <c r="I62" i="4"/>
  <c r="D63" i="4"/>
  <c r="F63" i="4"/>
  <c r="G63" i="4"/>
  <c r="H63" i="4"/>
  <c r="I63" i="4"/>
  <c r="D64" i="4"/>
  <c r="F64" i="4"/>
  <c r="G64" i="4"/>
  <c r="H64" i="4"/>
  <c r="I64" i="4"/>
  <c r="D65" i="4"/>
  <c r="F65" i="4"/>
  <c r="G65" i="4"/>
  <c r="H65" i="4"/>
  <c r="I65" i="4"/>
  <c r="D66" i="4"/>
  <c r="F66" i="4"/>
  <c r="G66" i="4"/>
  <c r="H66" i="4"/>
  <c r="I66" i="4"/>
  <c r="H69" i="4"/>
  <c r="C70" i="4"/>
  <c r="H70" i="4"/>
  <c r="D72" i="4"/>
  <c r="F72" i="4"/>
  <c r="D73" i="4"/>
  <c r="F73" i="4"/>
  <c r="D74" i="4"/>
  <c r="F74" i="4"/>
  <c r="D75" i="4"/>
  <c r="F75" i="4"/>
  <c r="D76" i="4"/>
  <c r="F76" i="4"/>
  <c r="G76" i="4"/>
  <c r="H76" i="4"/>
  <c r="I76" i="4"/>
  <c r="D77" i="4"/>
  <c r="F77" i="4"/>
  <c r="G77" i="4"/>
  <c r="H77" i="4"/>
  <c r="I77" i="4"/>
  <c r="D78" i="4"/>
  <c r="F78" i="4"/>
  <c r="G78" i="4"/>
  <c r="H78" i="4"/>
  <c r="I78" i="4"/>
  <c r="D79" i="4"/>
  <c r="F79" i="4"/>
  <c r="G79" i="4"/>
  <c r="H79" i="4"/>
  <c r="I79" i="4"/>
  <c r="D80" i="4"/>
  <c r="F80" i="4"/>
  <c r="G80" i="4"/>
  <c r="H80" i="4"/>
  <c r="I80" i="4"/>
  <c r="D81" i="4"/>
  <c r="F81" i="4"/>
  <c r="G81" i="4"/>
  <c r="H81" i="4"/>
  <c r="I81" i="4"/>
  <c r="H83" i="4"/>
  <c r="C84" i="4"/>
  <c r="H84" i="4"/>
  <c r="D86" i="4"/>
  <c r="F86" i="4"/>
  <c r="G86" i="4"/>
  <c r="H86" i="4"/>
  <c r="I86" i="4"/>
  <c r="D87" i="4"/>
  <c r="F87" i="4"/>
  <c r="G87" i="4"/>
  <c r="H87" i="4"/>
  <c r="I87" i="4"/>
  <c r="D88" i="4"/>
  <c r="F88" i="4"/>
  <c r="G88" i="4"/>
  <c r="H88" i="4"/>
  <c r="I88" i="4"/>
  <c r="D89" i="4"/>
  <c r="F89" i="4"/>
  <c r="G89" i="4"/>
  <c r="H89" i="4"/>
  <c r="I89" i="4"/>
  <c r="D90" i="4"/>
  <c r="F90" i="4"/>
  <c r="G90" i="4"/>
  <c r="H90" i="4"/>
  <c r="I90" i="4"/>
  <c r="D91" i="4"/>
  <c r="F91" i="4"/>
  <c r="G91" i="4"/>
  <c r="H91" i="4"/>
  <c r="I91" i="4"/>
  <c r="D92" i="4"/>
  <c r="F92" i="4"/>
  <c r="G92" i="4"/>
  <c r="H92" i="4"/>
  <c r="I92" i="4"/>
  <c r="D93" i="4"/>
  <c r="F93" i="4"/>
  <c r="G93" i="4"/>
  <c r="H93" i="4"/>
  <c r="I93" i="4"/>
  <c r="D94" i="4"/>
  <c r="F94" i="4"/>
  <c r="G94" i="4"/>
  <c r="H94" i="4"/>
  <c r="I94" i="4"/>
  <c r="D95" i="4"/>
  <c r="F95" i="4"/>
  <c r="G95" i="4"/>
  <c r="H95" i="4"/>
  <c r="I95" i="4"/>
  <c r="H97" i="4"/>
  <c r="C98" i="4"/>
  <c r="H98" i="4"/>
  <c r="D100" i="4"/>
  <c r="F100" i="4"/>
  <c r="G100" i="4"/>
  <c r="H100" i="4"/>
  <c r="I100" i="4"/>
  <c r="D101" i="4"/>
  <c r="F101" i="4"/>
  <c r="G101" i="4"/>
  <c r="H101" i="4"/>
  <c r="I101" i="4"/>
  <c r="D102" i="4"/>
  <c r="F102" i="4"/>
  <c r="G102" i="4"/>
  <c r="H102" i="4"/>
  <c r="I102" i="4"/>
  <c r="D103" i="4"/>
  <c r="F103" i="4"/>
  <c r="G103" i="4"/>
  <c r="H103" i="4"/>
  <c r="I103" i="4"/>
  <c r="D104" i="4"/>
  <c r="F104" i="4"/>
  <c r="G104" i="4"/>
  <c r="H104" i="4"/>
  <c r="I104" i="4"/>
  <c r="D105" i="4"/>
  <c r="F105" i="4"/>
  <c r="G105" i="4"/>
  <c r="H105" i="4"/>
  <c r="I105" i="4"/>
  <c r="D106" i="4"/>
  <c r="F106" i="4"/>
  <c r="G106" i="4"/>
  <c r="H106" i="4"/>
  <c r="I106" i="4"/>
  <c r="D107" i="4"/>
  <c r="F107" i="4"/>
  <c r="G107" i="4"/>
  <c r="H107" i="4"/>
  <c r="I107" i="4"/>
  <c r="D108" i="4"/>
  <c r="F108" i="4"/>
  <c r="G108" i="4"/>
  <c r="H108" i="4"/>
  <c r="I108" i="4"/>
  <c r="D109" i="4"/>
  <c r="F109" i="4"/>
  <c r="G109" i="4"/>
  <c r="H109" i="4"/>
  <c r="I109" i="4"/>
  <c r="H111" i="4"/>
  <c r="C112" i="4"/>
  <c r="H112" i="4"/>
  <c r="D114" i="4"/>
  <c r="F114" i="4"/>
  <c r="G114" i="4"/>
  <c r="H114" i="4"/>
  <c r="I114" i="4"/>
  <c r="D115" i="4"/>
  <c r="F115" i="4"/>
  <c r="G115" i="4"/>
  <c r="H115" i="4"/>
  <c r="I115" i="4"/>
  <c r="D116" i="4"/>
  <c r="F116" i="4"/>
  <c r="G116" i="4"/>
  <c r="H116" i="4"/>
  <c r="I116" i="4"/>
  <c r="D117" i="4"/>
  <c r="F117" i="4"/>
  <c r="G117" i="4"/>
  <c r="H117" i="4"/>
  <c r="I117" i="4"/>
  <c r="D118" i="4"/>
  <c r="F118" i="4"/>
  <c r="G118" i="4"/>
  <c r="H118" i="4"/>
  <c r="I118" i="4"/>
  <c r="D119" i="4"/>
  <c r="F119" i="4"/>
  <c r="G119" i="4"/>
  <c r="H119" i="4"/>
  <c r="I119" i="4"/>
  <c r="D120" i="4"/>
  <c r="F120" i="4"/>
  <c r="G120" i="4"/>
  <c r="H120" i="4"/>
  <c r="I120" i="4"/>
  <c r="D121" i="4"/>
  <c r="F121" i="4"/>
  <c r="G121" i="4"/>
  <c r="H121" i="4"/>
  <c r="I121" i="4"/>
  <c r="D122" i="4"/>
  <c r="F122" i="4"/>
  <c r="G122" i="4"/>
  <c r="H122" i="4"/>
  <c r="I122" i="4"/>
  <c r="D123" i="4"/>
  <c r="F123" i="4"/>
  <c r="G123" i="4"/>
  <c r="H123" i="4"/>
  <c r="I123" i="4"/>
  <c r="H125" i="4"/>
  <c r="C126" i="4"/>
  <c r="H126" i="4"/>
  <c r="D128" i="4"/>
  <c r="F128" i="4"/>
  <c r="G128" i="4"/>
  <c r="H128" i="4"/>
  <c r="I128" i="4"/>
  <c r="D129" i="4"/>
  <c r="F129" i="4"/>
  <c r="G129" i="4"/>
  <c r="H129" i="4"/>
  <c r="I129" i="4"/>
  <c r="D130" i="4"/>
  <c r="F130" i="4"/>
  <c r="G130" i="4"/>
  <c r="H130" i="4"/>
  <c r="I130" i="4"/>
  <c r="D131" i="4"/>
  <c r="F131" i="4"/>
  <c r="G131" i="4"/>
  <c r="H131" i="4"/>
  <c r="I131" i="4"/>
  <c r="D132" i="4"/>
  <c r="F132" i="4"/>
  <c r="G132" i="4"/>
  <c r="H132" i="4"/>
  <c r="I132" i="4"/>
  <c r="D133" i="4"/>
  <c r="F133" i="4"/>
  <c r="G133" i="4"/>
  <c r="H133" i="4"/>
  <c r="I133" i="4"/>
  <c r="D134" i="4"/>
  <c r="F134" i="4"/>
  <c r="G134" i="4"/>
  <c r="H134" i="4"/>
  <c r="I134" i="4"/>
  <c r="D135" i="4"/>
  <c r="F135" i="4"/>
  <c r="G135" i="4"/>
  <c r="H135" i="4"/>
  <c r="I135" i="4"/>
  <c r="D136" i="4"/>
  <c r="F136" i="4"/>
  <c r="G136" i="4"/>
  <c r="H136" i="4"/>
  <c r="I136" i="4"/>
  <c r="D137" i="4"/>
  <c r="F137" i="4"/>
  <c r="G137" i="4"/>
  <c r="H137" i="4"/>
  <c r="I137" i="4"/>
  <c r="H140" i="4"/>
  <c r="C141" i="4"/>
  <c r="H141" i="4"/>
  <c r="D143" i="4"/>
  <c r="F143" i="4"/>
  <c r="G143" i="4"/>
  <c r="H143" i="4"/>
  <c r="I143" i="4"/>
  <c r="D144" i="4"/>
  <c r="F144" i="4"/>
  <c r="G144" i="4"/>
  <c r="H144" i="4"/>
  <c r="I144" i="4"/>
  <c r="D145" i="4"/>
  <c r="F145" i="4"/>
  <c r="G145" i="4"/>
  <c r="H145" i="4"/>
  <c r="I145" i="4"/>
  <c r="D146" i="4"/>
  <c r="F146" i="4"/>
  <c r="G146" i="4"/>
  <c r="H146" i="4"/>
  <c r="I146" i="4"/>
  <c r="D147" i="4"/>
  <c r="F147" i="4"/>
  <c r="G147" i="4"/>
  <c r="H147" i="4"/>
  <c r="I147" i="4"/>
  <c r="D148" i="4"/>
  <c r="F148" i="4"/>
  <c r="G148" i="4"/>
  <c r="H148" i="4"/>
  <c r="I148" i="4"/>
  <c r="D149" i="4"/>
  <c r="F149" i="4"/>
  <c r="G149" i="4"/>
  <c r="H149" i="4"/>
  <c r="I149" i="4"/>
  <c r="D150" i="4"/>
  <c r="F150" i="4"/>
  <c r="G150" i="4"/>
  <c r="H150" i="4"/>
  <c r="I150" i="4"/>
  <c r="D151" i="4"/>
  <c r="F151" i="4"/>
  <c r="G151" i="4"/>
  <c r="H151" i="4"/>
  <c r="I151" i="4"/>
  <c r="D152" i="4"/>
  <c r="F152" i="4"/>
  <c r="G152" i="4"/>
  <c r="H152" i="4"/>
  <c r="I152" i="4"/>
  <c r="K58" i="5"/>
  <c r="H12" i="5"/>
  <c r="C13" i="5"/>
  <c r="H13" i="5"/>
  <c r="H16" i="5" s="1"/>
  <c r="D15" i="5"/>
  <c r="F15" i="5"/>
  <c r="D16" i="5"/>
  <c r="F16" i="5"/>
  <c r="D17" i="5"/>
  <c r="F17" i="5"/>
  <c r="D18" i="5"/>
  <c r="F18" i="5"/>
  <c r="H18" i="5"/>
  <c r="D19" i="5"/>
  <c r="F19" i="5"/>
  <c r="D20" i="5"/>
  <c r="F20" i="5"/>
  <c r="G20" i="5"/>
  <c r="H20" i="5"/>
  <c r="I20" i="5"/>
  <c r="D21" i="5"/>
  <c r="F21" i="5"/>
  <c r="G21" i="5"/>
  <c r="H21" i="5"/>
  <c r="I21" i="5"/>
  <c r="D22" i="5"/>
  <c r="F22" i="5"/>
  <c r="G22" i="5"/>
  <c r="H22" i="5"/>
  <c r="I22" i="5"/>
  <c r="D23" i="5"/>
  <c r="F23" i="5"/>
  <c r="G23" i="5"/>
  <c r="H23" i="5"/>
  <c r="I23" i="5"/>
  <c r="D24" i="5"/>
  <c r="F24" i="5"/>
  <c r="G24" i="5"/>
  <c r="H24" i="5"/>
  <c r="I24" i="5"/>
  <c r="H26" i="5"/>
  <c r="C27" i="5"/>
  <c r="H27" i="5"/>
  <c r="H30" i="5" s="1"/>
  <c r="D29" i="5"/>
  <c r="F29" i="5"/>
  <c r="G29" i="5" s="1"/>
  <c r="D30" i="5"/>
  <c r="F30" i="5"/>
  <c r="D31" i="5"/>
  <c r="F31" i="5"/>
  <c r="D32" i="5"/>
  <c r="F32" i="5"/>
  <c r="G32" i="5" s="1"/>
  <c r="D33" i="5"/>
  <c r="F33" i="5"/>
  <c r="G33" i="5"/>
  <c r="H33" i="5"/>
  <c r="I33" i="5"/>
  <c r="D34" i="5"/>
  <c r="F34" i="5"/>
  <c r="G34" i="5"/>
  <c r="H34" i="5"/>
  <c r="I34" i="5"/>
  <c r="D35" i="5"/>
  <c r="F35" i="5"/>
  <c r="G35" i="5"/>
  <c r="H35" i="5"/>
  <c r="I35" i="5"/>
  <c r="D36" i="5"/>
  <c r="F36" i="5"/>
  <c r="G36" i="5"/>
  <c r="H36" i="5"/>
  <c r="I36" i="5"/>
  <c r="D37" i="5"/>
  <c r="F37" i="5"/>
  <c r="G37" i="5"/>
  <c r="H37" i="5"/>
  <c r="I37" i="5"/>
  <c r="D38" i="5"/>
  <c r="F38" i="5"/>
  <c r="G38" i="5"/>
  <c r="H38" i="5"/>
  <c r="I38" i="5"/>
  <c r="H40" i="5"/>
  <c r="C41" i="5"/>
  <c r="H41" i="5"/>
  <c r="H44" i="5" s="1"/>
  <c r="D43" i="5"/>
  <c r="F43" i="5"/>
  <c r="G43" i="5" s="1"/>
  <c r="D44" i="5"/>
  <c r="F44" i="5"/>
  <c r="D45" i="5"/>
  <c r="F45" i="5"/>
  <c r="D46" i="5"/>
  <c r="F46" i="5"/>
  <c r="G46" i="5"/>
  <c r="D47" i="5"/>
  <c r="F47" i="5"/>
  <c r="G47" i="5" s="1"/>
  <c r="D48" i="5"/>
  <c r="F48" i="5"/>
  <c r="G48" i="5"/>
  <c r="H48" i="5"/>
  <c r="I48" i="5"/>
  <c r="D49" i="5"/>
  <c r="F49" i="5"/>
  <c r="G49" i="5"/>
  <c r="H49" i="5"/>
  <c r="I49" i="5"/>
  <c r="D50" i="5"/>
  <c r="F50" i="5"/>
  <c r="G50" i="5"/>
  <c r="H50" i="5"/>
  <c r="I50" i="5"/>
  <c r="D51" i="5"/>
  <c r="F51" i="5"/>
  <c r="G51" i="5"/>
  <c r="H51" i="5"/>
  <c r="I51" i="5"/>
  <c r="D52" i="5"/>
  <c r="F52" i="5"/>
  <c r="G52" i="5"/>
  <c r="H52" i="5"/>
  <c r="I52" i="5"/>
  <c r="H54" i="5"/>
  <c r="C55" i="5"/>
  <c r="H55" i="5"/>
  <c r="H57" i="5" s="1"/>
  <c r="D57" i="5"/>
  <c r="F57" i="5"/>
  <c r="D58" i="5"/>
  <c r="F58" i="5"/>
  <c r="D59" i="5"/>
  <c r="F59" i="5"/>
  <c r="D60" i="5"/>
  <c r="F60" i="5"/>
  <c r="G60" i="5" s="1"/>
  <c r="H60" i="5"/>
  <c r="D61" i="5"/>
  <c r="F61" i="5"/>
  <c r="D62" i="5"/>
  <c r="F62" i="5"/>
  <c r="G62" i="5"/>
  <c r="H62" i="5"/>
  <c r="I62" i="5"/>
  <c r="D63" i="5"/>
  <c r="F63" i="5"/>
  <c r="G63" i="5"/>
  <c r="H63" i="5"/>
  <c r="I63" i="5"/>
  <c r="D64" i="5"/>
  <c r="F64" i="5"/>
  <c r="G64" i="5"/>
  <c r="H64" i="5"/>
  <c r="I64" i="5"/>
  <c r="D65" i="5"/>
  <c r="F65" i="5"/>
  <c r="G65" i="5"/>
  <c r="H65" i="5"/>
  <c r="I65" i="5"/>
  <c r="D66" i="5"/>
  <c r="F66" i="5"/>
  <c r="G66" i="5"/>
  <c r="H66" i="5"/>
  <c r="I66" i="5"/>
  <c r="H69" i="5"/>
  <c r="C70" i="5"/>
  <c r="H70" i="5"/>
  <c r="D72" i="5"/>
  <c r="F72" i="5"/>
  <c r="G72" i="5"/>
  <c r="H72" i="5"/>
  <c r="I72" i="5"/>
  <c r="D73" i="5"/>
  <c r="F73" i="5"/>
  <c r="G73" i="5"/>
  <c r="H73" i="5"/>
  <c r="I73" i="5"/>
  <c r="D74" i="5"/>
  <c r="F74" i="5"/>
  <c r="G74" i="5"/>
  <c r="H74" i="5"/>
  <c r="I74" i="5"/>
  <c r="D75" i="5"/>
  <c r="F75" i="5"/>
  <c r="G75" i="5"/>
  <c r="H75" i="5"/>
  <c r="I75" i="5"/>
  <c r="D76" i="5"/>
  <c r="F76" i="5"/>
  <c r="G76" i="5"/>
  <c r="H76" i="5"/>
  <c r="I76" i="5"/>
  <c r="D77" i="5"/>
  <c r="F77" i="5"/>
  <c r="G77" i="5"/>
  <c r="H77" i="5"/>
  <c r="I77" i="5"/>
  <c r="D78" i="5"/>
  <c r="F78" i="5"/>
  <c r="G78" i="5"/>
  <c r="H78" i="5"/>
  <c r="I78" i="5"/>
  <c r="D79" i="5"/>
  <c r="F79" i="5"/>
  <c r="G79" i="5"/>
  <c r="H79" i="5"/>
  <c r="I79" i="5"/>
  <c r="D80" i="5"/>
  <c r="F80" i="5"/>
  <c r="G80" i="5"/>
  <c r="H80" i="5"/>
  <c r="I80" i="5"/>
  <c r="D81" i="5"/>
  <c r="F81" i="5"/>
  <c r="G81" i="5"/>
  <c r="H81" i="5"/>
  <c r="I81" i="5"/>
  <c r="H83" i="5"/>
  <c r="C84" i="5"/>
  <c r="H84" i="5"/>
  <c r="D86" i="5"/>
  <c r="F86" i="5"/>
  <c r="G86" i="5"/>
  <c r="H86" i="5"/>
  <c r="I86" i="5"/>
  <c r="D87" i="5"/>
  <c r="F87" i="5"/>
  <c r="G87" i="5"/>
  <c r="H87" i="5"/>
  <c r="I87" i="5"/>
  <c r="D88" i="5"/>
  <c r="F88" i="5"/>
  <c r="G88" i="5"/>
  <c r="H88" i="5"/>
  <c r="I88" i="5"/>
  <c r="D89" i="5"/>
  <c r="F89" i="5"/>
  <c r="G89" i="5"/>
  <c r="H89" i="5"/>
  <c r="I89" i="5"/>
  <c r="D90" i="5"/>
  <c r="F90" i="5"/>
  <c r="G90" i="5"/>
  <c r="H90" i="5"/>
  <c r="I90" i="5"/>
  <c r="D91" i="5"/>
  <c r="F91" i="5"/>
  <c r="G91" i="5"/>
  <c r="H91" i="5"/>
  <c r="I91" i="5"/>
  <c r="D92" i="5"/>
  <c r="F92" i="5"/>
  <c r="G92" i="5"/>
  <c r="H92" i="5"/>
  <c r="I92" i="5"/>
  <c r="D93" i="5"/>
  <c r="F93" i="5"/>
  <c r="G93" i="5"/>
  <c r="H93" i="5"/>
  <c r="I93" i="5"/>
  <c r="D94" i="5"/>
  <c r="F94" i="5"/>
  <c r="G94" i="5"/>
  <c r="H94" i="5"/>
  <c r="I94" i="5"/>
  <c r="D95" i="5"/>
  <c r="F95" i="5"/>
  <c r="G95" i="5"/>
  <c r="H95" i="5"/>
  <c r="I95" i="5"/>
  <c r="H97" i="5"/>
  <c r="H98" i="5"/>
  <c r="H102" i="5"/>
  <c r="D100" i="5"/>
  <c r="F100" i="5"/>
  <c r="G100" i="5"/>
  <c r="D101" i="5"/>
  <c r="F101" i="5"/>
  <c r="G101" i="5"/>
  <c r="D102" i="5"/>
  <c r="F102" i="5"/>
  <c r="G102" i="5"/>
  <c r="D103" i="5"/>
  <c r="F103" i="5"/>
  <c r="G103" i="5"/>
  <c r="I103" i="5"/>
  <c r="D104" i="5"/>
  <c r="F104" i="5"/>
  <c r="G104" i="5"/>
  <c r="I104" i="5"/>
  <c r="D105" i="5"/>
  <c r="F105" i="5"/>
  <c r="G105" i="5"/>
  <c r="I105" i="5"/>
  <c r="D106" i="5"/>
  <c r="F106" i="5"/>
  <c r="G106" i="5"/>
  <c r="I106" i="5"/>
  <c r="D107" i="5"/>
  <c r="F107" i="5"/>
  <c r="G107" i="5"/>
  <c r="I107" i="5"/>
  <c r="D108" i="5"/>
  <c r="F108" i="5"/>
  <c r="G108" i="5"/>
  <c r="I108" i="5"/>
  <c r="D109" i="5"/>
  <c r="F109" i="5"/>
  <c r="G109" i="5"/>
  <c r="I109" i="5"/>
  <c r="H111" i="5"/>
  <c r="C112" i="5"/>
  <c r="H112" i="5"/>
  <c r="H117" i="5"/>
  <c r="D114" i="5"/>
  <c r="F114" i="5"/>
  <c r="G114" i="5"/>
  <c r="D115" i="5"/>
  <c r="F115" i="5"/>
  <c r="G115" i="5"/>
  <c r="D116" i="5"/>
  <c r="F116" i="5"/>
  <c r="G116" i="5"/>
  <c r="D117" i="5"/>
  <c r="F117" i="5"/>
  <c r="G117" i="5"/>
  <c r="D118" i="5"/>
  <c r="F118" i="5"/>
  <c r="G118" i="5"/>
  <c r="H118" i="5"/>
  <c r="I118" i="5"/>
  <c r="D119" i="5"/>
  <c r="F119" i="5"/>
  <c r="G119" i="5"/>
  <c r="H119" i="5"/>
  <c r="I119" i="5"/>
  <c r="D120" i="5"/>
  <c r="F120" i="5"/>
  <c r="G120" i="5"/>
  <c r="H120" i="5"/>
  <c r="I120" i="5"/>
  <c r="D121" i="5"/>
  <c r="F121" i="5"/>
  <c r="G121" i="5"/>
  <c r="H121" i="5"/>
  <c r="I121" i="5"/>
  <c r="D122" i="5"/>
  <c r="F122" i="5"/>
  <c r="G122" i="5"/>
  <c r="H122" i="5"/>
  <c r="I122" i="5"/>
  <c r="D123" i="5"/>
  <c r="F123" i="5"/>
  <c r="G123" i="5"/>
  <c r="H123" i="5"/>
  <c r="I123" i="5"/>
  <c r="H125" i="5"/>
  <c r="C126" i="5"/>
  <c r="H126" i="5"/>
  <c r="D128" i="5"/>
  <c r="F128" i="5"/>
  <c r="G128" i="5"/>
  <c r="H128" i="5"/>
  <c r="I128" i="5"/>
  <c r="D129" i="5"/>
  <c r="F129" i="5"/>
  <c r="G129" i="5"/>
  <c r="H129" i="5"/>
  <c r="I129" i="5"/>
  <c r="D130" i="5"/>
  <c r="F130" i="5"/>
  <c r="G130" i="5"/>
  <c r="H130" i="5"/>
  <c r="I130" i="5"/>
  <c r="D131" i="5"/>
  <c r="F131" i="5"/>
  <c r="G131" i="5"/>
  <c r="H131" i="5"/>
  <c r="I131" i="5"/>
  <c r="D132" i="5"/>
  <c r="F132" i="5"/>
  <c r="G132" i="5"/>
  <c r="H132" i="5"/>
  <c r="I132" i="5"/>
  <c r="D133" i="5"/>
  <c r="F133" i="5"/>
  <c r="G133" i="5"/>
  <c r="H133" i="5"/>
  <c r="I133" i="5"/>
  <c r="D134" i="5"/>
  <c r="F134" i="5"/>
  <c r="G134" i="5"/>
  <c r="H134" i="5"/>
  <c r="I134" i="5"/>
  <c r="D135" i="5"/>
  <c r="F135" i="5"/>
  <c r="G135" i="5"/>
  <c r="H135" i="5"/>
  <c r="I135" i="5"/>
  <c r="D136" i="5"/>
  <c r="F136" i="5"/>
  <c r="G136" i="5"/>
  <c r="H136" i="5"/>
  <c r="I136" i="5"/>
  <c r="D137" i="5"/>
  <c r="F137" i="5"/>
  <c r="G137" i="5"/>
  <c r="H137" i="5"/>
  <c r="I137" i="5"/>
  <c r="H140" i="5"/>
  <c r="C141" i="5"/>
  <c r="H141" i="5"/>
  <c r="D143" i="5"/>
  <c r="F143" i="5"/>
  <c r="G143" i="5"/>
  <c r="H143" i="5"/>
  <c r="I143" i="5"/>
  <c r="D144" i="5"/>
  <c r="F144" i="5"/>
  <c r="G144" i="5"/>
  <c r="H144" i="5"/>
  <c r="I144" i="5"/>
  <c r="D145" i="5"/>
  <c r="F145" i="5"/>
  <c r="G145" i="5"/>
  <c r="H145" i="5"/>
  <c r="I145" i="5"/>
  <c r="D146" i="5"/>
  <c r="F146" i="5"/>
  <c r="G146" i="5"/>
  <c r="H146" i="5"/>
  <c r="I146" i="5"/>
  <c r="D147" i="5"/>
  <c r="F147" i="5"/>
  <c r="G147" i="5"/>
  <c r="H147" i="5"/>
  <c r="I147" i="5"/>
  <c r="D148" i="5"/>
  <c r="F148" i="5"/>
  <c r="G148" i="5"/>
  <c r="H148" i="5"/>
  <c r="I148" i="5"/>
  <c r="D149" i="5"/>
  <c r="F149" i="5"/>
  <c r="G149" i="5"/>
  <c r="H149" i="5"/>
  <c r="I149" i="5"/>
  <c r="D150" i="5"/>
  <c r="F150" i="5"/>
  <c r="G150" i="5"/>
  <c r="H150" i="5"/>
  <c r="I150" i="5"/>
  <c r="D151" i="5"/>
  <c r="F151" i="5"/>
  <c r="G151" i="5"/>
  <c r="H151" i="5"/>
  <c r="I151" i="5"/>
  <c r="D152" i="5"/>
  <c r="F152" i="5"/>
  <c r="G152" i="5"/>
  <c r="H152" i="5"/>
  <c r="I152" i="5"/>
  <c r="H10" i="13"/>
  <c r="J7" i="13" s="1"/>
  <c r="H11" i="13"/>
  <c r="K7" i="13" s="1"/>
  <c r="H39" i="13"/>
  <c r="AM7" i="13" s="1"/>
  <c r="H40" i="13"/>
  <c r="AN7" i="13" s="1"/>
  <c r="H41" i="13"/>
  <c r="AO7" i="13" s="1"/>
  <c r="H42" i="13"/>
  <c r="H43" i="13"/>
  <c r="AQ7" i="13" s="1"/>
  <c r="AQ224" i="13" s="1"/>
  <c r="AQ164" i="13" s="1"/>
  <c r="AQ104" i="13" s="1"/>
  <c r="AQ44" i="13" s="1"/>
  <c r="H44" i="13"/>
  <c r="AR7" i="13" s="1"/>
  <c r="H45" i="13"/>
  <c r="AS7" i="13" s="1"/>
  <c r="H46" i="13"/>
  <c r="AT7" i="13" s="1"/>
  <c r="H47" i="13"/>
  <c r="AU7" i="13" s="1"/>
  <c r="H48" i="13"/>
  <c r="AV7" i="13" s="1"/>
  <c r="H49" i="13"/>
  <c r="AW7" i="13" s="1"/>
  <c r="H50" i="13"/>
  <c r="AX7" i="13" s="1"/>
  <c r="H51" i="13"/>
  <c r="AY7" i="13" s="1"/>
  <c r="H52" i="13"/>
  <c r="AZ7" i="13" s="1"/>
  <c r="H53" i="13"/>
  <c r="BA7" i="13" s="1"/>
  <c r="H54" i="13"/>
  <c r="BB7" i="13" s="1"/>
  <c r="H55" i="13"/>
  <c r="BC7" i="13" s="1"/>
  <c r="H56" i="13"/>
  <c r="BD7" i="13" s="1"/>
  <c r="H57" i="13"/>
  <c r="BE7" i="13" s="1"/>
  <c r="H58" i="13"/>
  <c r="BF7" i="13" s="1"/>
  <c r="H59" i="13"/>
  <c r="BG7" i="13" s="1"/>
  <c r="H9" i="13"/>
  <c r="I9" i="13"/>
  <c r="I10" i="13"/>
  <c r="J9" i="13" s="1"/>
  <c r="J69" i="13" s="1"/>
  <c r="I11" i="13"/>
  <c r="K9" i="13" s="1"/>
  <c r="K69" i="13" s="1"/>
  <c r="I12" i="13"/>
  <c r="L9" i="13" s="1"/>
  <c r="L69" i="13" s="1"/>
  <c r="I13" i="13"/>
  <c r="M9" i="13" s="1"/>
  <c r="M69" i="13" s="1"/>
  <c r="I14" i="13"/>
  <c r="N9" i="13" s="1"/>
  <c r="N69" i="13" s="1"/>
  <c r="I15" i="13"/>
  <c r="O9" i="13" s="1"/>
  <c r="O69" i="13" s="1"/>
  <c r="I16" i="13"/>
  <c r="P9" i="13" s="1"/>
  <c r="P69" i="13" s="1"/>
  <c r="I17" i="13"/>
  <c r="Q9" i="13" s="1"/>
  <c r="Q69" i="13" s="1"/>
  <c r="I18" i="13"/>
  <c r="R9" i="13" s="1"/>
  <c r="R69" i="13" s="1"/>
  <c r="I19" i="13"/>
  <c r="S9" i="13" s="1"/>
  <c r="S69" i="13" s="1"/>
  <c r="I20" i="13"/>
  <c r="T9" i="13" s="1"/>
  <c r="T69" i="13" s="1"/>
  <c r="I21" i="13"/>
  <c r="U9" i="13" s="1"/>
  <c r="U69" i="13" s="1"/>
  <c r="I22" i="13"/>
  <c r="V9" i="13" s="1"/>
  <c r="V69" i="13" s="1"/>
  <c r="I23" i="13"/>
  <c r="W9" i="13" s="1"/>
  <c r="W69" i="13" s="1"/>
  <c r="I24" i="13"/>
  <c r="X9" i="13" s="1"/>
  <c r="X69" i="13" s="1"/>
  <c r="I25" i="13"/>
  <c r="Y9" i="13" s="1"/>
  <c r="Y69" i="13" s="1"/>
  <c r="I26" i="13"/>
  <c r="Z9" i="13" s="1"/>
  <c r="Z69" i="13" s="1"/>
  <c r="I27" i="13"/>
  <c r="AA9" i="13" s="1"/>
  <c r="AA69" i="13" s="1"/>
  <c r="I28" i="13"/>
  <c r="AB9" i="13" s="1"/>
  <c r="AB69" i="13" s="1"/>
  <c r="I29" i="13"/>
  <c r="AC9" i="13" s="1"/>
  <c r="AC69" i="13" s="1"/>
  <c r="I30" i="13"/>
  <c r="AD9" i="13" s="1"/>
  <c r="AD69" i="13" s="1"/>
  <c r="I32" i="13"/>
  <c r="AF9" i="13" s="1"/>
  <c r="AF69" i="13" s="1"/>
  <c r="I33" i="13"/>
  <c r="AG9" i="13" s="1"/>
  <c r="AG69" i="13" s="1"/>
  <c r="I34" i="13"/>
  <c r="AH9" i="13" s="1"/>
  <c r="AH69" i="13" s="1"/>
  <c r="I35" i="13"/>
  <c r="AI9" i="13" s="1"/>
  <c r="AI69" i="13" s="1"/>
  <c r="I36" i="13"/>
  <c r="AJ9" i="13" s="1"/>
  <c r="AJ69" i="13" s="1"/>
  <c r="I37" i="13"/>
  <c r="AK9" i="13" s="1"/>
  <c r="AK69" i="13" s="1"/>
  <c r="I38" i="13"/>
  <c r="AL9" i="13" s="1"/>
  <c r="AL69" i="13" s="1"/>
  <c r="I39" i="13"/>
  <c r="AM9" i="13" s="1"/>
  <c r="AM69" i="13" s="1"/>
  <c r="I40" i="13"/>
  <c r="AN9" i="13" s="1"/>
  <c r="AN69" i="13" s="1"/>
  <c r="I41" i="13"/>
  <c r="AO9" i="13" s="1"/>
  <c r="AO69" i="13" s="1"/>
  <c r="I42" i="13"/>
  <c r="AP9" i="13" s="1"/>
  <c r="AP69" i="13" s="1"/>
  <c r="I43" i="13"/>
  <c r="AQ9" i="13" s="1"/>
  <c r="AQ69" i="13" s="1"/>
  <c r="I44" i="13"/>
  <c r="AR9" i="13" s="1"/>
  <c r="AR69" i="13" s="1"/>
  <c r="I45" i="13"/>
  <c r="AS9" i="13" s="1"/>
  <c r="AS69" i="13" s="1"/>
  <c r="I46" i="13"/>
  <c r="AT9" i="13" s="1"/>
  <c r="AT69" i="13" s="1"/>
  <c r="I47" i="13"/>
  <c r="AU9" i="13"/>
  <c r="AU69" i="13" s="1"/>
  <c r="I48" i="13"/>
  <c r="AV9" i="13" s="1"/>
  <c r="AV69" i="13" s="1"/>
  <c r="I49" i="13"/>
  <c r="AW9" i="13" s="1"/>
  <c r="AW69" i="13" s="1"/>
  <c r="I50" i="13"/>
  <c r="AX9" i="13" s="1"/>
  <c r="AX69" i="13" s="1"/>
  <c r="I51" i="13"/>
  <c r="AY9" i="13" s="1"/>
  <c r="AY69" i="13" s="1"/>
  <c r="I52" i="13"/>
  <c r="AZ9" i="13" s="1"/>
  <c r="AZ69" i="13" s="1"/>
  <c r="I53" i="13"/>
  <c r="BA9" i="13" s="1"/>
  <c r="BA69" i="13" s="1"/>
  <c r="I54" i="13"/>
  <c r="BB9" i="13" s="1"/>
  <c r="BB69" i="13" s="1"/>
  <c r="I55" i="13"/>
  <c r="BC9" i="13" s="1"/>
  <c r="BC69" i="13" s="1"/>
  <c r="I56" i="13"/>
  <c r="BD9" i="13" s="1"/>
  <c r="BD69" i="13" s="1"/>
  <c r="I57" i="13"/>
  <c r="BE9" i="13" s="1"/>
  <c r="BE69" i="13" s="1"/>
  <c r="I58" i="13"/>
  <c r="BF9" i="13" s="1"/>
  <c r="BF69" i="13" s="1"/>
  <c r="I59" i="13"/>
  <c r="BG9" i="13" s="1"/>
  <c r="BG69" i="13" s="1"/>
  <c r="J10" i="13"/>
  <c r="H70" i="13"/>
  <c r="H130" i="13"/>
  <c r="J127" i="13" s="1"/>
  <c r="H190" i="13"/>
  <c r="H71" i="13"/>
  <c r="H131" i="13"/>
  <c r="K127" i="13" s="1"/>
  <c r="H191" i="13"/>
  <c r="K11" i="13"/>
  <c r="L12" i="13"/>
  <c r="M13" i="13"/>
  <c r="N14" i="13"/>
  <c r="O15" i="13"/>
  <c r="P16" i="13"/>
  <c r="Q17" i="13"/>
  <c r="R18" i="13"/>
  <c r="S19" i="13"/>
  <c r="T20" i="13"/>
  <c r="U21" i="13"/>
  <c r="V22" i="13"/>
  <c r="W23" i="13"/>
  <c r="X24" i="13"/>
  <c r="Y25" i="13"/>
  <c r="Z26" i="13"/>
  <c r="AA27" i="13"/>
  <c r="AB28" i="13"/>
  <c r="AC29" i="13"/>
  <c r="AD30" i="13"/>
  <c r="AE31" i="13"/>
  <c r="AF32" i="13"/>
  <c r="AG33" i="13"/>
  <c r="AH34" i="13"/>
  <c r="AI35" i="13"/>
  <c r="AJ36" i="13"/>
  <c r="AK37" i="13"/>
  <c r="AL38" i="13"/>
  <c r="H99" i="13"/>
  <c r="AM67" i="13" s="1"/>
  <c r="H159" i="13"/>
  <c r="H219" i="13"/>
  <c r="AM187" i="13" s="1"/>
  <c r="AM39" i="13"/>
  <c r="H100" i="13"/>
  <c r="AN67" i="13" s="1"/>
  <c r="H160" i="13"/>
  <c r="AN127" i="13" s="1"/>
  <c r="H220" i="13"/>
  <c r="AN40" i="13"/>
  <c r="H101" i="13"/>
  <c r="H161" i="13"/>
  <c r="H221" i="13"/>
  <c r="AO41" i="13"/>
  <c r="H102" i="13"/>
  <c r="H162" i="13"/>
  <c r="H222" i="13"/>
  <c r="AP42" i="13"/>
  <c r="H103" i="13"/>
  <c r="H163" i="13"/>
  <c r="AQ127" i="13" s="1"/>
  <c r="H223" i="13"/>
  <c r="AQ43" i="13"/>
  <c r="H104" i="13"/>
  <c r="AR67" i="13" s="1"/>
  <c r="H164" i="13"/>
  <c r="AR127" i="13" s="1"/>
  <c r="H224" i="13"/>
  <c r="AR44" i="13"/>
  <c r="H105" i="13"/>
  <c r="AS67" i="13" s="1"/>
  <c r="H165" i="13"/>
  <c r="AS127" i="13" s="1"/>
  <c r="H225" i="13"/>
  <c r="AS187" i="13" s="1"/>
  <c r="AS45" i="13"/>
  <c r="H106" i="13"/>
  <c r="AT67" i="13" s="1"/>
  <c r="H166" i="13"/>
  <c r="AT127" i="13" s="1"/>
  <c r="H226" i="13"/>
  <c r="AR226" i="13" s="1"/>
  <c r="AR166" i="13" s="1"/>
  <c r="AR106" i="13" s="1"/>
  <c r="AR46" i="13" s="1"/>
  <c r="AT46" i="13"/>
  <c r="H107" i="13"/>
  <c r="H167" i="13"/>
  <c r="AU127" i="13" s="1"/>
  <c r="H227" i="13"/>
  <c r="AU47" i="13"/>
  <c r="H108" i="13"/>
  <c r="AV67" i="13" s="1"/>
  <c r="H168" i="13"/>
  <c r="H228" i="13"/>
  <c r="AQ228" i="13" s="1"/>
  <c r="AQ168" i="13" s="1"/>
  <c r="AQ108" i="13" s="1"/>
  <c r="AQ48" i="13" s="1"/>
  <c r="AV48" i="13"/>
  <c r="H109" i="13"/>
  <c r="AW67" i="13" s="1"/>
  <c r="H169" i="13"/>
  <c r="AW127" i="13" s="1"/>
  <c r="H229" i="13"/>
  <c r="AW49" i="13"/>
  <c r="H110" i="13"/>
  <c r="AX67" i="13" s="1"/>
  <c r="H170" i="13"/>
  <c r="AX127" i="13" s="1"/>
  <c r="H230" i="13"/>
  <c r="AX50" i="13"/>
  <c r="H111" i="13"/>
  <c r="H171" i="13"/>
  <c r="H231" i="13"/>
  <c r="AY187" i="13" s="1"/>
  <c r="AY51" i="13"/>
  <c r="H112" i="13"/>
  <c r="AZ67" i="13" s="1"/>
  <c r="H172" i="13"/>
  <c r="AZ127" i="13" s="1"/>
  <c r="H232" i="13"/>
  <c r="AZ52" i="13"/>
  <c r="H113" i="13"/>
  <c r="H173" i="13"/>
  <c r="H233" i="13"/>
  <c r="BA53" i="13"/>
  <c r="H114" i="13"/>
  <c r="BB67" i="13" s="1"/>
  <c r="H174" i="13"/>
  <c r="H234" i="13"/>
  <c r="BB54" i="13"/>
  <c r="H115" i="13"/>
  <c r="H175" i="13"/>
  <c r="BC127" i="13" s="1"/>
  <c r="H235" i="13"/>
  <c r="BC187" i="13" s="1"/>
  <c r="BC55" i="13"/>
  <c r="H116" i="13"/>
  <c r="BD67" i="13" s="1"/>
  <c r="H176" i="13"/>
  <c r="BD127" i="13" s="1"/>
  <c r="H236" i="13"/>
  <c r="BD56" i="13"/>
  <c r="H117" i="13"/>
  <c r="BE67" i="13" s="1"/>
  <c r="H177" i="13"/>
  <c r="H237" i="13"/>
  <c r="BE57" i="13"/>
  <c r="H118" i="13"/>
  <c r="BF67" i="13" s="1"/>
  <c r="H178" i="13"/>
  <c r="H238" i="13"/>
  <c r="AR238" i="13" s="1"/>
  <c r="AR178" i="13" s="1"/>
  <c r="AR118" i="13" s="1"/>
  <c r="AR58" i="13" s="1"/>
  <c r="BF58" i="13"/>
  <c r="H119" i="13"/>
  <c r="BG67" i="13" s="1"/>
  <c r="H179" i="13"/>
  <c r="BG127" i="13" s="1"/>
  <c r="H239" i="13"/>
  <c r="BG59" i="13"/>
  <c r="J67" i="13"/>
  <c r="K67" i="13"/>
  <c r="AO67" i="13"/>
  <c r="AP67" i="13"/>
  <c r="AQ67" i="13"/>
  <c r="AU67" i="13"/>
  <c r="AY67" i="13"/>
  <c r="BA67" i="13"/>
  <c r="BC67" i="13"/>
  <c r="H69" i="13"/>
  <c r="I69" i="13"/>
  <c r="I70" i="13"/>
  <c r="J70" i="13"/>
  <c r="I71" i="13"/>
  <c r="K71" i="13"/>
  <c r="I72" i="13"/>
  <c r="L72" i="13"/>
  <c r="I73" i="13"/>
  <c r="M73" i="13"/>
  <c r="I74" i="13"/>
  <c r="N74" i="13"/>
  <c r="I75" i="13"/>
  <c r="O75" i="13"/>
  <c r="I76" i="13"/>
  <c r="P76" i="13"/>
  <c r="I77" i="13"/>
  <c r="Q77" i="13"/>
  <c r="I78" i="13"/>
  <c r="R78" i="13"/>
  <c r="I79" i="13"/>
  <c r="S79" i="13"/>
  <c r="I80" i="13"/>
  <c r="T80" i="13"/>
  <c r="I81" i="13"/>
  <c r="U81" i="13"/>
  <c r="I82" i="13"/>
  <c r="V82" i="13"/>
  <c r="I83" i="13"/>
  <c r="W83" i="13"/>
  <c r="I84" i="13"/>
  <c r="X84" i="13"/>
  <c r="I85" i="13"/>
  <c r="Y85" i="13"/>
  <c r="I86" i="13"/>
  <c r="Z86" i="13"/>
  <c r="I87" i="13"/>
  <c r="AA87" i="13"/>
  <c r="I88" i="13"/>
  <c r="AB88" i="13"/>
  <c r="I89" i="13"/>
  <c r="AC89" i="13"/>
  <c r="I90" i="13"/>
  <c r="AD90" i="13"/>
  <c r="AE91" i="13"/>
  <c r="I92" i="13"/>
  <c r="AF92" i="13"/>
  <c r="I93" i="13"/>
  <c r="AG93" i="13"/>
  <c r="I94" i="13"/>
  <c r="AH94" i="13"/>
  <c r="I95" i="13"/>
  <c r="AI95" i="13"/>
  <c r="I96" i="13"/>
  <c r="AJ96" i="13"/>
  <c r="I97" i="13"/>
  <c r="AK97" i="13"/>
  <c r="I98" i="13"/>
  <c r="AL98" i="13"/>
  <c r="I99" i="13"/>
  <c r="AM99" i="13"/>
  <c r="I100" i="13"/>
  <c r="AN100" i="13"/>
  <c r="I101" i="13"/>
  <c r="AO101" i="13"/>
  <c r="I102" i="13"/>
  <c r="AP102" i="13"/>
  <c r="I103" i="13"/>
  <c r="AQ103" i="13"/>
  <c r="I104" i="13"/>
  <c r="AR104" i="13"/>
  <c r="I105" i="13"/>
  <c r="AS105" i="13"/>
  <c r="I106" i="13"/>
  <c r="AT106" i="13"/>
  <c r="I107" i="13"/>
  <c r="AU107" i="13"/>
  <c r="I108" i="13"/>
  <c r="AV108" i="13"/>
  <c r="I109" i="13"/>
  <c r="AW109" i="13"/>
  <c r="I110" i="13"/>
  <c r="AX110" i="13"/>
  <c r="I111" i="13"/>
  <c r="AY111" i="13"/>
  <c r="I112" i="13"/>
  <c r="AZ112" i="13"/>
  <c r="I113" i="13"/>
  <c r="BA113" i="13"/>
  <c r="I114" i="13"/>
  <c r="BB114" i="13"/>
  <c r="I115" i="13"/>
  <c r="BC115" i="13"/>
  <c r="I116" i="13"/>
  <c r="BD116" i="13"/>
  <c r="I117" i="13"/>
  <c r="BE117" i="13"/>
  <c r="I118" i="13"/>
  <c r="BF118" i="13"/>
  <c r="I119" i="13"/>
  <c r="BG119" i="13"/>
  <c r="AM127" i="13"/>
  <c r="AO127" i="13"/>
  <c r="AY127" i="13"/>
  <c r="H129" i="13"/>
  <c r="I129" i="13"/>
  <c r="I130" i="13"/>
  <c r="J129" i="13" s="1"/>
  <c r="I131" i="13"/>
  <c r="K129" i="13" s="1"/>
  <c r="I132" i="13"/>
  <c r="L129" i="13" s="1"/>
  <c r="I133" i="13"/>
  <c r="M129" i="13" s="1"/>
  <c r="I134" i="13"/>
  <c r="N129" i="13" s="1"/>
  <c r="I135" i="13"/>
  <c r="O129" i="13" s="1"/>
  <c r="I136" i="13"/>
  <c r="P129" i="13" s="1"/>
  <c r="I137" i="13"/>
  <c r="Q129" i="13" s="1"/>
  <c r="I138" i="13"/>
  <c r="R129" i="13" s="1"/>
  <c r="I139" i="13"/>
  <c r="S129" i="13" s="1"/>
  <c r="I140" i="13"/>
  <c r="T129" i="13" s="1"/>
  <c r="I141" i="13"/>
  <c r="U129" i="13" s="1"/>
  <c r="I142" i="13"/>
  <c r="V129" i="13" s="1"/>
  <c r="I143" i="13"/>
  <c r="W129" i="13" s="1"/>
  <c r="I144" i="13"/>
  <c r="X129" i="13" s="1"/>
  <c r="I145" i="13"/>
  <c r="Y129" i="13" s="1"/>
  <c r="I146" i="13"/>
  <c r="Z129" i="13" s="1"/>
  <c r="I147" i="13"/>
  <c r="AA129" i="13" s="1"/>
  <c r="I148" i="13"/>
  <c r="AB129" i="13" s="1"/>
  <c r="I149" i="13"/>
  <c r="AC129" i="13" s="1"/>
  <c r="I150" i="13"/>
  <c r="AD129" i="13" s="1"/>
  <c r="AE129" i="13"/>
  <c r="I152" i="13"/>
  <c r="AF129" i="13" s="1"/>
  <c r="I153" i="13"/>
  <c r="AG129" i="13" s="1"/>
  <c r="I154" i="13"/>
  <c r="AH129" i="13" s="1"/>
  <c r="I155" i="13"/>
  <c r="AI129" i="13" s="1"/>
  <c r="I156" i="13"/>
  <c r="AJ129" i="13" s="1"/>
  <c r="I157" i="13"/>
  <c r="AK129" i="13" s="1"/>
  <c r="I158" i="13"/>
  <c r="AL129" i="13" s="1"/>
  <c r="I159" i="13"/>
  <c r="AM129" i="13" s="1"/>
  <c r="I160" i="13"/>
  <c r="AN129" i="13" s="1"/>
  <c r="I161" i="13"/>
  <c r="AO129" i="13" s="1"/>
  <c r="I162" i="13"/>
  <c r="AP129" i="13" s="1"/>
  <c r="I163" i="13"/>
  <c r="AQ129" i="13" s="1"/>
  <c r="I164" i="13"/>
  <c r="AR129" i="13" s="1"/>
  <c r="I165" i="13"/>
  <c r="AS129" i="13" s="1"/>
  <c r="I166" i="13"/>
  <c r="AT129" i="13" s="1"/>
  <c r="I167" i="13"/>
  <c r="AU129" i="13" s="1"/>
  <c r="I168" i="13"/>
  <c r="AV129" i="13" s="1"/>
  <c r="I169" i="13"/>
  <c r="AW129" i="13" s="1"/>
  <c r="I170" i="13"/>
  <c r="AX129" i="13" s="1"/>
  <c r="I171" i="13"/>
  <c r="AY129" i="13" s="1"/>
  <c r="I172" i="13"/>
  <c r="AZ129" i="13" s="1"/>
  <c r="I173" i="13"/>
  <c r="BA129" i="13" s="1"/>
  <c r="I174" i="13"/>
  <c r="BB129" i="13" s="1"/>
  <c r="I175" i="13"/>
  <c r="BC129" i="13" s="1"/>
  <c r="I176" i="13"/>
  <c r="BD129" i="13" s="1"/>
  <c r="I177" i="13"/>
  <c r="BE129" i="13" s="1"/>
  <c r="I178" i="13"/>
  <c r="BF129" i="13" s="1"/>
  <c r="I179" i="13"/>
  <c r="BG129" i="13" s="1"/>
  <c r="J130" i="13"/>
  <c r="K131" i="13"/>
  <c r="L132" i="13"/>
  <c r="M133" i="13"/>
  <c r="N134" i="13"/>
  <c r="O135" i="13"/>
  <c r="P136" i="13"/>
  <c r="Q137" i="13"/>
  <c r="R138" i="13"/>
  <c r="S139" i="13"/>
  <c r="T140" i="13"/>
  <c r="U141" i="13"/>
  <c r="V142" i="13"/>
  <c r="W143" i="13"/>
  <c r="X144" i="13"/>
  <c r="Y145" i="13"/>
  <c r="Z146" i="13"/>
  <c r="AA147" i="13"/>
  <c r="AB148" i="13"/>
  <c r="AC149" i="13"/>
  <c r="AD150" i="13"/>
  <c r="AE151" i="13"/>
  <c r="AF152" i="13"/>
  <c r="AG153" i="13"/>
  <c r="AH154" i="13"/>
  <c r="AI155" i="13"/>
  <c r="AJ156" i="13"/>
  <c r="AK157" i="13"/>
  <c r="AL158" i="13"/>
  <c r="AM159" i="13"/>
  <c r="AN160" i="13"/>
  <c r="AO161" i="13"/>
  <c r="AP162" i="13"/>
  <c r="AQ163" i="13"/>
  <c r="AR164" i="13"/>
  <c r="AS165" i="13"/>
  <c r="AT166" i="13"/>
  <c r="AU167" i="13"/>
  <c r="AV168" i="13"/>
  <c r="AW169" i="13"/>
  <c r="AX170" i="13"/>
  <c r="AY171" i="13"/>
  <c r="AZ172" i="13"/>
  <c r="BA173" i="13"/>
  <c r="BB174" i="13"/>
  <c r="BC175" i="13"/>
  <c r="BD176" i="13"/>
  <c r="BE177" i="13"/>
  <c r="BF178" i="13"/>
  <c r="BG179" i="13"/>
  <c r="H180" i="13"/>
  <c r="J187" i="13"/>
  <c r="K187" i="13"/>
  <c r="AO187" i="13"/>
  <c r="AT187" i="13"/>
  <c r="AU187" i="13"/>
  <c r="H189" i="13"/>
  <c r="I189" i="13"/>
  <c r="I190" i="13"/>
  <c r="J189" i="13" s="1"/>
  <c r="I191" i="13"/>
  <c r="K189" i="13" s="1"/>
  <c r="I192" i="13"/>
  <c r="L189" i="13" s="1"/>
  <c r="I193" i="13"/>
  <c r="M189" i="13" s="1"/>
  <c r="I194" i="13"/>
  <c r="N189" i="13" s="1"/>
  <c r="I195" i="13"/>
  <c r="O189" i="13" s="1"/>
  <c r="I196" i="13"/>
  <c r="P189" i="13" s="1"/>
  <c r="I197" i="13"/>
  <c r="Q189" i="13" s="1"/>
  <c r="I198" i="13"/>
  <c r="R189" i="13" s="1"/>
  <c r="I199" i="13"/>
  <c r="S189" i="13" s="1"/>
  <c r="I200" i="13"/>
  <c r="T189" i="13" s="1"/>
  <c r="I201" i="13"/>
  <c r="U189" i="13" s="1"/>
  <c r="I202" i="13"/>
  <c r="V189" i="13" s="1"/>
  <c r="I203" i="13"/>
  <c r="W189" i="13" s="1"/>
  <c r="I204" i="13"/>
  <c r="X189" i="13" s="1"/>
  <c r="I205" i="13"/>
  <c r="Y189" i="13" s="1"/>
  <c r="I206" i="13"/>
  <c r="Z189" i="13" s="1"/>
  <c r="I207" i="13"/>
  <c r="AA189" i="13" s="1"/>
  <c r="I208" i="13"/>
  <c r="AB189" i="13" s="1"/>
  <c r="I209" i="13"/>
  <c r="AC189" i="13" s="1"/>
  <c r="I210" i="13"/>
  <c r="AD189" i="13" s="1"/>
  <c r="I212" i="13"/>
  <c r="AF189" i="13" s="1"/>
  <c r="I213" i="13"/>
  <c r="AG189" i="13" s="1"/>
  <c r="I214" i="13"/>
  <c r="AH189" i="13" s="1"/>
  <c r="I215" i="13"/>
  <c r="AI189" i="13" s="1"/>
  <c r="I216" i="13"/>
  <c r="AJ189" i="13" s="1"/>
  <c r="I217" i="13"/>
  <c r="AK189" i="13" s="1"/>
  <c r="I218" i="13"/>
  <c r="AL189" i="13" s="1"/>
  <c r="I219" i="13"/>
  <c r="AM189" i="13" s="1"/>
  <c r="I220" i="13"/>
  <c r="AN189" i="13" s="1"/>
  <c r="I221" i="13"/>
  <c r="AO189" i="13" s="1"/>
  <c r="I222" i="13"/>
  <c r="AP189" i="13" s="1"/>
  <c r="I223" i="13"/>
  <c r="AQ189" i="13" s="1"/>
  <c r="I224" i="13"/>
  <c r="AR189" i="13" s="1"/>
  <c r="I225" i="13"/>
  <c r="AS189" i="13" s="1"/>
  <c r="I226" i="13"/>
  <c r="AT189" i="13" s="1"/>
  <c r="I227" i="13"/>
  <c r="AU189" i="13" s="1"/>
  <c r="I228" i="13"/>
  <c r="AV189" i="13" s="1"/>
  <c r="I229" i="13"/>
  <c r="AW189" i="13" s="1"/>
  <c r="I230" i="13"/>
  <c r="AX189" i="13" s="1"/>
  <c r="I231" i="13"/>
  <c r="AY189" i="13" s="1"/>
  <c r="I232" i="13"/>
  <c r="AZ189" i="13" s="1"/>
  <c r="I233" i="13"/>
  <c r="BA189" i="13" s="1"/>
  <c r="I234" i="13"/>
  <c r="BB189" i="13" s="1"/>
  <c r="I235" i="13"/>
  <c r="BC189" i="13" s="1"/>
  <c r="I236" i="13"/>
  <c r="BD189" i="13" s="1"/>
  <c r="I237" i="13"/>
  <c r="BE189" i="13" s="1"/>
  <c r="I238" i="13"/>
  <c r="BF189" i="13" s="1"/>
  <c r="I239" i="13"/>
  <c r="BG189" i="13" s="1"/>
  <c r="J190" i="13"/>
  <c r="K191" i="13"/>
  <c r="L192" i="13"/>
  <c r="M193" i="13"/>
  <c r="N194" i="13"/>
  <c r="O195" i="13"/>
  <c r="P196" i="13"/>
  <c r="Q197" i="13"/>
  <c r="R198" i="13"/>
  <c r="S199" i="13"/>
  <c r="T200" i="13"/>
  <c r="U201" i="13"/>
  <c r="V202" i="13"/>
  <c r="W203" i="13"/>
  <c r="X204" i="13"/>
  <c r="Y205" i="13"/>
  <c r="Z206" i="13"/>
  <c r="AA207" i="13"/>
  <c r="AB208" i="13"/>
  <c r="AC209" i="13"/>
  <c r="AD210" i="13"/>
  <c r="AE211" i="13"/>
  <c r="AF212" i="13"/>
  <c r="AG213" i="13"/>
  <c r="AH214" i="13"/>
  <c r="AI215" i="13"/>
  <c r="AJ216" i="13"/>
  <c r="AK217" i="13"/>
  <c r="AL218" i="13"/>
  <c r="AM219" i="13"/>
  <c r="AN220" i="13"/>
  <c r="AO221" i="13"/>
  <c r="AP222" i="13"/>
  <c r="AQ223" i="13"/>
  <c r="AR224" i="13"/>
  <c r="AS225" i="13"/>
  <c r="AT226" i="13"/>
  <c r="AU227" i="13"/>
  <c r="AV228" i="13"/>
  <c r="AW229" i="13"/>
  <c r="AX230" i="13"/>
  <c r="AY231" i="13"/>
  <c r="AZ232" i="13"/>
  <c r="BA233" i="13"/>
  <c r="BB234" i="13"/>
  <c r="BC235" i="13"/>
  <c r="BD236" i="13"/>
  <c r="BE237" i="13"/>
  <c r="BF238" i="13"/>
  <c r="BG239" i="13"/>
  <c r="H12" i="11"/>
  <c r="H13" i="11"/>
  <c r="H17" i="11" s="1"/>
  <c r="D15" i="11"/>
  <c r="F15" i="11"/>
  <c r="D16" i="11"/>
  <c r="F16" i="11"/>
  <c r="G16" i="11" s="1"/>
  <c r="D17" i="11"/>
  <c r="F17" i="11"/>
  <c r="D18" i="11"/>
  <c r="F18" i="11"/>
  <c r="G18" i="11" s="1"/>
  <c r="D19" i="11"/>
  <c r="F19" i="11"/>
  <c r="G19" i="11"/>
  <c r="D20" i="11"/>
  <c r="F20" i="11"/>
  <c r="G20" i="11"/>
  <c r="H20" i="11"/>
  <c r="I20" i="11"/>
  <c r="D21" i="11"/>
  <c r="F21" i="11"/>
  <c r="G21" i="11"/>
  <c r="H21" i="11"/>
  <c r="I21" i="11"/>
  <c r="D22" i="11"/>
  <c r="F22" i="11"/>
  <c r="G22" i="11"/>
  <c r="H22" i="11"/>
  <c r="I22" i="11"/>
  <c r="D23" i="11"/>
  <c r="F23" i="11"/>
  <c r="G23" i="11"/>
  <c r="H23" i="11"/>
  <c r="I23" i="11"/>
  <c r="D24" i="11"/>
  <c r="F24" i="11"/>
  <c r="G24" i="11"/>
  <c r="H24" i="11"/>
  <c r="I24" i="11"/>
  <c r="H26" i="11"/>
  <c r="C27" i="11"/>
  <c r="G31" i="11" s="1"/>
  <c r="H27" i="11"/>
  <c r="H30" i="11" s="1"/>
  <c r="D29" i="11"/>
  <c r="F29" i="11"/>
  <c r="D30" i="11"/>
  <c r="F30" i="11"/>
  <c r="G30" i="11"/>
  <c r="D31" i="11"/>
  <c r="F31" i="11"/>
  <c r="D32" i="11"/>
  <c r="F32" i="11"/>
  <c r="G32" i="11"/>
  <c r="H32" i="11"/>
  <c r="I32" i="11"/>
  <c r="D33" i="11"/>
  <c r="F33" i="11"/>
  <c r="G33" i="11"/>
  <c r="H33" i="11"/>
  <c r="I33" i="11"/>
  <c r="D34" i="11"/>
  <c r="F34" i="11"/>
  <c r="G34" i="11"/>
  <c r="H34" i="11"/>
  <c r="I34" i="11"/>
  <c r="D35" i="11"/>
  <c r="F35" i="11"/>
  <c r="G35" i="11"/>
  <c r="H35" i="11"/>
  <c r="I35" i="11"/>
  <c r="D36" i="11"/>
  <c r="F36" i="11"/>
  <c r="G36" i="11"/>
  <c r="H36" i="11"/>
  <c r="I36" i="11"/>
  <c r="D37" i="11"/>
  <c r="F37" i="11"/>
  <c r="G37" i="11"/>
  <c r="H37" i="11"/>
  <c r="I37" i="11"/>
  <c r="D38" i="11"/>
  <c r="F38" i="11"/>
  <c r="G38" i="11"/>
  <c r="H38" i="11"/>
  <c r="I38" i="11"/>
  <c r="H40" i="11"/>
  <c r="C41" i="11"/>
  <c r="H41" i="11"/>
  <c r="D43" i="11"/>
  <c r="F43" i="11"/>
  <c r="G43" i="11"/>
  <c r="H43" i="11"/>
  <c r="I43" i="11"/>
  <c r="D44" i="11"/>
  <c r="F44" i="11"/>
  <c r="G44" i="11"/>
  <c r="H44" i="11"/>
  <c r="I44" i="11"/>
  <c r="D45" i="11"/>
  <c r="F45" i="11"/>
  <c r="G45" i="11"/>
  <c r="H45" i="11"/>
  <c r="I45" i="11"/>
  <c r="D46" i="11"/>
  <c r="F46" i="11"/>
  <c r="G46" i="11"/>
  <c r="H46" i="11"/>
  <c r="I46" i="11"/>
  <c r="D47" i="11"/>
  <c r="F47" i="11"/>
  <c r="G47" i="11"/>
  <c r="H47" i="11"/>
  <c r="I47" i="11"/>
  <c r="D48" i="11"/>
  <c r="F48" i="11"/>
  <c r="G48" i="11"/>
  <c r="H48" i="11"/>
  <c r="I48" i="11"/>
  <c r="D49" i="11"/>
  <c r="F49" i="11"/>
  <c r="G49" i="11"/>
  <c r="H49" i="11"/>
  <c r="I49" i="11"/>
  <c r="D50" i="11"/>
  <c r="F50" i="11"/>
  <c r="G50" i="11"/>
  <c r="H50" i="11"/>
  <c r="I50" i="11"/>
  <c r="D51" i="11"/>
  <c r="F51" i="11"/>
  <c r="G51" i="11"/>
  <c r="H51" i="11"/>
  <c r="I51" i="11"/>
  <c r="D52" i="11"/>
  <c r="F52" i="11"/>
  <c r="G52" i="11"/>
  <c r="H52" i="11"/>
  <c r="I52" i="11"/>
  <c r="H54" i="11"/>
  <c r="C55" i="11"/>
  <c r="H55" i="11"/>
  <c r="D57" i="11"/>
  <c r="F57" i="11"/>
  <c r="G57" i="11"/>
  <c r="H57" i="11"/>
  <c r="I57" i="11"/>
  <c r="D58" i="11"/>
  <c r="F58" i="11"/>
  <c r="G58" i="11"/>
  <c r="H58" i="11"/>
  <c r="I58" i="11"/>
  <c r="D59" i="11"/>
  <c r="F59" i="11"/>
  <c r="G59" i="11"/>
  <c r="H59" i="11"/>
  <c r="I59" i="11"/>
  <c r="D60" i="11"/>
  <c r="F60" i="11"/>
  <c r="G60" i="11"/>
  <c r="H60" i="11"/>
  <c r="I60" i="11"/>
  <c r="D61" i="11"/>
  <c r="F61" i="11"/>
  <c r="G61" i="11"/>
  <c r="H61" i="11"/>
  <c r="I61" i="11"/>
  <c r="D62" i="11"/>
  <c r="F62" i="11"/>
  <c r="G62" i="11"/>
  <c r="H62" i="11"/>
  <c r="I62" i="11"/>
  <c r="D63" i="11"/>
  <c r="F63" i="11"/>
  <c r="G63" i="11"/>
  <c r="H63" i="11"/>
  <c r="I63" i="11"/>
  <c r="D64" i="11"/>
  <c r="F64" i="11"/>
  <c r="G64" i="11"/>
  <c r="H64" i="11"/>
  <c r="I64" i="11"/>
  <c r="D65" i="11"/>
  <c r="F65" i="11"/>
  <c r="G65" i="11"/>
  <c r="H65" i="11"/>
  <c r="I65" i="11"/>
  <c r="D66" i="11"/>
  <c r="F66" i="11"/>
  <c r="G66" i="11"/>
  <c r="H66" i="11"/>
  <c r="I66" i="11"/>
  <c r="H69" i="11"/>
  <c r="C70" i="11"/>
  <c r="H70" i="11"/>
  <c r="D72" i="11"/>
  <c r="F72" i="11"/>
  <c r="G72" i="11"/>
  <c r="H72" i="11"/>
  <c r="I72" i="11"/>
  <c r="D73" i="11"/>
  <c r="F73" i="11"/>
  <c r="G73" i="11"/>
  <c r="H73" i="11"/>
  <c r="I73" i="11"/>
  <c r="D74" i="11"/>
  <c r="F74" i="11"/>
  <c r="G74" i="11"/>
  <c r="H74" i="11"/>
  <c r="I74" i="11"/>
  <c r="D75" i="11"/>
  <c r="F75" i="11"/>
  <c r="G75" i="11"/>
  <c r="H75" i="11"/>
  <c r="I75" i="11"/>
  <c r="D76" i="11"/>
  <c r="F76" i="11"/>
  <c r="G76" i="11"/>
  <c r="H76" i="11"/>
  <c r="I76" i="11"/>
  <c r="D77" i="11"/>
  <c r="F77" i="11"/>
  <c r="G77" i="11"/>
  <c r="H77" i="11"/>
  <c r="I77" i="11"/>
  <c r="D78" i="11"/>
  <c r="F78" i="11"/>
  <c r="G78" i="11"/>
  <c r="H78" i="11"/>
  <c r="I78" i="11"/>
  <c r="D79" i="11"/>
  <c r="F79" i="11"/>
  <c r="G79" i="11"/>
  <c r="H79" i="11"/>
  <c r="I79" i="11"/>
  <c r="D80" i="11"/>
  <c r="F80" i="11"/>
  <c r="G80" i="11"/>
  <c r="H80" i="11"/>
  <c r="I80" i="11"/>
  <c r="D81" i="11"/>
  <c r="F81" i="11"/>
  <c r="G81" i="11"/>
  <c r="H81" i="11"/>
  <c r="I81" i="11"/>
  <c r="H83" i="11"/>
  <c r="C84" i="11"/>
  <c r="H84" i="11"/>
  <c r="D86" i="11"/>
  <c r="F86" i="11"/>
  <c r="G86" i="11"/>
  <c r="H86" i="11"/>
  <c r="I86" i="11"/>
  <c r="D87" i="11"/>
  <c r="F87" i="11"/>
  <c r="G87" i="11"/>
  <c r="H87" i="11"/>
  <c r="I87" i="11"/>
  <c r="D88" i="11"/>
  <c r="F88" i="11"/>
  <c r="G88" i="11"/>
  <c r="H88" i="11"/>
  <c r="I88" i="11"/>
  <c r="D89" i="11"/>
  <c r="F89" i="11"/>
  <c r="G89" i="11"/>
  <c r="H89" i="11"/>
  <c r="I89" i="11"/>
  <c r="D90" i="11"/>
  <c r="F90" i="11"/>
  <c r="G90" i="11"/>
  <c r="H90" i="11"/>
  <c r="I90" i="11"/>
  <c r="D91" i="11"/>
  <c r="F91" i="11"/>
  <c r="G91" i="11"/>
  <c r="H91" i="11"/>
  <c r="I91" i="11"/>
  <c r="D92" i="11"/>
  <c r="F92" i="11"/>
  <c r="G92" i="11"/>
  <c r="H92" i="11"/>
  <c r="I92" i="11"/>
  <c r="D93" i="11"/>
  <c r="F93" i="11"/>
  <c r="G93" i="11"/>
  <c r="H93" i="11"/>
  <c r="I93" i="11"/>
  <c r="D94" i="11"/>
  <c r="F94" i="11"/>
  <c r="G94" i="11"/>
  <c r="H94" i="11"/>
  <c r="I94" i="11"/>
  <c r="D95" i="11"/>
  <c r="F95" i="11"/>
  <c r="G95" i="11"/>
  <c r="H95" i="11"/>
  <c r="I95" i="11"/>
  <c r="H97" i="11"/>
  <c r="C98" i="11"/>
  <c r="H98" i="11"/>
  <c r="D100" i="11"/>
  <c r="F100" i="11"/>
  <c r="G100" i="11"/>
  <c r="H100" i="11"/>
  <c r="I100" i="11"/>
  <c r="D101" i="11"/>
  <c r="F101" i="11"/>
  <c r="G101" i="11"/>
  <c r="H101" i="11"/>
  <c r="I101" i="11"/>
  <c r="D102" i="11"/>
  <c r="F102" i="11"/>
  <c r="G102" i="11"/>
  <c r="H102" i="11"/>
  <c r="I102" i="11"/>
  <c r="D103" i="11"/>
  <c r="F103" i="11"/>
  <c r="G103" i="11"/>
  <c r="H103" i="11"/>
  <c r="I103" i="11"/>
  <c r="D104" i="11"/>
  <c r="F104" i="11"/>
  <c r="G104" i="11"/>
  <c r="H104" i="11"/>
  <c r="I104" i="11"/>
  <c r="D105" i="11"/>
  <c r="F105" i="11"/>
  <c r="G105" i="11"/>
  <c r="H105" i="11"/>
  <c r="I105" i="11"/>
  <c r="D106" i="11"/>
  <c r="F106" i="11"/>
  <c r="G106" i="11"/>
  <c r="H106" i="11"/>
  <c r="I106" i="11"/>
  <c r="D107" i="11"/>
  <c r="F107" i="11"/>
  <c r="G107" i="11"/>
  <c r="H107" i="11"/>
  <c r="I107" i="11"/>
  <c r="D108" i="11"/>
  <c r="F108" i="11"/>
  <c r="G108" i="11"/>
  <c r="H108" i="11"/>
  <c r="I108" i="11"/>
  <c r="D109" i="11"/>
  <c r="F109" i="11"/>
  <c r="G109" i="11"/>
  <c r="H109" i="11"/>
  <c r="I109" i="11"/>
  <c r="H111" i="11"/>
  <c r="C112" i="11"/>
  <c r="H112" i="11"/>
  <c r="D114" i="11"/>
  <c r="F114" i="11"/>
  <c r="G114" i="11"/>
  <c r="H114" i="11"/>
  <c r="I114" i="11"/>
  <c r="D115" i="11"/>
  <c r="F115" i="11"/>
  <c r="G115" i="11"/>
  <c r="H115" i="11"/>
  <c r="I115" i="11"/>
  <c r="D116" i="11"/>
  <c r="F116" i="11"/>
  <c r="G116" i="11"/>
  <c r="H116" i="11"/>
  <c r="I116" i="11"/>
  <c r="D117" i="11"/>
  <c r="F117" i="11"/>
  <c r="G117" i="11"/>
  <c r="H117" i="11"/>
  <c r="I117" i="11"/>
  <c r="D118" i="11"/>
  <c r="F118" i="11"/>
  <c r="G118" i="11"/>
  <c r="H118" i="11"/>
  <c r="I118" i="11"/>
  <c r="D119" i="11"/>
  <c r="F119" i="11"/>
  <c r="G119" i="11"/>
  <c r="H119" i="11"/>
  <c r="I119" i="11"/>
  <c r="D120" i="11"/>
  <c r="F120" i="11"/>
  <c r="G120" i="11"/>
  <c r="H120" i="11"/>
  <c r="I120" i="11"/>
  <c r="D121" i="11"/>
  <c r="F121" i="11"/>
  <c r="G121" i="11"/>
  <c r="H121" i="11"/>
  <c r="I121" i="11"/>
  <c r="D122" i="11"/>
  <c r="F122" i="11"/>
  <c r="G122" i="11"/>
  <c r="H122" i="11"/>
  <c r="I122" i="11"/>
  <c r="D123" i="11"/>
  <c r="F123" i="11"/>
  <c r="G123" i="11"/>
  <c r="H123" i="11"/>
  <c r="I123" i="11"/>
  <c r="H125" i="11"/>
  <c r="C126" i="11"/>
  <c r="H126" i="11"/>
  <c r="D128" i="11"/>
  <c r="F128" i="11"/>
  <c r="G128" i="11"/>
  <c r="H128" i="11"/>
  <c r="I128" i="11"/>
  <c r="D129" i="11"/>
  <c r="F129" i="11"/>
  <c r="G129" i="11"/>
  <c r="H129" i="11"/>
  <c r="I129" i="11"/>
  <c r="D130" i="11"/>
  <c r="F130" i="11"/>
  <c r="G130" i="11"/>
  <c r="H130" i="11"/>
  <c r="I130" i="11"/>
  <c r="D131" i="11"/>
  <c r="F131" i="11"/>
  <c r="G131" i="11"/>
  <c r="H131" i="11"/>
  <c r="I131" i="11"/>
  <c r="D132" i="11"/>
  <c r="F132" i="11"/>
  <c r="G132" i="11"/>
  <c r="H132" i="11"/>
  <c r="I132" i="11"/>
  <c r="D133" i="11"/>
  <c r="F133" i="11"/>
  <c r="G133" i="11"/>
  <c r="H133" i="11"/>
  <c r="I133" i="11"/>
  <c r="D134" i="11"/>
  <c r="F134" i="11"/>
  <c r="G134" i="11"/>
  <c r="H134" i="11"/>
  <c r="I134" i="11"/>
  <c r="D135" i="11"/>
  <c r="F135" i="11"/>
  <c r="G135" i="11"/>
  <c r="H135" i="11"/>
  <c r="I135" i="11"/>
  <c r="D136" i="11"/>
  <c r="F136" i="11"/>
  <c r="G136" i="11"/>
  <c r="H136" i="11"/>
  <c r="I136" i="11"/>
  <c r="D137" i="11"/>
  <c r="F137" i="11"/>
  <c r="G137" i="11"/>
  <c r="H137" i="11"/>
  <c r="I137" i="11"/>
  <c r="H140" i="11"/>
  <c r="C141" i="11"/>
  <c r="H141" i="11"/>
  <c r="D143" i="11"/>
  <c r="F143" i="11"/>
  <c r="G143" i="11"/>
  <c r="H143" i="11"/>
  <c r="I143" i="11"/>
  <c r="D144" i="11"/>
  <c r="F144" i="11"/>
  <c r="G144" i="11"/>
  <c r="H144" i="11"/>
  <c r="I144" i="11"/>
  <c r="D145" i="11"/>
  <c r="F145" i="11"/>
  <c r="G145" i="11"/>
  <c r="H145" i="11"/>
  <c r="I145" i="11"/>
  <c r="D146" i="11"/>
  <c r="F146" i="11"/>
  <c r="G146" i="11"/>
  <c r="H146" i="11"/>
  <c r="I146" i="11"/>
  <c r="D147" i="11"/>
  <c r="F147" i="11"/>
  <c r="G147" i="11"/>
  <c r="H147" i="11"/>
  <c r="I147" i="11"/>
  <c r="D148" i="11"/>
  <c r="F148" i="11"/>
  <c r="G148" i="11"/>
  <c r="H148" i="11"/>
  <c r="I148" i="11"/>
  <c r="D149" i="11"/>
  <c r="F149" i="11"/>
  <c r="G149" i="11"/>
  <c r="H149" i="11"/>
  <c r="I149" i="11"/>
  <c r="D150" i="11"/>
  <c r="F150" i="11"/>
  <c r="G150" i="11"/>
  <c r="H150" i="11"/>
  <c r="I150" i="11"/>
  <c r="D151" i="11"/>
  <c r="F151" i="11"/>
  <c r="G151" i="11"/>
  <c r="H151" i="11"/>
  <c r="I151" i="11"/>
  <c r="D152" i="11"/>
  <c r="F152" i="11"/>
  <c r="G152" i="11"/>
  <c r="H152" i="11"/>
  <c r="I152" i="1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K16" i="6"/>
  <c r="K30" i="6"/>
  <c r="K44" i="6"/>
  <c r="K58" i="6"/>
  <c r="H12" i="6"/>
  <c r="C13" i="6"/>
  <c r="H13" i="6"/>
  <c r="H16" i="6" s="1"/>
  <c r="D15" i="6"/>
  <c r="F15" i="6"/>
  <c r="D16" i="6"/>
  <c r="F16" i="6"/>
  <c r="D17" i="6"/>
  <c r="F17" i="6"/>
  <c r="D18" i="6"/>
  <c r="F18" i="6"/>
  <c r="H18" i="6"/>
  <c r="D19" i="6"/>
  <c r="F19" i="6"/>
  <c r="G19" i="6"/>
  <c r="H19" i="6"/>
  <c r="I19" i="6"/>
  <c r="D20" i="6"/>
  <c r="F20" i="6"/>
  <c r="G20" i="6"/>
  <c r="H20" i="6"/>
  <c r="I20" i="6"/>
  <c r="D21" i="6"/>
  <c r="F21" i="6"/>
  <c r="G21" i="6"/>
  <c r="H21" i="6"/>
  <c r="I21" i="6"/>
  <c r="D22" i="6"/>
  <c r="F22" i="6"/>
  <c r="G22" i="6"/>
  <c r="H22" i="6"/>
  <c r="I22" i="6"/>
  <c r="D23" i="6"/>
  <c r="F23" i="6"/>
  <c r="G23" i="6"/>
  <c r="H23" i="6"/>
  <c r="I23" i="6"/>
  <c r="D24" i="6"/>
  <c r="F24" i="6"/>
  <c r="G24" i="6"/>
  <c r="H24" i="6"/>
  <c r="I24" i="6"/>
  <c r="H26" i="6"/>
  <c r="C27" i="6"/>
  <c r="H27" i="6"/>
  <c r="H30" i="6" s="1"/>
  <c r="D29" i="6"/>
  <c r="F29" i="6"/>
  <c r="D30" i="6"/>
  <c r="F30" i="6"/>
  <c r="D31" i="6"/>
  <c r="F31" i="6"/>
  <c r="D32" i="6"/>
  <c r="F32" i="6"/>
  <c r="G32" i="6"/>
  <c r="H32" i="6"/>
  <c r="D33" i="6"/>
  <c r="F33" i="6"/>
  <c r="G33" i="6"/>
  <c r="H33" i="6"/>
  <c r="I33" i="6"/>
  <c r="D34" i="6"/>
  <c r="F34" i="6"/>
  <c r="G34" i="6"/>
  <c r="H34" i="6"/>
  <c r="I34" i="6"/>
  <c r="D35" i="6"/>
  <c r="F35" i="6"/>
  <c r="G35" i="6"/>
  <c r="H35" i="6"/>
  <c r="I35" i="6"/>
  <c r="D36" i="6"/>
  <c r="F36" i="6"/>
  <c r="G36" i="6"/>
  <c r="H36" i="6"/>
  <c r="I36" i="6"/>
  <c r="D37" i="6"/>
  <c r="F37" i="6"/>
  <c r="G37" i="6"/>
  <c r="H37" i="6"/>
  <c r="I37" i="6"/>
  <c r="D38" i="6"/>
  <c r="F38" i="6"/>
  <c r="G38" i="6"/>
  <c r="H38" i="6"/>
  <c r="I38" i="6"/>
  <c r="H40" i="6"/>
  <c r="C41" i="6"/>
  <c r="H41" i="6"/>
  <c r="H44" i="6" s="1"/>
  <c r="D43" i="6"/>
  <c r="F43" i="6"/>
  <c r="D44" i="6"/>
  <c r="F44" i="6"/>
  <c r="D45" i="6"/>
  <c r="F45" i="6"/>
  <c r="D46" i="6"/>
  <c r="F46" i="6"/>
  <c r="H46" i="6"/>
  <c r="D47" i="6"/>
  <c r="F47" i="6"/>
  <c r="H47" i="6"/>
  <c r="D48" i="6"/>
  <c r="F48" i="6"/>
  <c r="G48" i="6"/>
  <c r="H48" i="6"/>
  <c r="I48" i="6"/>
  <c r="D49" i="6"/>
  <c r="F49" i="6"/>
  <c r="G49" i="6"/>
  <c r="H49" i="6"/>
  <c r="I49" i="6"/>
  <c r="D50" i="6"/>
  <c r="F50" i="6"/>
  <c r="G50" i="6"/>
  <c r="H50" i="6"/>
  <c r="I50" i="6"/>
  <c r="D51" i="6"/>
  <c r="F51" i="6"/>
  <c r="G51" i="6"/>
  <c r="H51" i="6"/>
  <c r="I51" i="6"/>
  <c r="D52" i="6"/>
  <c r="F52" i="6"/>
  <c r="G52" i="6"/>
  <c r="H52" i="6"/>
  <c r="I52" i="6"/>
  <c r="H54" i="6"/>
  <c r="C55" i="6"/>
  <c r="H55" i="6"/>
  <c r="H57" i="6" s="1"/>
  <c r="D57" i="6"/>
  <c r="F57" i="6"/>
  <c r="D58" i="6"/>
  <c r="F58" i="6"/>
  <c r="D59" i="6"/>
  <c r="F59" i="6"/>
  <c r="D60" i="6"/>
  <c r="F60" i="6"/>
  <c r="D61" i="6"/>
  <c r="F61" i="6"/>
  <c r="D62" i="6"/>
  <c r="F62" i="6"/>
  <c r="G62" i="6" s="1"/>
  <c r="D63" i="6"/>
  <c r="F63" i="6"/>
  <c r="G63" i="6"/>
  <c r="H63" i="6"/>
  <c r="I63" i="6"/>
  <c r="D64" i="6"/>
  <c r="F64" i="6"/>
  <c r="G64" i="6"/>
  <c r="H64" i="6"/>
  <c r="I64" i="6"/>
  <c r="D65" i="6"/>
  <c r="F65" i="6"/>
  <c r="G65" i="6"/>
  <c r="H65" i="6"/>
  <c r="I65" i="6"/>
  <c r="D66" i="6"/>
  <c r="F66" i="6"/>
  <c r="G66" i="6"/>
  <c r="H66" i="6"/>
  <c r="I66" i="6"/>
  <c r="H69" i="6"/>
  <c r="C70" i="6"/>
  <c r="G72" i="6" s="1"/>
  <c r="H70" i="6"/>
  <c r="H75" i="6" s="1"/>
  <c r="D72" i="6"/>
  <c r="F72" i="6"/>
  <c r="D73" i="6"/>
  <c r="F73" i="6"/>
  <c r="G73" i="6"/>
  <c r="H73" i="6"/>
  <c r="I73" i="6"/>
  <c r="D74" i="6"/>
  <c r="F74" i="6"/>
  <c r="G74" i="6"/>
  <c r="H74" i="6"/>
  <c r="I74" i="6"/>
  <c r="D75" i="6"/>
  <c r="F75" i="6"/>
  <c r="D76" i="6"/>
  <c r="F76" i="6"/>
  <c r="G76" i="6"/>
  <c r="H76" i="6"/>
  <c r="I76" i="6"/>
  <c r="D77" i="6"/>
  <c r="F77" i="6"/>
  <c r="G77" i="6"/>
  <c r="H77" i="6"/>
  <c r="I77" i="6"/>
  <c r="D78" i="6"/>
  <c r="F78" i="6"/>
  <c r="G78" i="6"/>
  <c r="H78" i="6"/>
  <c r="I78" i="6"/>
  <c r="D79" i="6"/>
  <c r="F79" i="6"/>
  <c r="G79" i="6"/>
  <c r="H79" i="6"/>
  <c r="I79" i="6"/>
  <c r="D80" i="6"/>
  <c r="F80" i="6"/>
  <c r="G80" i="6"/>
  <c r="H80" i="6"/>
  <c r="I80" i="6"/>
  <c r="D81" i="6"/>
  <c r="F81" i="6"/>
  <c r="G81" i="6"/>
  <c r="H81" i="6"/>
  <c r="I81" i="6"/>
  <c r="H83" i="6"/>
  <c r="C84" i="6"/>
  <c r="H84" i="6"/>
  <c r="D86" i="6"/>
  <c r="F86" i="6"/>
  <c r="G86" i="6"/>
  <c r="H86" i="6"/>
  <c r="I86" i="6"/>
  <c r="D87" i="6"/>
  <c r="F87" i="6"/>
  <c r="G87" i="6"/>
  <c r="H87" i="6"/>
  <c r="I87" i="6"/>
  <c r="D88" i="6"/>
  <c r="F88" i="6"/>
  <c r="G88" i="6"/>
  <c r="H88" i="6"/>
  <c r="I88" i="6"/>
  <c r="D89" i="6"/>
  <c r="F89" i="6"/>
  <c r="G89" i="6"/>
  <c r="H89" i="6"/>
  <c r="I89" i="6"/>
  <c r="D90" i="6"/>
  <c r="F90" i="6"/>
  <c r="G90" i="6"/>
  <c r="H90" i="6"/>
  <c r="I90" i="6"/>
  <c r="D91" i="6"/>
  <c r="F91" i="6"/>
  <c r="G91" i="6"/>
  <c r="H91" i="6"/>
  <c r="I91" i="6"/>
  <c r="D92" i="6"/>
  <c r="F92" i="6"/>
  <c r="G92" i="6"/>
  <c r="H92" i="6"/>
  <c r="I92" i="6"/>
  <c r="D93" i="6"/>
  <c r="F93" i="6"/>
  <c r="G93" i="6"/>
  <c r="H93" i="6"/>
  <c r="I93" i="6"/>
  <c r="D94" i="6"/>
  <c r="F94" i="6"/>
  <c r="G94" i="6"/>
  <c r="H94" i="6"/>
  <c r="I94" i="6"/>
  <c r="D95" i="6"/>
  <c r="F95" i="6"/>
  <c r="G95" i="6"/>
  <c r="H95" i="6"/>
  <c r="I95" i="6"/>
  <c r="H97" i="6"/>
  <c r="C98" i="6"/>
  <c r="H98" i="6"/>
  <c r="D100" i="6"/>
  <c r="F100" i="6"/>
  <c r="G100" i="6"/>
  <c r="H100" i="6"/>
  <c r="I100" i="6"/>
  <c r="D101" i="6"/>
  <c r="F101" i="6"/>
  <c r="G101" i="6"/>
  <c r="H101" i="6"/>
  <c r="I101" i="6"/>
  <c r="D102" i="6"/>
  <c r="F102" i="6"/>
  <c r="G102" i="6"/>
  <c r="H102" i="6"/>
  <c r="I102" i="6"/>
  <c r="D103" i="6"/>
  <c r="F103" i="6"/>
  <c r="G103" i="6"/>
  <c r="H103" i="6"/>
  <c r="I103" i="6"/>
  <c r="D104" i="6"/>
  <c r="F104" i="6"/>
  <c r="G104" i="6"/>
  <c r="H104" i="6"/>
  <c r="I104" i="6"/>
  <c r="D105" i="6"/>
  <c r="F105" i="6"/>
  <c r="G105" i="6"/>
  <c r="H105" i="6"/>
  <c r="I105" i="6"/>
  <c r="D106" i="6"/>
  <c r="F106" i="6"/>
  <c r="G106" i="6"/>
  <c r="H106" i="6"/>
  <c r="I106" i="6"/>
  <c r="D107" i="6"/>
  <c r="F107" i="6"/>
  <c r="G107" i="6"/>
  <c r="H107" i="6"/>
  <c r="I107" i="6"/>
  <c r="D108" i="6"/>
  <c r="F108" i="6"/>
  <c r="G108" i="6"/>
  <c r="H108" i="6"/>
  <c r="I108" i="6"/>
  <c r="D109" i="6"/>
  <c r="F109" i="6"/>
  <c r="G109" i="6"/>
  <c r="H109" i="6"/>
  <c r="I109" i="6"/>
  <c r="H111" i="6"/>
  <c r="C112" i="6"/>
  <c r="H112" i="6"/>
  <c r="D114" i="6"/>
  <c r="F114" i="6"/>
  <c r="G114" i="6"/>
  <c r="H114" i="6"/>
  <c r="I114" i="6"/>
  <c r="D115" i="6"/>
  <c r="F115" i="6"/>
  <c r="G115" i="6"/>
  <c r="H115" i="6"/>
  <c r="I115" i="6"/>
  <c r="D116" i="6"/>
  <c r="F116" i="6"/>
  <c r="G116" i="6"/>
  <c r="H116" i="6"/>
  <c r="I116" i="6"/>
  <c r="D117" i="6"/>
  <c r="F117" i="6"/>
  <c r="G117" i="6"/>
  <c r="H117" i="6"/>
  <c r="I117" i="6"/>
  <c r="D118" i="6"/>
  <c r="F118" i="6"/>
  <c r="G118" i="6"/>
  <c r="H118" i="6"/>
  <c r="I118" i="6"/>
  <c r="D119" i="6"/>
  <c r="F119" i="6"/>
  <c r="G119" i="6"/>
  <c r="H119" i="6"/>
  <c r="I119" i="6"/>
  <c r="D120" i="6"/>
  <c r="F120" i="6"/>
  <c r="G120" i="6"/>
  <c r="H120" i="6"/>
  <c r="I120" i="6"/>
  <c r="D121" i="6"/>
  <c r="F121" i="6"/>
  <c r="G121" i="6"/>
  <c r="H121" i="6"/>
  <c r="I121" i="6"/>
  <c r="D122" i="6"/>
  <c r="F122" i="6"/>
  <c r="G122" i="6"/>
  <c r="H122" i="6"/>
  <c r="I122" i="6"/>
  <c r="D123" i="6"/>
  <c r="F123" i="6"/>
  <c r="G123" i="6"/>
  <c r="H123" i="6"/>
  <c r="I123" i="6"/>
  <c r="H125" i="6"/>
  <c r="C126" i="6"/>
  <c r="H126" i="6"/>
  <c r="D128" i="6"/>
  <c r="F128" i="6"/>
  <c r="G128" i="6"/>
  <c r="H128" i="6"/>
  <c r="I128" i="6"/>
  <c r="D129" i="6"/>
  <c r="F129" i="6"/>
  <c r="G129" i="6"/>
  <c r="H129" i="6"/>
  <c r="I129" i="6"/>
  <c r="D130" i="6"/>
  <c r="F130" i="6"/>
  <c r="G130" i="6"/>
  <c r="H130" i="6"/>
  <c r="I130" i="6"/>
  <c r="D131" i="6"/>
  <c r="F131" i="6"/>
  <c r="G131" i="6"/>
  <c r="H131" i="6"/>
  <c r="I131" i="6"/>
  <c r="D132" i="6"/>
  <c r="F132" i="6"/>
  <c r="G132" i="6"/>
  <c r="H132" i="6"/>
  <c r="I132" i="6"/>
  <c r="D133" i="6"/>
  <c r="F133" i="6"/>
  <c r="G133" i="6"/>
  <c r="H133" i="6"/>
  <c r="I133" i="6"/>
  <c r="D134" i="6"/>
  <c r="F134" i="6"/>
  <c r="G134" i="6"/>
  <c r="H134" i="6"/>
  <c r="I134" i="6"/>
  <c r="D135" i="6"/>
  <c r="F135" i="6"/>
  <c r="G135" i="6"/>
  <c r="H135" i="6"/>
  <c r="I135" i="6"/>
  <c r="D136" i="6"/>
  <c r="F136" i="6"/>
  <c r="G136" i="6"/>
  <c r="H136" i="6"/>
  <c r="I136" i="6"/>
  <c r="D137" i="6"/>
  <c r="F137" i="6"/>
  <c r="G137" i="6"/>
  <c r="H137" i="6"/>
  <c r="I137" i="6"/>
  <c r="H140" i="6"/>
  <c r="C141" i="6"/>
  <c r="H141" i="6"/>
  <c r="D143" i="6"/>
  <c r="F143" i="6"/>
  <c r="G143" i="6"/>
  <c r="H143" i="6"/>
  <c r="I143" i="6"/>
  <c r="D144" i="6"/>
  <c r="F144" i="6"/>
  <c r="G144" i="6"/>
  <c r="H144" i="6"/>
  <c r="I144" i="6"/>
  <c r="D145" i="6"/>
  <c r="F145" i="6"/>
  <c r="G145" i="6"/>
  <c r="H145" i="6"/>
  <c r="I145" i="6"/>
  <c r="D146" i="6"/>
  <c r="F146" i="6"/>
  <c r="G146" i="6"/>
  <c r="H146" i="6"/>
  <c r="I146" i="6"/>
  <c r="D147" i="6"/>
  <c r="F147" i="6"/>
  <c r="G147" i="6"/>
  <c r="H147" i="6"/>
  <c r="I147" i="6"/>
  <c r="D148" i="6"/>
  <c r="F148" i="6"/>
  <c r="G148" i="6"/>
  <c r="H148" i="6"/>
  <c r="I148" i="6"/>
  <c r="D149" i="6"/>
  <c r="F149" i="6"/>
  <c r="G149" i="6"/>
  <c r="H149" i="6"/>
  <c r="I149" i="6"/>
  <c r="D150" i="6"/>
  <c r="F150" i="6"/>
  <c r="G150" i="6"/>
  <c r="H150" i="6"/>
  <c r="I150" i="6"/>
  <c r="D151" i="6"/>
  <c r="F151" i="6"/>
  <c r="G151" i="6"/>
  <c r="H151" i="6"/>
  <c r="I151" i="6"/>
  <c r="D152" i="6"/>
  <c r="F152" i="6"/>
  <c r="G152" i="6"/>
  <c r="H152" i="6"/>
  <c r="I152" i="6"/>
  <c r="K16" i="7"/>
  <c r="H12" i="7"/>
  <c r="C13" i="7"/>
  <c r="G17" i="7" s="1"/>
  <c r="H13" i="7"/>
  <c r="H15" i="7"/>
  <c r="D15" i="7"/>
  <c r="F15" i="7"/>
  <c r="D16" i="7"/>
  <c r="F16" i="7"/>
  <c r="G16" i="7" s="1"/>
  <c r="D17" i="7"/>
  <c r="F17" i="7"/>
  <c r="H17" i="7"/>
  <c r="D18" i="7"/>
  <c r="F18" i="7"/>
  <c r="H18" i="7"/>
  <c r="D19" i="7"/>
  <c r="F19" i="7"/>
  <c r="G19" i="7"/>
  <c r="H19" i="7"/>
  <c r="I19" i="7"/>
  <c r="D20" i="7"/>
  <c r="F20" i="7"/>
  <c r="G20" i="7"/>
  <c r="H20" i="7"/>
  <c r="I20" i="7"/>
  <c r="D21" i="7"/>
  <c r="F21" i="7"/>
  <c r="G21" i="7"/>
  <c r="H21" i="7"/>
  <c r="I21" i="7"/>
  <c r="D22" i="7"/>
  <c r="F22" i="7"/>
  <c r="G22" i="7"/>
  <c r="H22" i="7"/>
  <c r="I22" i="7"/>
  <c r="D23" i="7"/>
  <c r="F23" i="7"/>
  <c r="G23" i="7"/>
  <c r="H23" i="7"/>
  <c r="I23" i="7"/>
  <c r="D24" i="7"/>
  <c r="F24" i="7"/>
  <c r="G24" i="7"/>
  <c r="H24" i="7"/>
  <c r="I24" i="7"/>
  <c r="H26" i="7"/>
  <c r="H29" i="7" s="1"/>
  <c r="C27" i="7"/>
  <c r="H27" i="7"/>
  <c r="D29" i="7"/>
  <c r="F29" i="7"/>
  <c r="G29" i="7" s="1"/>
  <c r="D30" i="7"/>
  <c r="F30" i="7"/>
  <c r="G30" i="7"/>
  <c r="D31" i="7"/>
  <c r="F31" i="7"/>
  <c r="G31" i="7"/>
  <c r="H31" i="7"/>
  <c r="D32" i="7"/>
  <c r="F32" i="7"/>
  <c r="G32" i="7"/>
  <c r="H32" i="7"/>
  <c r="I32" i="7"/>
  <c r="D33" i="7"/>
  <c r="F33" i="7"/>
  <c r="G33" i="7"/>
  <c r="H33" i="7"/>
  <c r="I33" i="7"/>
  <c r="D34" i="7"/>
  <c r="F34" i="7"/>
  <c r="G34" i="7"/>
  <c r="H34" i="7"/>
  <c r="I34" i="7"/>
  <c r="D35" i="7"/>
  <c r="F35" i="7"/>
  <c r="G35" i="7"/>
  <c r="H35" i="7"/>
  <c r="I35" i="7"/>
  <c r="D36" i="7"/>
  <c r="F36" i="7"/>
  <c r="G36" i="7"/>
  <c r="H36" i="7"/>
  <c r="I36" i="7"/>
  <c r="D37" i="7"/>
  <c r="F37" i="7"/>
  <c r="G37" i="7"/>
  <c r="H37" i="7"/>
  <c r="I37" i="7"/>
  <c r="D38" i="7"/>
  <c r="F38" i="7"/>
  <c r="G38" i="7"/>
  <c r="H38" i="7"/>
  <c r="I38" i="7"/>
  <c r="H40" i="7"/>
  <c r="C41" i="7"/>
  <c r="H41" i="7"/>
  <c r="H44" i="7" s="1"/>
  <c r="D43" i="7"/>
  <c r="F43" i="7"/>
  <c r="D44" i="7"/>
  <c r="F44" i="7"/>
  <c r="G44" i="7" s="1"/>
  <c r="D45" i="7"/>
  <c r="F45" i="7"/>
  <c r="D46" i="7"/>
  <c r="F46" i="7"/>
  <c r="G46" i="7" s="1"/>
  <c r="D47" i="7"/>
  <c r="F47" i="7"/>
  <c r="G47" i="7"/>
  <c r="H47" i="7"/>
  <c r="I47" i="7"/>
  <c r="D48" i="7"/>
  <c r="F48" i="7"/>
  <c r="G48" i="7"/>
  <c r="H48" i="7"/>
  <c r="I48" i="7"/>
  <c r="D49" i="7"/>
  <c r="F49" i="7"/>
  <c r="G49" i="7"/>
  <c r="H49" i="7"/>
  <c r="I49" i="7"/>
  <c r="D50" i="7"/>
  <c r="F50" i="7"/>
  <c r="G50" i="7"/>
  <c r="H50" i="7"/>
  <c r="I50" i="7"/>
  <c r="D51" i="7"/>
  <c r="F51" i="7"/>
  <c r="G51" i="7"/>
  <c r="H51" i="7"/>
  <c r="I51" i="7"/>
  <c r="D52" i="7"/>
  <c r="F52" i="7"/>
  <c r="G52" i="7"/>
  <c r="H52" i="7"/>
  <c r="I52" i="7"/>
  <c r="H54" i="7"/>
  <c r="C55" i="7"/>
  <c r="H55" i="7"/>
  <c r="D57" i="7"/>
  <c r="F57" i="7"/>
  <c r="G57" i="7"/>
  <c r="H57" i="7"/>
  <c r="I57" i="7"/>
  <c r="D58" i="7"/>
  <c r="F58" i="7"/>
  <c r="G58" i="7"/>
  <c r="H58" i="7"/>
  <c r="I58" i="7"/>
  <c r="D59" i="7"/>
  <c r="F59" i="7"/>
  <c r="G59" i="7"/>
  <c r="H59" i="7"/>
  <c r="I59" i="7"/>
  <c r="D60" i="7"/>
  <c r="F60" i="7"/>
  <c r="G60" i="7"/>
  <c r="H60" i="7"/>
  <c r="I60" i="7"/>
  <c r="D61" i="7"/>
  <c r="F61" i="7"/>
  <c r="G61" i="7"/>
  <c r="H61" i="7"/>
  <c r="I61" i="7"/>
  <c r="D62" i="7"/>
  <c r="F62" i="7"/>
  <c r="G62" i="7"/>
  <c r="H62" i="7"/>
  <c r="I62" i="7"/>
  <c r="D63" i="7"/>
  <c r="F63" i="7"/>
  <c r="G63" i="7"/>
  <c r="H63" i="7"/>
  <c r="I63" i="7"/>
  <c r="D64" i="7"/>
  <c r="F64" i="7"/>
  <c r="G64" i="7"/>
  <c r="H64" i="7"/>
  <c r="I64" i="7"/>
  <c r="D65" i="7"/>
  <c r="F65" i="7"/>
  <c r="G65" i="7"/>
  <c r="H65" i="7"/>
  <c r="I65" i="7"/>
  <c r="D66" i="7"/>
  <c r="F66" i="7"/>
  <c r="G66" i="7"/>
  <c r="H66" i="7"/>
  <c r="I66" i="7"/>
  <c r="H69" i="7"/>
  <c r="C70" i="7"/>
  <c r="H70" i="7"/>
  <c r="D72" i="7"/>
  <c r="F72" i="7"/>
  <c r="G72" i="7"/>
  <c r="H72" i="7"/>
  <c r="I72" i="7"/>
  <c r="D73" i="7"/>
  <c r="F73" i="7"/>
  <c r="G73" i="7"/>
  <c r="H73" i="7"/>
  <c r="I73" i="7"/>
  <c r="D74" i="7"/>
  <c r="F74" i="7"/>
  <c r="G74" i="7"/>
  <c r="H74" i="7"/>
  <c r="I74" i="7"/>
  <c r="D75" i="7"/>
  <c r="F75" i="7"/>
  <c r="G75" i="7"/>
  <c r="H75" i="7"/>
  <c r="I75" i="7"/>
  <c r="D76" i="7"/>
  <c r="F76" i="7"/>
  <c r="G76" i="7"/>
  <c r="H76" i="7"/>
  <c r="I76" i="7"/>
  <c r="D77" i="7"/>
  <c r="F77" i="7"/>
  <c r="G77" i="7"/>
  <c r="H77" i="7"/>
  <c r="I77" i="7"/>
  <c r="D78" i="7"/>
  <c r="F78" i="7"/>
  <c r="G78" i="7"/>
  <c r="H78" i="7"/>
  <c r="I78" i="7"/>
  <c r="D79" i="7"/>
  <c r="F79" i="7"/>
  <c r="G79" i="7"/>
  <c r="H79" i="7"/>
  <c r="I79" i="7"/>
  <c r="D80" i="7"/>
  <c r="F80" i="7"/>
  <c r="G80" i="7"/>
  <c r="H80" i="7"/>
  <c r="I80" i="7"/>
  <c r="D81" i="7"/>
  <c r="F81" i="7"/>
  <c r="G81" i="7"/>
  <c r="H81" i="7"/>
  <c r="I81" i="7"/>
  <c r="H83" i="7"/>
  <c r="C84" i="7"/>
  <c r="H84" i="7"/>
  <c r="D86" i="7"/>
  <c r="F86" i="7"/>
  <c r="G86" i="7"/>
  <c r="H86" i="7"/>
  <c r="I86" i="7"/>
  <c r="D87" i="7"/>
  <c r="F87" i="7"/>
  <c r="G87" i="7"/>
  <c r="H87" i="7"/>
  <c r="I87" i="7"/>
  <c r="D88" i="7"/>
  <c r="F88" i="7"/>
  <c r="G88" i="7"/>
  <c r="H88" i="7"/>
  <c r="I88" i="7"/>
  <c r="D89" i="7"/>
  <c r="F89" i="7"/>
  <c r="G89" i="7"/>
  <c r="H89" i="7"/>
  <c r="I89" i="7"/>
  <c r="D90" i="7"/>
  <c r="F90" i="7"/>
  <c r="G90" i="7"/>
  <c r="H90" i="7"/>
  <c r="I90" i="7"/>
  <c r="D91" i="7"/>
  <c r="F91" i="7"/>
  <c r="G91" i="7"/>
  <c r="H91" i="7"/>
  <c r="I91" i="7"/>
  <c r="D92" i="7"/>
  <c r="F92" i="7"/>
  <c r="G92" i="7"/>
  <c r="H92" i="7"/>
  <c r="I92" i="7"/>
  <c r="D93" i="7"/>
  <c r="F93" i="7"/>
  <c r="G93" i="7"/>
  <c r="H93" i="7"/>
  <c r="I93" i="7"/>
  <c r="D94" i="7"/>
  <c r="F94" i="7"/>
  <c r="G94" i="7"/>
  <c r="H94" i="7"/>
  <c r="I94" i="7"/>
  <c r="D95" i="7"/>
  <c r="F95" i="7"/>
  <c r="G95" i="7"/>
  <c r="H95" i="7"/>
  <c r="I95" i="7"/>
  <c r="H97" i="7"/>
  <c r="C98" i="7"/>
  <c r="H98" i="7"/>
  <c r="D100" i="7"/>
  <c r="F100" i="7"/>
  <c r="G100" i="7"/>
  <c r="H100" i="7"/>
  <c r="I100" i="7"/>
  <c r="D101" i="7"/>
  <c r="F101" i="7"/>
  <c r="G101" i="7"/>
  <c r="H101" i="7"/>
  <c r="I101" i="7"/>
  <c r="D102" i="7"/>
  <c r="F102" i="7"/>
  <c r="G102" i="7"/>
  <c r="H102" i="7"/>
  <c r="I102" i="7"/>
  <c r="D103" i="7"/>
  <c r="F103" i="7"/>
  <c r="G103" i="7"/>
  <c r="H103" i="7"/>
  <c r="I103" i="7"/>
  <c r="D104" i="7"/>
  <c r="F104" i="7"/>
  <c r="G104" i="7"/>
  <c r="H104" i="7"/>
  <c r="I104" i="7"/>
  <c r="D105" i="7"/>
  <c r="F105" i="7"/>
  <c r="G105" i="7"/>
  <c r="H105" i="7"/>
  <c r="I105" i="7"/>
  <c r="D106" i="7"/>
  <c r="F106" i="7"/>
  <c r="G106" i="7"/>
  <c r="H106" i="7"/>
  <c r="I106" i="7"/>
  <c r="D107" i="7"/>
  <c r="F107" i="7"/>
  <c r="G107" i="7"/>
  <c r="H107" i="7"/>
  <c r="I107" i="7"/>
  <c r="D108" i="7"/>
  <c r="F108" i="7"/>
  <c r="G108" i="7"/>
  <c r="H108" i="7"/>
  <c r="I108" i="7"/>
  <c r="D109" i="7"/>
  <c r="F109" i="7"/>
  <c r="G109" i="7"/>
  <c r="H109" i="7"/>
  <c r="I109" i="7"/>
  <c r="H111" i="7"/>
  <c r="C112" i="7"/>
  <c r="H112" i="7"/>
  <c r="D114" i="7"/>
  <c r="F114" i="7"/>
  <c r="G114" i="7"/>
  <c r="H114" i="7"/>
  <c r="I114" i="7"/>
  <c r="D115" i="7"/>
  <c r="F115" i="7"/>
  <c r="G115" i="7"/>
  <c r="H115" i="7"/>
  <c r="I115" i="7"/>
  <c r="D116" i="7"/>
  <c r="F116" i="7"/>
  <c r="G116" i="7"/>
  <c r="H116" i="7"/>
  <c r="I116" i="7"/>
  <c r="D117" i="7"/>
  <c r="F117" i="7"/>
  <c r="G117" i="7"/>
  <c r="H117" i="7"/>
  <c r="I117" i="7"/>
  <c r="D118" i="7"/>
  <c r="F118" i="7"/>
  <c r="G118" i="7"/>
  <c r="H118" i="7"/>
  <c r="I118" i="7"/>
  <c r="D119" i="7"/>
  <c r="F119" i="7"/>
  <c r="G119" i="7"/>
  <c r="H119" i="7"/>
  <c r="I119" i="7"/>
  <c r="D120" i="7"/>
  <c r="F120" i="7"/>
  <c r="G120" i="7"/>
  <c r="H120" i="7"/>
  <c r="I120" i="7"/>
  <c r="D121" i="7"/>
  <c r="F121" i="7"/>
  <c r="G121" i="7"/>
  <c r="H121" i="7"/>
  <c r="I121" i="7"/>
  <c r="D122" i="7"/>
  <c r="F122" i="7"/>
  <c r="G122" i="7"/>
  <c r="H122" i="7"/>
  <c r="I122" i="7"/>
  <c r="D123" i="7"/>
  <c r="F123" i="7"/>
  <c r="G123" i="7"/>
  <c r="H123" i="7"/>
  <c r="I123" i="7"/>
  <c r="H125" i="7"/>
  <c r="C126" i="7"/>
  <c r="H126" i="7"/>
  <c r="D128" i="7"/>
  <c r="F128" i="7"/>
  <c r="G128" i="7"/>
  <c r="H128" i="7"/>
  <c r="I128" i="7"/>
  <c r="D129" i="7"/>
  <c r="F129" i="7"/>
  <c r="G129" i="7"/>
  <c r="H129" i="7"/>
  <c r="I129" i="7"/>
  <c r="D130" i="7"/>
  <c r="F130" i="7"/>
  <c r="G130" i="7"/>
  <c r="H130" i="7"/>
  <c r="I130" i="7"/>
  <c r="D131" i="7"/>
  <c r="F131" i="7"/>
  <c r="G131" i="7"/>
  <c r="H131" i="7"/>
  <c r="I131" i="7"/>
  <c r="D132" i="7"/>
  <c r="F132" i="7"/>
  <c r="G132" i="7"/>
  <c r="H132" i="7"/>
  <c r="I132" i="7"/>
  <c r="D133" i="7"/>
  <c r="F133" i="7"/>
  <c r="G133" i="7"/>
  <c r="H133" i="7"/>
  <c r="I133" i="7"/>
  <c r="D134" i="7"/>
  <c r="F134" i="7"/>
  <c r="G134" i="7"/>
  <c r="H134" i="7"/>
  <c r="I134" i="7"/>
  <c r="D135" i="7"/>
  <c r="F135" i="7"/>
  <c r="G135" i="7"/>
  <c r="H135" i="7"/>
  <c r="I135" i="7"/>
  <c r="D136" i="7"/>
  <c r="F136" i="7"/>
  <c r="G136" i="7"/>
  <c r="H136" i="7"/>
  <c r="I136" i="7"/>
  <c r="D137" i="7"/>
  <c r="F137" i="7"/>
  <c r="G137" i="7"/>
  <c r="H137" i="7"/>
  <c r="I137" i="7"/>
  <c r="H140" i="7"/>
  <c r="C141" i="7"/>
  <c r="H141" i="7"/>
  <c r="D143" i="7"/>
  <c r="F143" i="7"/>
  <c r="G143" i="7"/>
  <c r="H143" i="7"/>
  <c r="I143" i="7"/>
  <c r="D144" i="7"/>
  <c r="F144" i="7"/>
  <c r="G144" i="7"/>
  <c r="H144" i="7"/>
  <c r="I144" i="7"/>
  <c r="D145" i="7"/>
  <c r="F145" i="7"/>
  <c r="G145" i="7"/>
  <c r="H145" i="7"/>
  <c r="I145" i="7"/>
  <c r="D146" i="7"/>
  <c r="F146" i="7"/>
  <c r="G146" i="7"/>
  <c r="H146" i="7"/>
  <c r="I146" i="7"/>
  <c r="D147" i="7"/>
  <c r="F147" i="7"/>
  <c r="G147" i="7"/>
  <c r="H147" i="7"/>
  <c r="I147" i="7"/>
  <c r="D148" i="7"/>
  <c r="F148" i="7"/>
  <c r="G148" i="7"/>
  <c r="H148" i="7"/>
  <c r="I148" i="7"/>
  <c r="D149" i="7"/>
  <c r="F149" i="7"/>
  <c r="G149" i="7"/>
  <c r="H149" i="7"/>
  <c r="I149" i="7"/>
  <c r="D150" i="7"/>
  <c r="F150" i="7"/>
  <c r="G150" i="7"/>
  <c r="H150" i="7"/>
  <c r="I150" i="7"/>
  <c r="D151" i="7"/>
  <c r="F151" i="7"/>
  <c r="G151" i="7"/>
  <c r="H151" i="7"/>
  <c r="I151" i="7"/>
  <c r="D152" i="7"/>
  <c r="F152" i="7"/>
  <c r="G152" i="7"/>
  <c r="H152" i="7"/>
  <c r="I152" i="7"/>
  <c r="K30" i="8"/>
  <c r="K44" i="8"/>
  <c r="K16" i="8"/>
  <c r="H12" i="8"/>
  <c r="C13" i="8"/>
  <c r="G18" i="8" s="1"/>
  <c r="H13" i="8"/>
  <c r="H15" i="8" s="1"/>
  <c r="D15" i="8"/>
  <c r="F15" i="8"/>
  <c r="D16" i="8"/>
  <c r="F16" i="8"/>
  <c r="D17" i="8"/>
  <c r="F17" i="8"/>
  <c r="D18" i="8"/>
  <c r="F18" i="8"/>
  <c r="D19" i="8"/>
  <c r="F19" i="8"/>
  <c r="H19" i="8"/>
  <c r="D20" i="8"/>
  <c r="F20" i="8"/>
  <c r="G20" i="8"/>
  <c r="H20" i="8"/>
  <c r="I20" i="8"/>
  <c r="D21" i="8"/>
  <c r="F21" i="8"/>
  <c r="G21" i="8"/>
  <c r="H21" i="8"/>
  <c r="I21" i="8"/>
  <c r="D22" i="8"/>
  <c r="F22" i="8"/>
  <c r="G22" i="8"/>
  <c r="H22" i="8"/>
  <c r="I22" i="8"/>
  <c r="D23" i="8"/>
  <c r="F23" i="8"/>
  <c r="G23" i="8"/>
  <c r="H23" i="8"/>
  <c r="I23" i="8"/>
  <c r="D24" i="8"/>
  <c r="F24" i="8"/>
  <c r="G24" i="8"/>
  <c r="H24" i="8"/>
  <c r="I24" i="8"/>
  <c r="H26" i="8"/>
  <c r="C27" i="8"/>
  <c r="H27" i="8"/>
  <c r="H30" i="8" s="1"/>
  <c r="D29" i="8"/>
  <c r="F29" i="8"/>
  <c r="D30" i="8"/>
  <c r="F30" i="8"/>
  <c r="D31" i="8"/>
  <c r="F31" i="8"/>
  <c r="D32" i="8"/>
  <c r="F32" i="8"/>
  <c r="D33" i="8"/>
  <c r="F33" i="8"/>
  <c r="H33" i="8"/>
  <c r="D34" i="8"/>
  <c r="F34" i="8"/>
  <c r="H34" i="8"/>
  <c r="D35" i="8"/>
  <c r="F35" i="8"/>
  <c r="G35" i="8"/>
  <c r="H35" i="8"/>
  <c r="I35" i="8"/>
  <c r="D36" i="8"/>
  <c r="F36" i="8"/>
  <c r="G36" i="8"/>
  <c r="H36" i="8"/>
  <c r="I36" i="8"/>
  <c r="D37" i="8"/>
  <c r="F37" i="8"/>
  <c r="G37" i="8"/>
  <c r="H37" i="8"/>
  <c r="I37" i="8"/>
  <c r="D38" i="8"/>
  <c r="F38" i="8"/>
  <c r="G38" i="8"/>
  <c r="H38" i="8"/>
  <c r="I38" i="8"/>
  <c r="H40" i="8"/>
  <c r="C41" i="8"/>
  <c r="G44" i="8" s="1"/>
  <c r="H41" i="8"/>
  <c r="H45" i="8" s="1"/>
  <c r="D43" i="8"/>
  <c r="F43" i="8"/>
  <c r="D44" i="8"/>
  <c r="F44" i="8"/>
  <c r="D45" i="8"/>
  <c r="F45" i="8"/>
  <c r="D46" i="8"/>
  <c r="F46" i="8"/>
  <c r="D47" i="8"/>
  <c r="F47" i="8"/>
  <c r="H47" i="8"/>
  <c r="D48" i="8"/>
  <c r="F48" i="8"/>
  <c r="G48" i="8"/>
  <c r="H48" i="8"/>
  <c r="I48" i="8"/>
  <c r="D49" i="8"/>
  <c r="F49" i="8"/>
  <c r="G49" i="8"/>
  <c r="H49" i="8"/>
  <c r="I49" i="8"/>
  <c r="D50" i="8"/>
  <c r="F50" i="8"/>
  <c r="G50" i="8"/>
  <c r="H50" i="8"/>
  <c r="I50" i="8"/>
  <c r="D51" i="8"/>
  <c r="F51" i="8"/>
  <c r="G51" i="8"/>
  <c r="H51" i="8"/>
  <c r="I51" i="8"/>
  <c r="D52" i="8"/>
  <c r="F52" i="8"/>
  <c r="G52" i="8"/>
  <c r="H52" i="8"/>
  <c r="I52" i="8"/>
  <c r="H54" i="8"/>
  <c r="C55" i="8"/>
  <c r="G60" i="8" s="1"/>
  <c r="H55" i="8"/>
  <c r="H59" i="8" s="1"/>
  <c r="D57" i="8"/>
  <c r="F57" i="8"/>
  <c r="D58" i="8"/>
  <c r="F58" i="8"/>
  <c r="D59" i="8"/>
  <c r="F59" i="8"/>
  <c r="D60" i="8"/>
  <c r="F60" i="8"/>
  <c r="D61" i="8"/>
  <c r="F61" i="8"/>
  <c r="G61" i="8" s="1"/>
  <c r="D62" i="8"/>
  <c r="F62" i="8"/>
  <c r="G62" i="8"/>
  <c r="H62" i="8"/>
  <c r="I62" i="8"/>
  <c r="D63" i="8"/>
  <c r="F63" i="8"/>
  <c r="G63" i="8"/>
  <c r="H63" i="8"/>
  <c r="I63" i="8"/>
  <c r="D64" i="8"/>
  <c r="F64" i="8"/>
  <c r="G64" i="8"/>
  <c r="H64" i="8"/>
  <c r="I64" i="8"/>
  <c r="D65" i="8"/>
  <c r="F65" i="8"/>
  <c r="G65" i="8"/>
  <c r="H65" i="8"/>
  <c r="I65" i="8"/>
  <c r="D66" i="8"/>
  <c r="F66" i="8"/>
  <c r="G66" i="8"/>
  <c r="H66" i="8"/>
  <c r="I66" i="8"/>
  <c r="H69" i="8"/>
  <c r="H72" i="8" s="1"/>
  <c r="C70" i="8"/>
  <c r="H70" i="8"/>
  <c r="H73" i="8" s="1"/>
  <c r="D72" i="8"/>
  <c r="F72" i="8"/>
  <c r="D73" i="8"/>
  <c r="F73" i="8"/>
  <c r="D74" i="8"/>
  <c r="F74" i="8"/>
  <c r="G74" i="8"/>
  <c r="H74" i="8"/>
  <c r="I74" i="8"/>
  <c r="D75" i="8"/>
  <c r="F75" i="8"/>
  <c r="G75" i="8"/>
  <c r="H75" i="8"/>
  <c r="I75" i="8"/>
  <c r="D76" i="8"/>
  <c r="F76" i="8"/>
  <c r="G76" i="8"/>
  <c r="H76" i="8"/>
  <c r="I76" i="8"/>
  <c r="D77" i="8"/>
  <c r="F77" i="8"/>
  <c r="G77" i="8"/>
  <c r="H77" i="8"/>
  <c r="I77" i="8"/>
  <c r="D78" i="8"/>
  <c r="F78" i="8"/>
  <c r="G78" i="8"/>
  <c r="H78" i="8"/>
  <c r="I78" i="8"/>
  <c r="D79" i="8"/>
  <c r="F79" i="8"/>
  <c r="G79" i="8"/>
  <c r="H79" i="8"/>
  <c r="I79" i="8"/>
  <c r="D80" i="8"/>
  <c r="F80" i="8"/>
  <c r="G80" i="8"/>
  <c r="H80" i="8"/>
  <c r="I80" i="8"/>
  <c r="D81" i="8"/>
  <c r="F81" i="8"/>
  <c r="G81" i="8"/>
  <c r="H81" i="8"/>
  <c r="I81" i="8"/>
  <c r="H83" i="8"/>
  <c r="C84" i="8"/>
  <c r="H84" i="8"/>
  <c r="D86" i="8"/>
  <c r="F86" i="8"/>
  <c r="G86" i="8"/>
  <c r="H86" i="8"/>
  <c r="I86" i="8"/>
  <c r="D87" i="8"/>
  <c r="F87" i="8"/>
  <c r="G87" i="8"/>
  <c r="H87" i="8"/>
  <c r="I87" i="8"/>
  <c r="D88" i="8"/>
  <c r="F88" i="8"/>
  <c r="G88" i="8"/>
  <c r="H88" i="8"/>
  <c r="I88" i="8"/>
  <c r="D89" i="8"/>
  <c r="F89" i="8"/>
  <c r="G89" i="8"/>
  <c r="H89" i="8"/>
  <c r="I89" i="8"/>
  <c r="D90" i="8"/>
  <c r="F90" i="8"/>
  <c r="G90" i="8"/>
  <c r="H90" i="8"/>
  <c r="I90" i="8"/>
  <c r="D91" i="8"/>
  <c r="F91" i="8"/>
  <c r="G91" i="8"/>
  <c r="H91" i="8"/>
  <c r="I91" i="8"/>
  <c r="D92" i="8"/>
  <c r="F92" i="8"/>
  <c r="G92" i="8"/>
  <c r="H92" i="8"/>
  <c r="I92" i="8"/>
  <c r="D93" i="8"/>
  <c r="F93" i="8"/>
  <c r="G93" i="8"/>
  <c r="H93" i="8"/>
  <c r="I93" i="8"/>
  <c r="D94" i="8"/>
  <c r="F94" i="8"/>
  <c r="G94" i="8"/>
  <c r="H94" i="8"/>
  <c r="I94" i="8"/>
  <c r="D95" i="8"/>
  <c r="F95" i="8"/>
  <c r="G95" i="8"/>
  <c r="H95" i="8"/>
  <c r="I95" i="8"/>
  <c r="H97" i="8"/>
  <c r="C98" i="8"/>
  <c r="H98" i="8"/>
  <c r="D100" i="8"/>
  <c r="F100" i="8"/>
  <c r="G100" i="8"/>
  <c r="H100" i="8"/>
  <c r="I100" i="8"/>
  <c r="D101" i="8"/>
  <c r="F101" i="8"/>
  <c r="G101" i="8"/>
  <c r="H101" i="8"/>
  <c r="I101" i="8"/>
  <c r="D102" i="8"/>
  <c r="F102" i="8"/>
  <c r="G102" i="8"/>
  <c r="H102" i="8"/>
  <c r="I102" i="8"/>
  <c r="D103" i="8"/>
  <c r="F103" i="8"/>
  <c r="G103" i="8"/>
  <c r="H103" i="8"/>
  <c r="I103" i="8"/>
  <c r="D104" i="8"/>
  <c r="F104" i="8"/>
  <c r="G104" i="8"/>
  <c r="H104" i="8"/>
  <c r="I104" i="8"/>
  <c r="D105" i="8"/>
  <c r="F105" i="8"/>
  <c r="G105" i="8"/>
  <c r="H105" i="8"/>
  <c r="I105" i="8"/>
  <c r="D106" i="8"/>
  <c r="F106" i="8"/>
  <c r="G106" i="8"/>
  <c r="H106" i="8"/>
  <c r="I106" i="8"/>
  <c r="D107" i="8"/>
  <c r="F107" i="8"/>
  <c r="G107" i="8"/>
  <c r="H107" i="8"/>
  <c r="I107" i="8"/>
  <c r="D108" i="8"/>
  <c r="F108" i="8"/>
  <c r="G108" i="8"/>
  <c r="H108" i="8"/>
  <c r="I108" i="8"/>
  <c r="D109" i="8"/>
  <c r="F109" i="8"/>
  <c r="G109" i="8"/>
  <c r="H109" i="8"/>
  <c r="I109" i="8"/>
  <c r="H111" i="8"/>
  <c r="C112" i="8"/>
  <c r="H112" i="8"/>
  <c r="D114" i="8"/>
  <c r="F114" i="8"/>
  <c r="G114" i="8"/>
  <c r="H114" i="8"/>
  <c r="I114" i="8"/>
  <c r="D115" i="8"/>
  <c r="F115" i="8"/>
  <c r="G115" i="8"/>
  <c r="H115" i="8"/>
  <c r="I115" i="8"/>
  <c r="D116" i="8"/>
  <c r="F116" i="8"/>
  <c r="G116" i="8"/>
  <c r="H116" i="8"/>
  <c r="I116" i="8"/>
  <c r="D117" i="8"/>
  <c r="F117" i="8"/>
  <c r="G117" i="8"/>
  <c r="H117" i="8"/>
  <c r="I117" i="8"/>
  <c r="D118" i="8"/>
  <c r="F118" i="8"/>
  <c r="G118" i="8"/>
  <c r="H118" i="8"/>
  <c r="I118" i="8"/>
  <c r="D119" i="8"/>
  <c r="F119" i="8"/>
  <c r="G119" i="8"/>
  <c r="H119" i="8"/>
  <c r="I119" i="8"/>
  <c r="D120" i="8"/>
  <c r="F120" i="8"/>
  <c r="G120" i="8"/>
  <c r="H120" i="8"/>
  <c r="I120" i="8"/>
  <c r="D121" i="8"/>
  <c r="F121" i="8"/>
  <c r="G121" i="8"/>
  <c r="H121" i="8"/>
  <c r="I121" i="8"/>
  <c r="D122" i="8"/>
  <c r="F122" i="8"/>
  <c r="G122" i="8"/>
  <c r="H122" i="8"/>
  <c r="I122" i="8"/>
  <c r="D123" i="8"/>
  <c r="F123" i="8"/>
  <c r="G123" i="8"/>
  <c r="H123" i="8"/>
  <c r="I123" i="8"/>
  <c r="H125" i="8"/>
  <c r="C126" i="8"/>
  <c r="H126" i="8"/>
  <c r="D128" i="8"/>
  <c r="F128" i="8"/>
  <c r="G128" i="8"/>
  <c r="H128" i="8"/>
  <c r="I128" i="8"/>
  <c r="D129" i="8"/>
  <c r="F129" i="8"/>
  <c r="G129" i="8"/>
  <c r="H129" i="8"/>
  <c r="I129" i="8"/>
  <c r="D130" i="8"/>
  <c r="F130" i="8"/>
  <c r="G130" i="8"/>
  <c r="H130" i="8"/>
  <c r="I130" i="8"/>
  <c r="D131" i="8"/>
  <c r="F131" i="8"/>
  <c r="G131" i="8"/>
  <c r="H131" i="8"/>
  <c r="I131" i="8"/>
  <c r="D132" i="8"/>
  <c r="F132" i="8"/>
  <c r="G132" i="8"/>
  <c r="H132" i="8"/>
  <c r="I132" i="8"/>
  <c r="D133" i="8"/>
  <c r="F133" i="8"/>
  <c r="G133" i="8"/>
  <c r="H133" i="8"/>
  <c r="I133" i="8"/>
  <c r="D134" i="8"/>
  <c r="F134" i="8"/>
  <c r="G134" i="8"/>
  <c r="H134" i="8"/>
  <c r="I134" i="8"/>
  <c r="D135" i="8"/>
  <c r="F135" i="8"/>
  <c r="G135" i="8"/>
  <c r="H135" i="8"/>
  <c r="I135" i="8"/>
  <c r="D136" i="8"/>
  <c r="F136" i="8"/>
  <c r="G136" i="8"/>
  <c r="H136" i="8"/>
  <c r="I136" i="8"/>
  <c r="D137" i="8"/>
  <c r="F137" i="8"/>
  <c r="G137" i="8"/>
  <c r="H137" i="8"/>
  <c r="I137" i="8"/>
  <c r="H140" i="8"/>
  <c r="C141" i="8"/>
  <c r="H141" i="8"/>
  <c r="D143" i="8"/>
  <c r="F143" i="8"/>
  <c r="G143" i="8"/>
  <c r="H143" i="8"/>
  <c r="I143" i="8"/>
  <c r="D144" i="8"/>
  <c r="F144" i="8"/>
  <c r="G144" i="8"/>
  <c r="H144" i="8"/>
  <c r="I144" i="8"/>
  <c r="D145" i="8"/>
  <c r="F145" i="8"/>
  <c r="G145" i="8"/>
  <c r="H145" i="8"/>
  <c r="I145" i="8"/>
  <c r="D146" i="8"/>
  <c r="F146" i="8"/>
  <c r="G146" i="8"/>
  <c r="H146" i="8"/>
  <c r="I146" i="8"/>
  <c r="D147" i="8"/>
  <c r="F147" i="8"/>
  <c r="G147" i="8"/>
  <c r="H147" i="8"/>
  <c r="I147" i="8"/>
  <c r="D148" i="8"/>
  <c r="F148" i="8"/>
  <c r="G148" i="8"/>
  <c r="H148" i="8"/>
  <c r="I148" i="8"/>
  <c r="D149" i="8"/>
  <c r="F149" i="8"/>
  <c r="G149" i="8"/>
  <c r="H149" i="8"/>
  <c r="I149" i="8"/>
  <c r="D150" i="8"/>
  <c r="F150" i="8"/>
  <c r="G150" i="8"/>
  <c r="H150" i="8"/>
  <c r="I150" i="8"/>
  <c r="D151" i="8"/>
  <c r="F151" i="8"/>
  <c r="G151" i="8"/>
  <c r="H151" i="8"/>
  <c r="I151" i="8"/>
  <c r="D152" i="8"/>
  <c r="F152" i="8"/>
  <c r="G152" i="8"/>
  <c r="H152" i="8"/>
  <c r="I152" i="8"/>
  <c r="C12" i="2"/>
  <c r="B13" i="2"/>
  <c r="V13" i="2" s="1"/>
  <c r="B15" i="2"/>
  <c r="B58" i="2"/>
  <c r="AA58" i="2" s="1"/>
  <c r="B56" i="2"/>
  <c r="S56" i="2" s="1"/>
  <c r="B48" i="2"/>
  <c r="I48" i="2" s="1"/>
  <c r="B50" i="2"/>
  <c r="J50" i="2" s="1"/>
  <c r="B43" i="2"/>
  <c r="J43" i="2" s="1"/>
  <c r="B14" i="2"/>
  <c r="P14" i="2" s="1"/>
  <c r="B42" i="2"/>
  <c r="Y42" i="2" s="1"/>
  <c r="B59" i="2"/>
  <c r="B57" i="2"/>
  <c r="O57" i="2" s="1"/>
  <c r="B47" i="2"/>
  <c r="J47" i="2" s="1"/>
  <c r="B51" i="2"/>
  <c r="L51" i="2" s="1"/>
  <c r="B44" i="2"/>
  <c r="I44" i="2" s="1"/>
  <c r="B52" i="2"/>
  <c r="L52" i="2" s="1"/>
  <c r="B54" i="2"/>
  <c r="O54" i="2" s="1"/>
  <c r="B62" i="2"/>
  <c r="V62" i="2" s="1"/>
  <c r="B49" i="2"/>
  <c r="B46" i="2"/>
  <c r="J46" i="2" s="1"/>
  <c r="B61" i="2"/>
  <c r="B45" i="2"/>
  <c r="M45" i="2" s="1"/>
  <c r="B53" i="2"/>
  <c r="M53" i="2" s="1"/>
  <c r="B55" i="2"/>
  <c r="L55" i="2" s="1"/>
  <c r="B60" i="2"/>
  <c r="Y60" i="2" s="1"/>
  <c r="D16" i="9"/>
  <c r="D29" i="9"/>
  <c r="D43" i="9"/>
  <c r="D17" i="9"/>
  <c r="D58" i="9"/>
  <c r="D60" i="9"/>
  <c r="D44" i="9"/>
  <c r="D59" i="9"/>
  <c r="D61" i="9"/>
  <c r="D45" i="9"/>
  <c r="D19" i="9"/>
  <c r="D57" i="9"/>
  <c r="D46" i="9"/>
  <c r="D15" i="9"/>
  <c r="D31" i="9"/>
  <c r="D18" i="9"/>
  <c r="D30" i="9"/>
  <c r="C44" i="2"/>
  <c r="C45" i="2"/>
  <c r="P45" i="2"/>
  <c r="C46" i="2"/>
  <c r="C47" i="2"/>
  <c r="C48" i="2"/>
  <c r="X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H13" i="9"/>
  <c r="F16" i="9"/>
  <c r="C13" i="9"/>
  <c r="G16" i="9" s="1"/>
  <c r="F17" i="9"/>
  <c r="G17" i="9" s="1"/>
  <c r="H55" i="9"/>
  <c r="H58" i="9" s="1"/>
  <c r="F58" i="9"/>
  <c r="C55" i="9"/>
  <c r="G58" i="9"/>
  <c r="H54" i="9"/>
  <c r="H60" i="9"/>
  <c r="F60" i="9"/>
  <c r="G60" i="9" s="1"/>
  <c r="H41" i="9"/>
  <c r="H43" i="9" s="1"/>
  <c r="F44" i="9"/>
  <c r="C41" i="9"/>
  <c r="G43" i="9" s="1"/>
  <c r="H61" i="9"/>
  <c r="F61" i="9"/>
  <c r="G61" i="9"/>
  <c r="I61" i="9"/>
  <c r="H40" i="9"/>
  <c r="H44" i="9"/>
  <c r="F45" i="9"/>
  <c r="G45" i="9"/>
  <c r="H46" i="9"/>
  <c r="F46" i="9"/>
  <c r="G46" i="9"/>
  <c r="I46" i="9"/>
  <c r="H12" i="9"/>
  <c r="H15" i="9" s="1"/>
  <c r="H17" i="9"/>
  <c r="F15" i="9"/>
  <c r="G15" i="9" s="1"/>
  <c r="I15" i="9" s="1"/>
  <c r="H27" i="9"/>
  <c r="H33" i="9" s="1"/>
  <c r="I33" i="9" s="1"/>
  <c r="F31" i="9"/>
  <c r="G31" i="9" s="1"/>
  <c r="I31" i="9" s="1"/>
  <c r="C27" i="9"/>
  <c r="H18" i="9"/>
  <c r="F18" i="9"/>
  <c r="G18" i="9"/>
  <c r="I18" i="9"/>
  <c r="H26" i="9"/>
  <c r="H31" i="9"/>
  <c r="F30" i="9"/>
  <c r="G30" i="9" s="1"/>
  <c r="F29" i="9"/>
  <c r="G29" i="9" s="1"/>
  <c r="F43" i="9"/>
  <c r="F59" i="9"/>
  <c r="G59" i="9" s="1"/>
  <c r="H19" i="9"/>
  <c r="F19" i="9"/>
  <c r="G19" i="9"/>
  <c r="I19" i="9"/>
  <c r="F57" i="9"/>
  <c r="G57" i="9"/>
  <c r="K44" i="9"/>
  <c r="K30" i="9"/>
  <c r="K16" i="9"/>
  <c r="D20" i="9"/>
  <c r="F20" i="9"/>
  <c r="G20" i="9"/>
  <c r="H20" i="9"/>
  <c r="I20" i="9"/>
  <c r="D21" i="9"/>
  <c r="F21" i="9"/>
  <c r="G21" i="9"/>
  <c r="H21" i="9"/>
  <c r="I21" i="9"/>
  <c r="D22" i="9"/>
  <c r="F22" i="9"/>
  <c r="G22" i="9"/>
  <c r="H22" i="9"/>
  <c r="I22" i="9"/>
  <c r="D23" i="9"/>
  <c r="F23" i="9"/>
  <c r="G23" i="9"/>
  <c r="H23" i="9"/>
  <c r="I23" i="9"/>
  <c r="D24" i="9"/>
  <c r="F24" i="9"/>
  <c r="G24" i="9"/>
  <c r="H24" i="9"/>
  <c r="I24" i="9"/>
  <c r="D32" i="9"/>
  <c r="F32" i="9"/>
  <c r="G32" i="9" s="1"/>
  <c r="D33" i="9"/>
  <c r="F33" i="9"/>
  <c r="G33" i="9" s="1"/>
  <c r="D34" i="9"/>
  <c r="F34" i="9"/>
  <c r="G34" i="9"/>
  <c r="H34" i="9"/>
  <c r="I34" i="9"/>
  <c r="D35" i="9"/>
  <c r="F35" i="9"/>
  <c r="G35" i="9"/>
  <c r="H35" i="9"/>
  <c r="I35" i="9"/>
  <c r="D36" i="9"/>
  <c r="F36" i="9"/>
  <c r="G36" i="9"/>
  <c r="H36" i="9"/>
  <c r="I36" i="9"/>
  <c r="D37" i="9"/>
  <c r="F37" i="9"/>
  <c r="G37" i="9"/>
  <c r="H37" i="9"/>
  <c r="I37" i="9"/>
  <c r="D38" i="9"/>
  <c r="F38" i="9"/>
  <c r="G38" i="9"/>
  <c r="H38" i="9"/>
  <c r="I38" i="9"/>
  <c r="D47" i="9"/>
  <c r="F47" i="9"/>
  <c r="G47" i="9"/>
  <c r="H47" i="9"/>
  <c r="I47" i="9"/>
  <c r="D48" i="9"/>
  <c r="F48" i="9"/>
  <c r="G48" i="9"/>
  <c r="H48" i="9"/>
  <c r="I48" i="9"/>
  <c r="D49" i="9"/>
  <c r="F49" i="9"/>
  <c r="G49" i="9"/>
  <c r="H49" i="9"/>
  <c r="I49" i="9"/>
  <c r="D50" i="9"/>
  <c r="F50" i="9"/>
  <c r="G50" i="9"/>
  <c r="H50" i="9"/>
  <c r="I50" i="9"/>
  <c r="D51" i="9"/>
  <c r="F51" i="9"/>
  <c r="G51" i="9"/>
  <c r="H51" i="9"/>
  <c r="I51" i="9"/>
  <c r="D52" i="9"/>
  <c r="F52" i="9"/>
  <c r="G52" i="9"/>
  <c r="H52" i="9"/>
  <c r="I52" i="9"/>
  <c r="D62" i="9"/>
  <c r="F62" i="9"/>
  <c r="G62" i="9"/>
  <c r="H62" i="9"/>
  <c r="I62" i="9"/>
  <c r="D63" i="9"/>
  <c r="F63" i="9"/>
  <c r="G63" i="9"/>
  <c r="H63" i="9"/>
  <c r="I63" i="9"/>
  <c r="D64" i="9"/>
  <c r="F64" i="9"/>
  <c r="G64" i="9"/>
  <c r="H64" i="9"/>
  <c r="I64" i="9"/>
  <c r="D65" i="9"/>
  <c r="F65" i="9"/>
  <c r="G65" i="9"/>
  <c r="H65" i="9"/>
  <c r="I65" i="9"/>
  <c r="D66" i="9"/>
  <c r="F66" i="9"/>
  <c r="G66" i="9"/>
  <c r="H66" i="9"/>
  <c r="I66" i="9"/>
  <c r="H69" i="9"/>
  <c r="C70" i="9"/>
  <c r="H70" i="9"/>
  <c r="H74" i="9" s="1"/>
  <c r="D72" i="9"/>
  <c r="F72" i="9"/>
  <c r="G72" i="9" s="1"/>
  <c r="D73" i="9"/>
  <c r="F73" i="9"/>
  <c r="G73" i="9"/>
  <c r="H73" i="9"/>
  <c r="I73" i="9" s="1"/>
  <c r="D74" i="9"/>
  <c r="F74" i="9"/>
  <c r="G74" i="9" s="1"/>
  <c r="D75" i="9"/>
  <c r="F75" i="9"/>
  <c r="G75" i="9"/>
  <c r="H75" i="9"/>
  <c r="I75" i="9"/>
  <c r="D76" i="9"/>
  <c r="F76" i="9"/>
  <c r="G76" i="9"/>
  <c r="H76" i="9"/>
  <c r="I76" i="9"/>
  <c r="D77" i="9"/>
  <c r="F77" i="9"/>
  <c r="G77" i="9"/>
  <c r="H77" i="9"/>
  <c r="I77" i="9"/>
  <c r="D78" i="9"/>
  <c r="F78" i="9"/>
  <c r="G78" i="9"/>
  <c r="H78" i="9"/>
  <c r="I78" i="9"/>
  <c r="D79" i="9"/>
  <c r="F79" i="9"/>
  <c r="G79" i="9"/>
  <c r="H79" i="9"/>
  <c r="I79" i="9"/>
  <c r="D80" i="9"/>
  <c r="F80" i="9"/>
  <c r="G80" i="9"/>
  <c r="H80" i="9"/>
  <c r="I80" i="9"/>
  <c r="D81" i="9"/>
  <c r="F81" i="9"/>
  <c r="G81" i="9"/>
  <c r="H81" i="9"/>
  <c r="I81" i="9"/>
  <c r="H83" i="9"/>
  <c r="C84" i="9"/>
  <c r="H84" i="9"/>
  <c r="D86" i="9"/>
  <c r="F86" i="9"/>
  <c r="G86" i="9"/>
  <c r="H86" i="9"/>
  <c r="I86" i="9"/>
  <c r="D87" i="9"/>
  <c r="F87" i="9"/>
  <c r="G87" i="9"/>
  <c r="H87" i="9"/>
  <c r="I87" i="9"/>
  <c r="D88" i="9"/>
  <c r="F88" i="9"/>
  <c r="G88" i="9"/>
  <c r="H88" i="9"/>
  <c r="I88" i="9"/>
  <c r="D89" i="9"/>
  <c r="F89" i="9"/>
  <c r="G89" i="9"/>
  <c r="H89" i="9"/>
  <c r="I89" i="9"/>
  <c r="D90" i="9"/>
  <c r="F90" i="9"/>
  <c r="G90" i="9"/>
  <c r="H90" i="9"/>
  <c r="I90" i="9"/>
  <c r="D91" i="9"/>
  <c r="F91" i="9"/>
  <c r="G91" i="9"/>
  <c r="H91" i="9"/>
  <c r="I91" i="9"/>
  <c r="D92" i="9"/>
  <c r="F92" i="9"/>
  <c r="G92" i="9"/>
  <c r="H92" i="9"/>
  <c r="I92" i="9"/>
  <c r="D93" i="9"/>
  <c r="F93" i="9"/>
  <c r="G93" i="9"/>
  <c r="H93" i="9"/>
  <c r="I93" i="9"/>
  <c r="D94" i="9"/>
  <c r="F94" i="9"/>
  <c r="G94" i="9"/>
  <c r="H94" i="9"/>
  <c r="I94" i="9"/>
  <c r="D95" i="9"/>
  <c r="F95" i="9"/>
  <c r="G95" i="9"/>
  <c r="H95" i="9"/>
  <c r="I95" i="9"/>
  <c r="H97" i="9"/>
  <c r="C98" i="9"/>
  <c r="H98" i="9"/>
  <c r="D100" i="9"/>
  <c r="F100" i="9"/>
  <c r="G100" i="9"/>
  <c r="H100" i="9"/>
  <c r="I100" i="9"/>
  <c r="D101" i="9"/>
  <c r="F101" i="9"/>
  <c r="G101" i="9"/>
  <c r="H101" i="9"/>
  <c r="I101" i="9"/>
  <c r="D102" i="9"/>
  <c r="F102" i="9"/>
  <c r="G102" i="9"/>
  <c r="H102" i="9"/>
  <c r="I102" i="9"/>
  <c r="D103" i="9"/>
  <c r="F103" i="9"/>
  <c r="G103" i="9"/>
  <c r="H103" i="9"/>
  <c r="I103" i="9"/>
  <c r="D104" i="9"/>
  <c r="F104" i="9"/>
  <c r="G104" i="9"/>
  <c r="H104" i="9"/>
  <c r="I104" i="9"/>
  <c r="D105" i="9"/>
  <c r="F105" i="9"/>
  <c r="G105" i="9"/>
  <c r="H105" i="9"/>
  <c r="I105" i="9"/>
  <c r="D106" i="9"/>
  <c r="F106" i="9"/>
  <c r="G106" i="9"/>
  <c r="H106" i="9"/>
  <c r="I106" i="9"/>
  <c r="D107" i="9"/>
  <c r="F107" i="9"/>
  <c r="G107" i="9"/>
  <c r="H107" i="9"/>
  <c r="I107" i="9"/>
  <c r="D108" i="9"/>
  <c r="F108" i="9"/>
  <c r="G108" i="9"/>
  <c r="H108" i="9"/>
  <c r="I108" i="9"/>
  <c r="D109" i="9"/>
  <c r="F109" i="9"/>
  <c r="G109" i="9"/>
  <c r="H109" i="9"/>
  <c r="I109" i="9"/>
  <c r="H111" i="9"/>
  <c r="C112" i="9"/>
  <c r="H112" i="9"/>
  <c r="D114" i="9"/>
  <c r="F114" i="9"/>
  <c r="G114" i="9"/>
  <c r="H114" i="9"/>
  <c r="I114" i="9"/>
  <c r="D115" i="9"/>
  <c r="F115" i="9"/>
  <c r="G115" i="9"/>
  <c r="H115" i="9"/>
  <c r="I115" i="9"/>
  <c r="D116" i="9"/>
  <c r="F116" i="9"/>
  <c r="G116" i="9"/>
  <c r="H116" i="9"/>
  <c r="I116" i="9"/>
  <c r="D117" i="9"/>
  <c r="F117" i="9"/>
  <c r="G117" i="9"/>
  <c r="H117" i="9"/>
  <c r="I117" i="9"/>
  <c r="D118" i="9"/>
  <c r="F118" i="9"/>
  <c r="G118" i="9"/>
  <c r="H118" i="9"/>
  <c r="I118" i="9"/>
  <c r="D119" i="9"/>
  <c r="F119" i="9"/>
  <c r="G119" i="9"/>
  <c r="H119" i="9"/>
  <c r="I119" i="9"/>
  <c r="D120" i="9"/>
  <c r="F120" i="9"/>
  <c r="G120" i="9"/>
  <c r="H120" i="9"/>
  <c r="I120" i="9"/>
  <c r="D121" i="9"/>
  <c r="F121" i="9"/>
  <c r="G121" i="9"/>
  <c r="H121" i="9"/>
  <c r="I121" i="9"/>
  <c r="D122" i="9"/>
  <c r="F122" i="9"/>
  <c r="G122" i="9"/>
  <c r="H122" i="9"/>
  <c r="I122" i="9"/>
  <c r="D123" i="9"/>
  <c r="F123" i="9"/>
  <c r="G123" i="9"/>
  <c r="H123" i="9"/>
  <c r="I123" i="9"/>
  <c r="H125" i="9"/>
  <c r="C126" i="9"/>
  <c r="H126" i="9"/>
  <c r="D128" i="9"/>
  <c r="F128" i="9"/>
  <c r="G128" i="9"/>
  <c r="H128" i="9"/>
  <c r="I128" i="9"/>
  <c r="D129" i="9"/>
  <c r="F129" i="9"/>
  <c r="G129" i="9"/>
  <c r="H129" i="9"/>
  <c r="I129" i="9"/>
  <c r="D130" i="9"/>
  <c r="F130" i="9"/>
  <c r="G130" i="9"/>
  <c r="H130" i="9"/>
  <c r="I130" i="9"/>
  <c r="D131" i="9"/>
  <c r="F131" i="9"/>
  <c r="G131" i="9"/>
  <c r="H131" i="9"/>
  <c r="I131" i="9"/>
  <c r="D132" i="9"/>
  <c r="F132" i="9"/>
  <c r="G132" i="9"/>
  <c r="H132" i="9"/>
  <c r="I132" i="9"/>
  <c r="D133" i="9"/>
  <c r="F133" i="9"/>
  <c r="G133" i="9"/>
  <c r="H133" i="9"/>
  <c r="I133" i="9"/>
  <c r="D134" i="9"/>
  <c r="F134" i="9"/>
  <c r="G134" i="9"/>
  <c r="H134" i="9"/>
  <c r="I134" i="9"/>
  <c r="D135" i="9"/>
  <c r="F135" i="9"/>
  <c r="G135" i="9"/>
  <c r="H135" i="9"/>
  <c r="I135" i="9"/>
  <c r="D136" i="9"/>
  <c r="F136" i="9"/>
  <c r="G136" i="9"/>
  <c r="H136" i="9"/>
  <c r="I136" i="9"/>
  <c r="D137" i="9"/>
  <c r="F137" i="9"/>
  <c r="G137" i="9"/>
  <c r="H137" i="9"/>
  <c r="I137" i="9"/>
  <c r="H140" i="9"/>
  <c r="C141" i="9"/>
  <c r="H141" i="9"/>
  <c r="D143" i="9"/>
  <c r="F143" i="9"/>
  <c r="G143" i="9"/>
  <c r="H143" i="9"/>
  <c r="I143" i="9"/>
  <c r="D144" i="9"/>
  <c r="F144" i="9"/>
  <c r="G144" i="9"/>
  <c r="H144" i="9"/>
  <c r="I144" i="9"/>
  <c r="D145" i="9"/>
  <c r="F145" i="9"/>
  <c r="G145" i="9"/>
  <c r="H145" i="9"/>
  <c r="I145" i="9"/>
  <c r="D146" i="9"/>
  <c r="F146" i="9"/>
  <c r="G146" i="9"/>
  <c r="H146" i="9"/>
  <c r="I146" i="9"/>
  <c r="D147" i="9"/>
  <c r="F147" i="9"/>
  <c r="G147" i="9"/>
  <c r="H147" i="9"/>
  <c r="I147" i="9"/>
  <c r="D148" i="9"/>
  <c r="F148" i="9"/>
  <c r="G148" i="9"/>
  <c r="H148" i="9"/>
  <c r="I148" i="9"/>
  <c r="D149" i="9"/>
  <c r="F149" i="9"/>
  <c r="G149" i="9"/>
  <c r="H149" i="9"/>
  <c r="I149" i="9"/>
  <c r="D150" i="9"/>
  <c r="F150" i="9"/>
  <c r="G150" i="9"/>
  <c r="H150" i="9"/>
  <c r="I150" i="9"/>
  <c r="D151" i="9"/>
  <c r="F151" i="9"/>
  <c r="G151" i="9"/>
  <c r="H151" i="9"/>
  <c r="I151" i="9"/>
  <c r="D152" i="9"/>
  <c r="F152" i="9"/>
  <c r="G152" i="9"/>
  <c r="H152" i="9"/>
  <c r="I152" i="9"/>
  <c r="H10" i="10"/>
  <c r="C11" i="10"/>
  <c r="H11" i="10"/>
  <c r="H14" i="10" s="1"/>
  <c r="D13" i="10"/>
  <c r="F13" i="10"/>
  <c r="H13" i="10"/>
  <c r="D14" i="10"/>
  <c r="F14" i="10"/>
  <c r="D15" i="10"/>
  <c r="F15" i="10"/>
  <c r="D16" i="10"/>
  <c r="F16" i="10"/>
  <c r="D17" i="10"/>
  <c r="F17" i="10"/>
  <c r="G17" i="10"/>
  <c r="H17" i="10"/>
  <c r="I17" i="10"/>
  <c r="D18" i="10"/>
  <c r="F18" i="10"/>
  <c r="G18" i="10"/>
  <c r="H18" i="10"/>
  <c r="I18" i="10"/>
  <c r="D19" i="10"/>
  <c r="F19" i="10"/>
  <c r="G19" i="10"/>
  <c r="H19" i="10"/>
  <c r="I19" i="10"/>
  <c r="D20" i="10"/>
  <c r="F20" i="10"/>
  <c r="G20" i="10"/>
  <c r="H20" i="10"/>
  <c r="I20" i="10"/>
  <c r="D21" i="10"/>
  <c r="F21" i="10"/>
  <c r="G21" i="10"/>
  <c r="H21" i="10"/>
  <c r="I21" i="10"/>
  <c r="D22" i="10"/>
  <c r="F22" i="10"/>
  <c r="G22" i="10"/>
  <c r="H22" i="10"/>
  <c r="I22" i="10"/>
  <c r="H24" i="10"/>
  <c r="C25" i="10"/>
  <c r="H25" i="10"/>
  <c r="H29" i="10" s="1"/>
  <c r="D27" i="10"/>
  <c r="F27" i="10"/>
  <c r="G27" i="10"/>
  <c r="H27" i="10"/>
  <c r="D28" i="10"/>
  <c r="F28" i="10"/>
  <c r="G28" i="10"/>
  <c r="D29" i="10"/>
  <c r="F29" i="10"/>
  <c r="G29" i="10" s="1"/>
  <c r="D30" i="10"/>
  <c r="F30" i="10"/>
  <c r="G30" i="10"/>
  <c r="H30" i="10"/>
  <c r="I30" i="10"/>
  <c r="D31" i="10"/>
  <c r="F31" i="10"/>
  <c r="G31" i="10"/>
  <c r="H31" i="10"/>
  <c r="I31" i="10"/>
  <c r="D32" i="10"/>
  <c r="F32" i="10"/>
  <c r="G32" i="10"/>
  <c r="H32" i="10"/>
  <c r="I32" i="10"/>
  <c r="D33" i="10"/>
  <c r="F33" i="10"/>
  <c r="G33" i="10"/>
  <c r="H33" i="10"/>
  <c r="I33" i="10"/>
  <c r="D34" i="10"/>
  <c r="F34" i="10"/>
  <c r="G34" i="10"/>
  <c r="H34" i="10"/>
  <c r="I34" i="10"/>
  <c r="D35" i="10"/>
  <c r="F35" i="10"/>
  <c r="G35" i="10"/>
  <c r="H35" i="10"/>
  <c r="I35" i="10"/>
  <c r="D36" i="10"/>
  <c r="F36" i="10"/>
  <c r="G36" i="10"/>
  <c r="H36" i="10"/>
  <c r="I36" i="10"/>
  <c r="H38" i="10"/>
  <c r="C39" i="10"/>
  <c r="H39" i="10"/>
  <c r="D41" i="10"/>
  <c r="F41" i="10"/>
  <c r="G41" i="10"/>
  <c r="H41" i="10"/>
  <c r="I41" i="10"/>
  <c r="D42" i="10"/>
  <c r="F42" i="10"/>
  <c r="G42" i="10"/>
  <c r="H42" i="10"/>
  <c r="I42" i="10"/>
  <c r="D43" i="10"/>
  <c r="F43" i="10"/>
  <c r="G43" i="10"/>
  <c r="H43" i="10"/>
  <c r="I43" i="10"/>
  <c r="D44" i="10"/>
  <c r="F44" i="10"/>
  <c r="G44" i="10"/>
  <c r="H44" i="10"/>
  <c r="I44" i="10"/>
  <c r="D45" i="10"/>
  <c r="F45" i="10"/>
  <c r="G45" i="10"/>
  <c r="H45" i="10"/>
  <c r="I45" i="10"/>
  <c r="D46" i="10"/>
  <c r="F46" i="10"/>
  <c r="G46" i="10"/>
  <c r="H46" i="10"/>
  <c r="I46" i="10"/>
  <c r="D47" i="10"/>
  <c r="F47" i="10"/>
  <c r="G47" i="10"/>
  <c r="H47" i="10"/>
  <c r="I47" i="10"/>
  <c r="D48" i="10"/>
  <c r="F48" i="10"/>
  <c r="G48" i="10"/>
  <c r="H48" i="10"/>
  <c r="I48" i="10"/>
  <c r="D49" i="10"/>
  <c r="F49" i="10"/>
  <c r="G49" i="10"/>
  <c r="H49" i="10"/>
  <c r="I49" i="10"/>
  <c r="D50" i="10"/>
  <c r="F50" i="10"/>
  <c r="G50" i="10"/>
  <c r="H50" i="10"/>
  <c r="I50" i="10"/>
  <c r="H52" i="10"/>
  <c r="C53" i="10"/>
  <c r="H53" i="10"/>
  <c r="D55" i="10"/>
  <c r="F55" i="10"/>
  <c r="G55" i="10"/>
  <c r="H55" i="10"/>
  <c r="I55" i="10"/>
  <c r="D56" i="10"/>
  <c r="F56" i="10"/>
  <c r="G56" i="10"/>
  <c r="H56" i="10"/>
  <c r="I56" i="10"/>
  <c r="D57" i="10"/>
  <c r="F57" i="10"/>
  <c r="G57" i="10"/>
  <c r="H57" i="10"/>
  <c r="I57" i="10"/>
  <c r="D58" i="10"/>
  <c r="F58" i="10"/>
  <c r="G58" i="10"/>
  <c r="H58" i="10"/>
  <c r="I58" i="10"/>
  <c r="D59" i="10"/>
  <c r="F59" i="10"/>
  <c r="G59" i="10"/>
  <c r="H59" i="10"/>
  <c r="I59" i="10"/>
  <c r="D60" i="10"/>
  <c r="F60" i="10"/>
  <c r="G60" i="10"/>
  <c r="H60" i="10"/>
  <c r="I60" i="10"/>
  <c r="D61" i="10"/>
  <c r="F61" i="10"/>
  <c r="G61" i="10"/>
  <c r="H61" i="10"/>
  <c r="I61" i="10"/>
  <c r="D62" i="10"/>
  <c r="F62" i="10"/>
  <c r="G62" i="10"/>
  <c r="H62" i="10"/>
  <c r="I62" i="10"/>
  <c r="D63" i="10"/>
  <c r="F63" i="10"/>
  <c r="G63" i="10"/>
  <c r="H63" i="10"/>
  <c r="I63" i="10"/>
  <c r="D64" i="10"/>
  <c r="F64" i="10"/>
  <c r="G64" i="10"/>
  <c r="H64" i="10"/>
  <c r="I64" i="10"/>
  <c r="H67" i="10"/>
  <c r="C68" i="10"/>
  <c r="H68" i="10"/>
  <c r="D70" i="10"/>
  <c r="F70" i="10"/>
  <c r="G70" i="10"/>
  <c r="H70" i="10"/>
  <c r="I70" i="10"/>
  <c r="D71" i="10"/>
  <c r="F71" i="10"/>
  <c r="G71" i="10"/>
  <c r="H71" i="10"/>
  <c r="I71" i="10"/>
  <c r="D72" i="10"/>
  <c r="F72" i="10"/>
  <c r="G72" i="10"/>
  <c r="H72" i="10"/>
  <c r="I72" i="10"/>
  <c r="D73" i="10"/>
  <c r="F73" i="10"/>
  <c r="G73" i="10"/>
  <c r="H73" i="10"/>
  <c r="I73" i="10"/>
  <c r="D74" i="10"/>
  <c r="F74" i="10"/>
  <c r="G74" i="10"/>
  <c r="H74" i="10"/>
  <c r="I74" i="10"/>
  <c r="D75" i="10"/>
  <c r="F75" i="10"/>
  <c r="G75" i="10"/>
  <c r="H75" i="10"/>
  <c r="I75" i="10"/>
  <c r="D76" i="10"/>
  <c r="F76" i="10"/>
  <c r="G76" i="10"/>
  <c r="H76" i="10"/>
  <c r="I76" i="10"/>
  <c r="D77" i="10"/>
  <c r="F77" i="10"/>
  <c r="G77" i="10"/>
  <c r="H77" i="10"/>
  <c r="I77" i="10"/>
  <c r="D78" i="10"/>
  <c r="F78" i="10"/>
  <c r="G78" i="10"/>
  <c r="H78" i="10"/>
  <c r="I78" i="10"/>
  <c r="D79" i="10"/>
  <c r="F79" i="10"/>
  <c r="G79" i="10"/>
  <c r="H79" i="10"/>
  <c r="I79" i="10"/>
  <c r="H81" i="10"/>
  <c r="C82" i="10"/>
  <c r="H82" i="10"/>
  <c r="D84" i="10"/>
  <c r="F84" i="10"/>
  <c r="G84" i="10"/>
  <c r="H84" i="10"/>
  <c r="I84" i="10"/>
  <c r="D85" i="10"/>
  <c r="F85" i="10"/>
  <c r="G85" i="10"/>
  <c r="H85" i="10"/>
  <c r="I85" i="10"/>
  <c r="D86" i="10"/>
  <c r="F86" i="10"/>
  <c r="G86" i="10"/>
  <c r="H86" i="10"/>
  <c r="I86" i="10"/>
  <c r="D87" i="10"/>
  <c r="F87" i="10"/>
  <c r="G87" i="10"/>
  <c r="H87" i="10"/>
  <c r="I87" i="10"/>
  <c r="D88" i="10"/>
  <c r="F88" i="10"/>
  <c r="G88" i="10"/>
  <c r="H88" i="10"/>
  <c r="I88" i="10"/>
  <c r="D89" i="10"/>
  <c r="F89" i="10"/>
  <c r="G89" i="10"/>
  <c r="H89" i="10"/>
  <c r="I89" i="10"/>
  <c r="D90" i="10"/>
  <c r="F90" i="10"/>
  <c r="G90" i="10"/>
  <c r="H90" i="10"/>
  <c r="I90" i="10"/>
  <c r="D91" i="10"/>
  <c r="F91" i="10"/>
  <c r="G91" i="10"/>
  <c r="H91" i="10"/>
  <c r="I91" i="10"/>
  <c r="D92" i="10"/>
  <c r="F92" i="10"/>
  <c r="G92" i="10"/>
  <c r="H92" i="10"/>
  <c r="I92" i="10"/>
  <c r="D93" i="10"/>
  <c r="F93" i="10"/>
  <c r="G93" i="10"/>
  <c r="H93" i="10"/>
  <c r="I93" i="10"/>
  <c r="H95" i="10"/>
  <c r="C96" i="10"/>
  <c r="H96" i="10"/>
  <c r="D98" i="10"/>
  <c r="F98" i="10"/>
  <c r="G98" i="10"/>
  <c r="H98" i="10"/>
  <c r="I98" i="10"/>
  <c r="D99" i="10"/>
  <c r="F99" i="10"/>
  <c r="G99" i="10"/>
  <c r="H99" i="10"/>
  <c r="I99" i="10"/>
  <c r="D100" i="10"/>
  <c r="F100" i="10"/>
  <c r="G100" i="10"/>
  <c r="H100" i="10"/>
  <c r="I100" i="10"/>
  <c r="D101" i="10"/>
  <c r="F101" i="10"/>
  <c r="G101" i="10"/>
  <c r="H101" i="10"/>
  <c r="I101" i="10"/>
  <c r="D102" i="10"/>
  <c r="F102" i="10"/>
  <c r="G102" i="10"/>
  <c r="H102" i="10"/>
  <c r="I102" i="10"/>
  <c r="D103" i="10"/>
  <c r="F103" i="10"/>
  <c r="G103" i="10"/>
  <c r="H103" i="10"/>
  <c r="I103" i="10"/>
  <c r="D104" i="10"/>
  <c r="F104" i="10"/>
  <c r="G104" i="10"/>
  <c r="H104" i="10"/>
  <c r="I104" i="10"/>
  <c r="D105" i="10"/>
  <c r="F105" i="10"/>
  <c r="G105" i="10"/>
  <c r="H105" i="10"/>
  <c r="I105" i="10"/>
  <c r="D106" i="10"/>
  <c r="F106" i="10"/>
  <c r="G106" i="10"/>
  <c r="H106" i="10"/>
  <c r="I106" i="10"/>
  <c r="D107" i="10"/>
  <c r="F107" i="10"/>
  <c r="G107" i="10"/>
  <c r="H107" i="10"/>
  <c r="I107" i="10"/>
  <c r="H109" i="10"/>
  <c r="C110" i="10"/>
  <c r="H110" i="10"/>
  <c r="D112" i="10"/>
  <c r="F112" i="10"/>
  <c r="G112" i="10"/>
  <c r="H112" i="10"/>
  <c r="I112" i="10"/>
  <c r="D113" i="10"/>
  <c r="F113" i="10"/>
  <c r="G113" i="10"/>
  <c r="H113" i="10"/>
  <c r="I113" i="10"/>
  <c r="D114" i="10"/>
  <c r="F114" i="10"/>
  <c r="G114" i="10"/>
  <c r="H114" i="10"/>
  <c r="I114" i="10"/>
  <c r="D115" i="10"/>
  <c r="F115" i="10"/>
  <c r="G115" i="10"/>
  <c r="H115" i="10"/>
  <c r="I115" i="10"/>
  <c r="D116" i="10"/>
  <c r="F116" i="10"/>
  <c r="G116" i="10"/>
  <c r="H116" i="10"/>
  <c r="I116" i="10"/>
  <c r="D117" i="10"/>
  <c r="F117" i="10"/>
  <c r="G117" i="10"/>
  <c r="H117" i="10"/>
  <c r="I117" i="10"/>
  <c r="D118" i="10"/>
  <c r="F118" i="10"/>
  <c r="G118" i="10"/>
  <c r="H118" i="10"/>
  <c r="I118" i="10"/>
  <c r="D119" i="10"/>
  <c r="F119" i="10"/>
  <c r="G119" i="10"/>
  <c r="H119" i="10"/>
  <c r="I119" i="10"/>
  <c r="D120" i="10"/>
  <c r="F120" i="10"/>
  <c r="G120" i="10"/>
  <c r="H120" i="10"/>
  <c r="I120" i="10"/>
  <c r="D121" i="10"/>
  <c r="F121" i="10"/>
  <c r="G121" i="10"/>
  <c r="H121" i="10"/>
  <c r="I121" i="10"/>
  <c r="H123" i="10"/>
  <c r="C124" i="10"/>
  <c r="H124" i="10"/>
  <c r="D126" i="10"/>
  <c r="F126" i="10"/>
  <c r="G126" i="10"/>
  <c r="H126" i="10"/>
  <c r="I126" i="10"/>
  <c r="D127" i="10"/>
  <c r="F127" i="10"/>
  <c r="G127" i="10"/>
  <c r="H127" i="10"/>
  <c r="I127" i="10"/>
  <c r="D128" i="10"/>
  <c r="F128" i="10"/>
  <c r="G128" i="10"/>
  <c r="H128" i="10"/>
  <c r="I128" i="10"/>
  <c r="D129" i="10"/>
  <c r="F129" i="10"/>
  <c r="G129" i="10"/>
  <c r="H129" i="10"/>
  <c r="I129" i="10"/>
  <c r="D130" i="10"/>
  <c r="F130" i="10"/>
  <c r="G130" i="10"/>
  <c r="H130" i="10"/>
  <c r="I130" i="10"/>
  <c r="D131" i="10"/>
  <c r="F131" i="10"/>
  <c r="G131" i="10"/>
  <c r="H131" i="10"/>
  <c r="I131" i="10"/>
  <c r="D132" i="10"/>
  <c r="F132" i="10"/>
  <c r="G132" i="10"/>
  <c r="H132" i="10"/>
  <c r="I132" i="10"/>
  <c r="D133" i="10"/>
  <c r="F133" i="10"/>
  <c r="G133" i="10"/>
  <c r="H133" i="10"/>
  <c r="I133" i="10"/>
  <c r="D134" i="10"/>
  <c r="F134" i="10"/>
  <c r="G134" i="10"/>
  <c r="H134" i="10"/>
  <c r="I134" i="10"/>
  <c r="D135" i="10"/>
  <c r="F135" i="10"/>
  <c r="G135" i="10"/>
  <c r="H135" i="10"/>
  <c r="I135" i="10"/>
  <c r="H138" i="10"/>
  <c r="C139" i="10"/>
  <c r="H139" i="10"/>
  <c r="D141" i="10"/>
  <c r="F141" i="10"/>
  <c r="G141" i="10"/>
  <c r="H141" i="10"/>
  <c r="I141" i="10"/>
  <c r="D142" i="10"/>
  <c r="F142" i="10"/>
  <c r="G142" i="10"/>
  <c r="H142" i="10"/>
  <c r="I142" i="10"/>
  <c r="D143" i="10"/>
  <c r="F143" i="10"/>
  <c r="G143" i="10"/>
  <c r="H143" i="10"/>
  <c r="I143" i="10"/>
  <c r="D144" i="10"/>
  <c r="F144" i="10"/>
  <c r="G144" i="10"/>
  <c r="H144" i="10"/>
  <c r="I144" i="10"/>
  <c r="D145" i="10"/>
  <c r="F145" i="10"/>
  <c r="G145" i="10"/>
  <c r="H145" i="10"/>
  <c r="I145" i="10"/>
  <c r="D146" i="10"/>
  <c r="F146" i="10"/>
  <c r="G146" i="10"/>
  <c r="H146" i="10"/>
  <c r="I146" i="10"/>
  <c r="D147" i="10"/>
  <c r="F147" i="10"/>
  <c r="G147" i="10"/>
  <c r="H147" i="10"/>
  <c r="I147" i="10"/>
  <c r="D148" i="10"/>
  <c r="F148" i="10"/>
  <c r="G148" i="10"/>
  <c r="H148" i="10"/>
  <c r="I148" i="10"/>
  <c r="D149" i="10"/>
  <c r="F149" i="10"/>
  <c r="G149" i="10"/>
  <c r="H149" i="10"/>
  <c r="I149" i="10"/>
  <c r="D150" i="10"/>
  <c r="F150" i="10"/>
  <c r="G150" i="10"/>
  <c r="H150" i="10"/>
  <c r="I150" i="10"/>
  <c r="H16" i="9"/>
  <c r="I117" i="5"/>
  <c r="I102" i="5"/>
  <c r="H114" i="5"/>
  <c r="I114" i="5"/>
  <c r="H115" i="5"/>
  <c r="I115" i="5"/>
  <c r="H116" i="5"/>
  <c r="I116" i="5"/>
  <c r="H100" i="5"/>
  <c r="I100" i="5"/>
  <c r="H101" i="5"/>
  <c r="I101" i="5"/>
  <c r="H16" i="7"/>
  <c r="H31" i="3"/>
  <c r="K226" i="13"/>
  <c r="K166" i="13" s="1"/>
  <c r="K106" i="13" s="1"/>
  <c r="K46" i="13" s="1"/>
  <c r="AH55" i="2"/>
  <c r="AB55" i="2"/>
  <c r="AH54" i="2"/>
  <c r="AH51" i="2"/>
  <c r="AB51" i="2"/>
  <c r="Y51" i="2"/>
  <c r="V51" i="2"/>
  <c r="P51" i="2"/>
  <c r="M51" i="2"/>
  <c r="AH48" i="2"/>
  <c r="AB48" i="2"/>
  <c r="Y48" i="2"/>
  <c r="V48" i="2"/>
  <c r="S48" i="2"/>
  <c r="P48" i="2"/>
  <c r="AG45" i="2"/>
  <c r="AA45" i="2"/>
  <c r="X45" i="2"/>
  <c r="U45" i="2"/>
  <c r="R45" i="2"/>
  <c r="O45" i="2"/>
  <c r="L45" i="2"/>
  <c r="K220" i="13"/>
  <c r="K160" i="13" s="1"/>
  <c r="K100" i="13" s="1"/>
  <c r="B14" i="1"/>
  <c r="H133" i="13" s="1"/>
  <c r="M127" i="13" s="1"/>
  <c r="H12" i="13"/>
  <c r="L7" i="13" s="1"/>
  <c r="B15" i="1"/>
  <c r="H74" i="13" s="1"/>
  <c r="N67" i="13" s="1"/>
  <c r="H13" i="13"/>
  <c r="M7" i="13" s="1"/>
  <c r="I74" i="9" l="1"/>
  <c r="H72" i="9"/>
  <c r="I72" i="9" s="1"/>
  <c r="I60" i="9"/>
  <c r="I58" i="9"/>
  <c r="H59" i="9"/>
  <c r="I59" i="9" s="1"/>
  <c r="H57" i="9"/>
  <c r="I57" i="9" s="1"/>
  <c r="G73" i="8"/>
  <c r="I73" i="8" s="1"/>
  <c r="G72" i="8"/>
  <c r="I72" i="8" s="1"/>
  <c r="I60" i="5"/>
  <c r="G74" i="4"/>
  <c r="G17" i="4"/>
  <c r="H32" i="9"/>
  <c r="I32" i="9" s="1"/>
  <c r="G75" i="6"/>
  <c r="G73" i="4"/>
  <c r="I73" i="4" s="1"/>
  <c r="G16" i="4"/>
  <c r="M62" i="2"/>
  <c r="H45" i="9"/>
  <c r="I45" i="9" s="1"/>
  <c r="H17" i="6"/>
  <c r="H45" i="5"/>
  <c r="H32" i="5"/>
  <c r="I32" i="5" s="1"/>
  <c r="I75" i="6"/>
  <c r="H61" i="8"/>
  <c r="I61" i="8" s="1"/>
  <c r="S62" i="2"/>
  <c r="H61" i="5"/>
  <c r="H47" i="5"/>
  <c r="I47" i="5" s="1"/>
  <c r="G72" i="4"/>
  <c r="H31" i="6"/>
  <c r="AB57" i="2"/>
  <c r="H44" i="8"/>
  <c r="H43" i="8"/>
  <c r="H45" i="6"/>
  <c r="G61" i="5"/>
  <c r="G31" i="6"/>
  <c r="I31" i="6" s="1"/>
  <c r="G58" i="8"/>
  <c r="G61" i="6"/>
  <c r="M54" i="2"/>
  <c r="S50" i="2"/>
  <c r="AB54" i="2"/>
  <c r="H30" i="3"/>
  <c r="G43" i="8"/>
  <c r="I43" i="8" s="1"/>
  <c r="G57" i="5"/>
  <c r="I57" i="5" s="1"/>
  <c r="H73" i="4"/>
  <c r="G58" i="3"/>
  <c r="M13" i="2"/>
  <c r="V50" i="2"/>
  <c r="P54" i="2"/>
  <c r="M57" i="2"/>
  <c r="Y62" i="2"/>
  <c r="U13" i="2"/>
  <c r="S54" i="2"/>
  <c r="P57" i="2"/>
  <c r="V54" i="2"/>
  <c r="S57" i="2"/>
  <c r="AE13" i="2"/>
  <c r="Y54" i="2"/>
  <c r="Y57" i="2"/>
  <c r="G44" i="9"/>
  <c r="I44" i="9" s="1"/>
  <c r="I43" i="9"/>
  <c r="H29" i="9"/>
  <c r="I29" i="9" s="1"/>
  <c r="AA13" i="2" s="1"/>
  <c r="H30" i="9"/>
  <c r="I30" i="9" s="1"/>
  <c r="I75" i="3"/>
  <c r="I17" i="9"/>
  <c r="H134" i="13"/>
  <c r="M55" i="2"/>
  <c r="AA53" i="2"/>
  <c r="G60" i="3"/>
  <c r="I53" i="2"/>
  <c r="S44" i="2"/>
  <c r="H57" i="8"/>
  <c r="H72" i="6"/>
  <c r="I72" i="6" s="1"/>
  <c r="H59" i="5"/>
  <c r="G45" i="5"/>
  <c r="I45" i="5" s="1"/>
  <c r="H74" i="3"/>
  <c r="I74" i="3" s="1"/>
  <c r="G31" i="3"/>
  <c r="I31" i="3" s="1"/>
  <c r="G59" i="8"/>
  <c r="I59" i="8" s="1"/>
  <c r="X15" i="2" s="1"/>
  <c r="B16" i="1"/>
  <c r="AH50" i="2"/>
  <c r="H61" i="6"/>
  <c r="I61" i="6" s="1"/>
  <c r="AB50" i="2"/>
  <c r="AH44" i="2"/>
  <c r="H60" i="8"/>
  <c r="I60" i="8" s="1"/>
  <c r="G57" i="8"/>
  <c r="G29" i="6"/>
  <c r="I29" i="6" s="1"/>
  <c r="G30" i="8"/>
  <c r="G44" i="5"/>
  <c r="H58" i="4"/>
  <c r="I58" i="4" s="1"/>
  <c r="G30" i="3"/>
  <c r="P55" i="2"/>
  <c r="S55" i="2"/>
  <c r="B16" i="2"/>
  <c r="AA16" i="2" s="1"/>
  <c r="M50" i="2"/>
  <c r="V55" i="2"/>
  <c r="AR228" i="13"/>
  <c r="AR168" i="13" s="1"/>
  <c r="AR108" i="13" s="1"/>
  <c r="AR48" i="13" s="1"/>
  <c r="J52" i="2"/>
  <c r="Y13" i="2"/>
  <c r="M48" i="2"/>
  <c r="P50" i="2"/>
  <c r="S51" i="2"/>
  <c r="Y55" i="2"/>
  <c r="AH57" i="2"/>
  <c r="R46" i="2"/>
  <c r="H58" i="8"/>
  <c r="I58" i="8" s="1"/>
  <c r="H46" i="8"/>
  <c r="H58" i="5"/>
  <c r="H46" i="5"/>
  <c r="I46" i="5" s="1"/>
  <c r="G31" i="5"/>
  <c r="G75" i="4"/>
  <c r="H33" i="3"/>
  <c r="H62" i="6"/>
  <c r="I62" i="6" s="1"/>
  <c r="G72" i="3"/>
  <c r="I72" i="3" s="1"/>
  <c r="G33" i="3"/>
  <c r="I33" i="3" s="1"/>
  <c r="G30" i="5"/>
  <c r="I30" i="5" s="1"/>
  <c r="O18" i="2" s="1"/>
  <c r="K228" i="13"/>
  <c r="K168" i="13" s="1"/>
  <c r="K108" i="13" s="1"/>
  <c r="K48" i="13" s="1"/>
  <c r="Y50" i="2"/>
  <c r="G32" i="8"/>
  <c r="G47" i="4"/>
  <c r="G57" i="3"/>
  <c r="I57" i="3" s="1"/>
  <c r="C3" i="7"/>
  <c r="B7" i="1"/>
  <c r="C3" i="9" s="1"/>
  <c r="G46" i="8"/>
  <c r="I46" i="8" s="1"/>
  <c r="I44" i="8"/>
  <c r="X13" i="2" s="1"/>
  <c r="G44" i="6"/>
  <c r="I44" i="6" s="1"/>
  <c r="H43" i="6"/>
  <c r="H29" i="6"/>
  <c r="G16" i="6"/>
  <c r="H15" i="6"/>
  <c r="AH14" i="2"/>
  <c r="AQ226" i="13"/>
  <c r="AQ166" i="13" s="1"/>
  <c r="AQ106" i="13" s="1"/>
  <c r="AQ46" i="13" s="1"/>
  <c r="AN226" i="13"/>
  <c r="AN166" i="13" s="1"/>
  <c r="AN106" i="13" s="1"/>
  <c r="AN46" i="13" s="1"/>
  <c r="G17" i="5"/>
  <c r="H31" i="5"/>
  <c r="H29" i="5"/>
  <c r="H19" i="5"/>
  <c r="H17" i="5"/>
  <c r="H15" i="5"/>
  <c r="I15" i="5" s="1"/>
  <c r="H72" i="4"/>
  <c r="I72" i="4" s="1"/>
  <c r="H74" i="4"/>
  <c r="I74" i="4" s="1"/>
  <c r="H75" i="4"/>
  <c r="H47" i="4"/>
  <c r="G46" i="4"/>
  <c r="H31" i="4"/>
  <c r="H60" i="3"/>
  <c r="H59" i="3"/>
  <c r="H57" i="3"/>
  <c r="H46" i="3"/>
  <c r="H29" i="3"/>
  <c r="G16" i="3"/>
  <c r="H18" i="3"/>
  <c r="I18" i="3" s="1"/>
  <c r="H16" i="3"/>
  <c r="AH42" i="2"/>
  <c r="AA42" i="2"/>
  <c r="L42" i="2"/>
  <c r="P42" i="2"/>
  <c r="O42" i="2"/>
  <c r="C3" i="8"/>
  <c r="BD187" i="13"/>
  <c r="AQ236" i="13"/>
  <c r="AQ176" i="13" s="1"/>
  <c r="AQ116" i="13" s="1"/>
  <c r="AQ56" i="13" s="1"/>
  <c r="BG232" i="13"/>
  <c r="BG172" i="13" s="1"/>
  <c r="BG112" i="13" s="1"/>
  <c r="BG52" i="13" s="1"/>
  <c r="AQ232" i="13"/>
  <c r="AQ172" i="13" s="1"/>
  <c r="AQ112" i="13" s="1"/>
  <c r="AQ52" i="13" s="1"/>
  <c r="K232" i="13"/>
  <c r="K172" i="13" s="1"/>
  <c r="K112" i="13" s="1"/>
  <c r="K52" i="13" s="1"/>
  <c r="B17" i="1"/>
  <c r="H15" i="13"/>
  <c r="O7" i="13" s="1"/>
  <c r="B18" i="2"/>
  <c r="H195" i="13"/>
  <c r="H75" i="13"/>
  <c r="O67" i="13" s="1"/>
  <c r="BD238" i="13"/>
  <c r="BD178" i="13" s="1"/>
  <c r="BD118" i="13" s="1"/>
  <c r="BD58" i="13" s="1"/>
  <c r="AQ238" i="13"/>
  <c r="AQ178" i="13" s="1"/>
  <c r="AQ118" i="13" s="1"/>
  <c r="AQ58" i="13" s="1"/>
  <c r="K238" i="13"/>
  <c r="K178" i="13" s="1"/>
  <c r="K118" i="13" s="1"/>
  <c r="K58" i="13" s="1"/>
  <c r="AV238" i="13"/>
  <c r="AV178" i="13" s="1"/>
  <c r="AV118" i="13" s="1"/>
  <c r="AV58" i="13" s="1"/>
  <c r="AN238" i="13"/>
  <c r="AN178" i="13" s="1"/>
  <c r="AN118" i="13" s="1"/>
  <c r="AN58" i="13" s="1"/>
  <c r="BF187" i="13"/>
  <c r="K234" i="13"/>
  <c r="K174" i="13" s="1"/>
  <c r="K114" i="13" s="1"/>
  <c r="K54" i="13" s="1"/>
  <c r="AQ234" i="13"/>
  <c r="AQ174" i="13" s="1"/>
  <c r="AQ114" i="13" s="1"/>
  <c r="AQ54" i="13" s="1"/>
  <c r="BE230" i="13"/>
  <c r="BE170" i="13" s="1"/>
  <c r="BE110" i="13" s="1"/>
  <c r="BE50" i="13" s="1"/>
  <c r="K230" i="13"/>
  <c r="K170" i="13" s="1"/>
  <c r="K110" i="13" s="1"/>
  <c r="K50" i="13" s="1"/>
  <c r="AQ230" i="13"/>
  <c r="AQ170" i="13" s="1"/>
  <c r="AQ110" i="13" s="1"/>
  <c r="AQ50" i="13" s="1"/>
  <c r="L230" i="13"/>
  <c r="L170" i="13" s="1"/>
  <c r="L110" i="13" s="1"/>
  <c r="L50" i="13" s="1"/>
  <c r="AX187" i="13"/>
  <c r="AZ238" i="13"/>
  <c r="AZ178" i="13" s="1"/>
  <c r="AZ118" i="13" s="1"/>
  <c r="AZ58" i="13" s="1"/>
  <c r="H135" i="13"/>
  <c r="O127" i="13" s="1"/>
  <c r="M227" i="13"/>
  <c r="M167" i="13" s="1"/>
  <c r="M107" i="13" s="1"/>
  <c r="M47" i="13" s="1"/>
  <c r="M224" i="13"/>
  <c r="M164" i="13" s="1"/>
  <c r="M104" i="13" s="1"/>
  <c r="M44" i="13" s="1"/>
  <c r="L221" i="13"/>
  <c r="L161" i="13" s="1"/>
  <c r="L101" i="13" s="1"/>
  <c r="L41" i="13" s="1"/>
  <c r="L225" i="13"/>
  <c r="L165" i="13" s="1"/>
  <c r="L105" i="13" s="1"/>
  <c r="L45" i="13" s="1"/>
  <c r="L191" i="13"/>
  <c r="L131" i="13" s="1"/>
  <c r="L71" i="13" s="1"/>
  <c r="L11" i="13" s="1"/>
  <c r="L222" i="13"/>
  <c r="L162" i="13" s="1"/>
  <c r="L102" i="13" s="1"/>
  <c r="L42" i="13" s="1"/>
  <c r="H194" i="13"/>
  <c r="B17" i="2"/>
  <c r="J17" i="2" s="1"/>
  <c r="H14" i="13"/>
  <c r="P58" i="2"/>
  <c r="M61" i="2"/>
  <c r="U61" i="2"/>
  <c r="AA61" i="2"/>
  <c r="I61" i="2"/>
  <c r="M47" i="2"/>
  <c r="R47" i="2"/>
  <c r="U47" i="2"/>
  <c r="AB47" i="2"/>
  <c r="I47" i="2"/>
  <c r="L56" i="2"/>
  <c r="AA56" i="2"/>
  <c r="AB56" i="2"/>
  <c r="J56" i="2"/>
  <c r="AH56" i="2"/>
  <c r="M56" i="2"/>
  <c r="U56" i="2"/>
  <c r="O56" i="2"/>
  <c r="L58" i="2"/>
  <c r="AB58" i="2"/>
  <c r="Y58" i="2"/>
  <c r="J58" i="2"/>
  <c r="AG58" i="2"/>
  <c r="M58" i="2"/>
  <c r="AH58" i="2"/>
  <c r="V58" i="2"/>
  <c r="S58" i="2"/>
  <c r="M49" i="2"/>
  <c r="U49" i="2"/>
  <c r="J59" i="2"/>
  <c r="X59" i="2"/>
  <c r="AB15" i="2"/>
  <c r="M15" i="2"/>
  <c r="AH15" i="2"/>
  <c r="R61" i="2"/>
  <c r="V56" i="2"/>
  <c r="BE224" i="13"/>
  <c r="BE164" i="13" s="1"/>
  <c r="BE104" i="13" s="1"/>
  <c r="BE44" i="13" s="1"/>
  <c r="K224" i="13"/>
  <c r="K164" i="13" s="1"/>
  <c r="K104" i="13" s="1"/>
  <c r="K44" i="13" s="1"/>
  <c r="AN222" i="13"/>
  <c r="AN162" i="13" s="1"/>
  <c r="AN102" i="13" s="1"/>
  <c r="AN42" i="13" s="1"/>
  <c r="K222" i="13"/>
  <c r="K162" i="13" s="1"/>
  <c r="K102" i="13" s="1"/>
  <c r="K42" i="13" s="1"/>
  <c r="AP187" i="13"/>
  <c r="AN187" i="13"/>
  <c r="H73" i="13"/>
  <c r="H193" i="13"/>
  <c r="BA193" i="13" s="1"/>
  <c r="BA133" i="13" s="1"/>
  <c r="BA73" i="13" s="1"/>
  <c r="BA13" i="13" s="1"/>
  <c r="AN228" i="13"/>
  <c r="AN168" i="13" s="1"/>
  <c r="AN108" i="13" s="1"/>
  <c r="AN48" i="13" s="1"/>
  <c r="J62" i="2"/>
  <c r="AH62" i="2"/>
  <c r="AB62" i="2"/>
  <c r="AG62" i="2"/>
  <c r="P62" i="2"/>
  <c r="I42" i="2"/>
  <c r="V42" i="2"/>
  <c r="R42" i="2"/>
  <c r="S42" i="2"/>
  <c r="X42" i="2"/>
  <c r="AQ237" i="13"/>
  <c r="AQ177" i="13" s="1"/>
  <c r="AQ117" i="13" s="1"/>
  <c r="AQ57" i="13" s="1"/>
  <c r="K40" i="13"/>
  <c r="I60" i="2"/>
  <c r="M60" i="2"/>
  <c r="V60" i="2"/>
  <c r="H72" i="13"/>
  <c r="L67" i="13" s="1"/>
  <c r="H132" i="13"/>
  <c r="L127" i="13" s="1"/>
  <c r="H192" i="13"/>
  <c r="AN190" i="13"/>
  <c r="AN130" i="13" s="1"/>
  <c r="AN70" i="13" s="1"/>
  <c r="AN10" i="13" s="1"/>
  <c r="AH45" i="2"/>
  <c r="AB13" i="2"/>
  <c r="S45" i="2"/>
  <c r="V14" i="2"/>
  <c r="I45" i="2"/>
  <c r="S14" i="2"/>
  <c r="O55" i="2"/>
  <c r="J14" i="2"/>
  <c r="AM237" i="13"/>
  <c r="AM177" i="13" s="1"/>
  <c r="AM117" i="13" s="1"/>
  <c r="AM57" i="13" s="1"/>
  <c r="AN233" i="13"/>
  <c r="AN173" i="13" s="1"/>
  <c r="AN113" i="13" s="1"/>
  <c r="AN53" i="13" s="1"/>
  <c r="AQ229" i="13"/>
  <c r="AQ169" i="13" s="1"/>
  <c r="AQ109" i="13" s="1"/>
  <c r="AQ49" i="13" s="1"/>
  <c r="AS223" i="13"/>
  <c r="AS163" i="13" s="1"/>
  <c r="AS103" i="13" s="1"/>
  <c r="AS43" i="13" s="1"/>
  <c r="BC219" i="13"/>
  <c r="BC159" i="13" s="1"/>
  <c r="BC99" i="13" s="1"/>
  <c r="BC39" i="13" s="1"/>
  <c r="G17" i="11"/>
  <c r="G15" i="11"/>
  <c r="G14" i="10"/>
  <c r="G45" i="8"/>
  <c r="I45" i="8" s="1"/>
  <c r="G47" i="8"/>
  <c r="I47" i="8" s="1"/>
  <c r="G34" i="8"/>
  <c r="G33" i="8"/>
  <c r="G31" i="8"/>
  <c r="G29" i="8"/>
  <c r="G19" i="8"/>
  <c r="G16" i="8"/>
  <c r="G17" i="8"/>
  <c r="G15" i="8"/>
  <c r="I15" i="8" s="1"/>
  <c r="G18" i="7"/>
  <c r="G59" i="6"/>
  <c r="G57" i="6"/>
  <c r="G60" i="6"/>
  <c r="G58" i="6"/>
  <c r="G47" i="6"/>
  <c r="I47" i="6" s="1"/>
  <c r="G46" i="6"/>
  <c r="I46" i="6" s="1"/>
  <c r="R18" i="2" s="1"/>
  <c r="G45" i="6"/>
  <c r="G43" i="6"/>
  <c r="G30" i="6"/>
  <c r="I30" i="6" s="1"/>
  <c r="G18" i="6"/>
  <c r="G17" i="6"/>
  <c r="I17" i="6" s="1"/>
  <c r="G15" i="6"/>
  <c r="G58" i="5"/>
  <c r="G59" i="5"/>
  <c r="I59" i="5" s="1"/>
  <c r="G16" i="5"/>
  <c r="I16" i="5" s="1"/>
  <c r="G19" i="5"/>
  <c r="G18" i="5"/>
  <c r="I18" i="5" s="1"/>
  <c r="G15" i="5"/>
  <c r="G45" i="4"/>
  <c r="G43" i="4"/>
  <c r="G44" i="4"/>
  <c r="I44" i="4" s="1"/>
  <c r="G18" i="4"/>
  <c r="I18" i="4" s="1"/>
  <c r="G15" i="4"/>
  <c r="G59" i="3"/>
  <c r="G43" i="3"/>
  <c r="I43" i="3" s="1"/>
  <c r="G44" i="3"/>
  <c r="I44" i="3" s="1"/>
  <c r="G46" i="3"/>
  <c r="I46" i="3" s="1"/>
  <c r="G29" i="3"/>
  <c r="G17" i="3"/>
  <c r="G15" i="3"/>
  <c r="I15" i="3" s="1"/>
  <c r="BG237" i="13"/>
  <c r="BG177" i="13" s="1"/>
  <c r="BG117" i="13" s="1"/>
  <c r="BG57" i="13" s="1"/>
  <c r="BG225" i="13"/>
  <c r="BG165" i="13" s="1"/>
  <c r="BG105" i="13" s="1"/>
  <c r="BG45" i="13" s="1"/>
  <c r="AY236" i="13"/>
  <c r="AY176" i="13" s="1"/>
  <c r="AY116" i="13" s="1"/>
  <c r="AY56" i="13" s="1"/>
  <c r="AY234" i="13"/>
  <c r="AY174" i="13" s="1"/>
  <c r="AY114" i="13" s="1"/>
  <c r="AY54" i="13" s="1"/>
  <c r="AY238" i="13"/>
  <c r="AY178" i="13" s="1"/>
  <c r="AY118" i="13" s="1"/>
  <c r="AY58" i="13" s="1"/>
  <c r="AY232" i="13"/>
  <c r="AY172" i="13" s="1"/>
  <c r="AY112" i="13" s="1"/>
  <c r="AY52" i="13" s="1"/>
  <c r="AY237" i="13"/>
  <c r="AY177" i="13" s="1"/>
  <c r="AY117" i="13" s="1"/>
  <c r="AY57" i="13" s="1"/>
  <c r="AE14" i="2"/>
  <c r="AE18" i="2"/>
  <c r="AE42" i="2"/>
  <c r="AE44" i="2"/>
  <c r="AE46" i="2"/>
  <c r="AE48" i="2"/>
  <c r="AE50" i="2"/>
  <c r="AE52" i="2"/>
  <c r="AE54" i="2"/>
  <c r="AE56" i="2"/>
  <c r="AE58" i="2"/>
  <c r="AE60" i="2"/>
  <c r="AE62" i="2"/>
  <c r="X46" i="2"/>
  <c r="BG238" i="13"/>
  <c r="BG178" i="13" s="1"/>
  <c r="BG118" i="13" s="1"/>
  <c r="BG58" i="13" s="1"/>
  <c r="AD14" i="2"/>
  <c r="AD42" i="2"/>
  <c r="AD44" i="2"/>
  <c r="AD46" i="2"/>
  <c r="AD48" i="2"/>
  <c r="AD50" i="2"/>
  <c r="AD52" i="2"/>
  <c r="AD54" i="2"/>
  <c r="AD56" i="2"/>
  <c r="AD58" i="2"/>
  <c r="AD60" i="2"/>
  <c r="AD62" i="2"/>
  <c r="V18" i="2"/>
  <c r="AX194" i="13"/>
  <c r="AA14" i="2"/>
  <c r="AG61" i="2"/>
  <c r="O61" i="2"/>
  <c r="Y56" i="2"/>
  <c r="P56" i="2"/>
  <c r="I56" i="2"/>
  <c r="AG54" i="2"/>
  <c r="O53" i="2"/>
  <c r="S52" i="2"/>
  <c r="R50" i="2"/>
  <c r="X47" i="2"/>
  <c r="L47" i="2"/>
  <c r="AG46" i="2"/>
  <c r="Y14" i="2"/>
  <c r="M14" i="2"/>
  <c r="P13" i="2"/>
  <c r="K233" i="13"/>
  <c r="K173" i="13" s="1"/>
  <c r="K113" i="13" s="1"/>
  <c r="K53" i="13" s="1"/>
  <c r="AE15" i="2"/>
  <c r="AE43" i="2"/>
  <c r="AE45" i="2"/>
  <c r="AE47" i="2"/>
  <c r="AE49" i="2"/>
  <c r="AE51" i="2"/>
  <c r="AE53" i="2"/>
  <c r="AE55" i="2"/>
  <c r="AE57" i="2"/>
  <c r="AE59" i="2"/>
  <c r="AE61" i="2"/>
  <c r="I16" i="9"/>
  <c r="AA15" i="2" s="1"/>
  <c r="U53" i="2"/>
  <c r="AA52" i="2"/>
  <c r="AA47" i="2"/>
  <c r="P47" i="2"/>
  <c r="L46" i="2"/>
  <c r="AB14" i="2"/>
  <c r="AD15" i="2"/>
  <c r="AD43" i="2"/>
  <c r="AD45" i="2"/>
  <c r="AD47" i="2"/>
  <c r="AD49" i="2"/>
  <c r="AD51" i="2"/>
  <c r="AD53" i="2"/>
  <c r="AD55" i="2"/>
  <c r="AD57" i="2"/>
  <c r="AD59" i="2"/>
  <c r="AD61" i="2"/>
  <c r="I27" i="10"/>
  <c r="I29" i="10"/>
  <c r="H28" i="10"/>
  <c r="I28" i="10" s="1"/>
  <c r="I14" i="10"/>
  <c r="G16" i="10"/>
  <c r="I16" i="10" s="1"/>
  <c r="G13" i="10"/>
  <c r="I13" i="10" s="1"/>
  <c r="AD13" i="2" s="1"/>
  <c r="H16" i="10"/>
  <c r="G15" i="10"/>
  <c r="H15" i="10"/>
  <c r="I15" i="10" s="1"/>
  <c r="AD18" i="2" s="1"/>
  <c r="H31" i="11"/>
  <c r="I31" i="11" s="1"/>
  <c r="G29" i="11"/>
  <c r="I29" i="11" s="1"/>
  <c r="H29" i="11"/>
  <c r="I30" i="11"/>
  <c r="H19" i="11"/>
  <c r="I19" i="11" s="1"/>
  <c r="AG14" i="2" s="1"/>
  <c r="H18" i="11"/>
  <c r="I18" i="11" s="1"/>
  <c r="I17" i="11"/>
  <c r="H15" i="11"/>
  <c r="H16" i="11"/>
  <c r="I16" i="11" s="1"/>
  <c r="K194" i="13"/>
  <c r="AS194" i="13"/>
  <c r="BE194" i="13"/>
  <c r="AV194" i="13"/>
  <c r="BF194" i="13"/>
  <c r="AO194" i="13"/>
  <c r="AO134" i="13" s="1"/>
  <c r="AO74" i="13" s="1"/>
  <c r="AY194" i="13"/>
  <c r="BG194" i="13"/>
  <c r="BG134" i="13" s="1"/>
  <c r="BG74" i="13" s="1"/>
  <c r="AT194" i="13"/>
  <c r="AT134" i="13" s="1"/>
  <c r="AT74" i="13" s="1"/>
  <c r="AM194" i="13"/>
  <c r="AU194" i="13"/>
  <c r="AZ194" i="13"/>
  <c r="N187" i="13"/>
  <c r="BC236" i="13"/>
  <c r="BC176" i="13" s="1"/>
  <c r="BC116" i="13" s="1"/>
  <c r="BC56" i="13" s="1"/>
  <c r="BC195" i="13"/>
  <c r="BC135" i="13" s="1"/>
  <c r="BC75" i="13" s="1"/>
  <c r="BC229" i="13"/>
  <c r="BC169" i="13" s="1"/>
  <c r="BC109" i="13" s="1"/>
  <c r="BC49" i="13" s="1"/>
  <c r="BC238" i="13"/>
  <c r="BC178" i="13" s="1"/>
  <c r="BC118" i="13" s="1"/>
  <c r="BC58" i="13" s="1"/>
  <c r="BC222" i="13"/>
  <c r="BC162" i="13" s="1"/>
  <c r="BC102" i="13" s="1"/>
  <c r="BC42" i="13" s="1"/>
  <c r="BC227" i="13"/>
  <c r="BC167" i="13" s="1"/>
  <c r="BC107" i="13" s="1"/>
  <c r="BC47" i="13" s="1"/>
  <c r="BC225" i="13"/>
  <c r="BC165" i="13" s="1"/>
  <c r="BC105" i="13" s="1"/>
  <c r="BC45" i="13" s="1"/>
  <c r="BC230" i="13"/>
  <c r="BC170" i="13" s="1"/>
  <c r="BC110" i="13" s="1"/>
  <c r="BC50" i="13" s="1"/>
  <c r="BC233" i="13"/>
  <c r="BC173" i="13" s="1"/>
  <c r="BC113" i="13" s="1"/>
  <c r="BC53" i="13" s="1"/>
  <c r="AO237" i="13"/>
  <c r="AO177" i="13" s="1"/>
  <c r="AO117" i="13" s="1"/>
  <c r="AO57" i="13" s="1"/>
  <c r="AO239" i="13"/>
  <c r="AO179" i="13" s="1"/>
  <c r="AO119" i="13" s="1"/>
  <c r="AO59" i="13" s="1"/>
  <c r="AO230" i="13"/>
  <c r="AO170" i="13" s="1"/>
  <c r="AO110" i="13" s="1"/>
  <c r="AO50" i="13" s="1"/>
  <c r="AO222" i="13"/>
  <c r="AO162" i="13" s="1"/>
  <c r="AO102" i="13" s="1"/>
  <c r="AO42" i="13" s="1"/>
  <c r="AO232" i="13"/>
  <c r="AO172" i="13" s="1"/>
  <c r="AO112" i="13" s="1"/>
  <c r="AO52" i="13" s="1"/>
  <c r="AO234" i="13"/>
  <c r="AO174" i="13" s="1"/>
  <c r="AO114" i="13" s="1"/>
  <c r="AO54" i="13" s="1"/>
  <c r="AO226" i="13"/>
  <c r="AO166" i="13" s="1"/>
  <c r="AO106" i="13" s="1"/>
  <c r="AO46" i="13" s="1"/>
  <c r="AO229" i="13"/>
  <c r="AO169" i="13" s="1"/>
  <c r="AO109" i="13" s="1"/>
  <c r="AO49" i="13" s="1"/>
  <c r="AO236" i="13"/>
  <c r="AO176" i="13" s="1"/>
  <c r="AO116" i="13" s="1"/>
  <c r="AO56" i="13" s="1"/>
  <c r="AO224" i="13"/>
  <c r="AO164" i="13" s="1"/>
  <c r="AO104" i="13" s="1"/>
  <c r="AO44" i="13" s="1"/>
  <c r="AO238" i="13"/>
  <c r="AO178" i="13" s="1"/>
  <c r="AO118" i="13" s="1"/>
  <c r="AO58" i="13" s="1"/>
  <c r="J229" i="13"/>
  <c r="J169" i="13" s="1"/>
  <c r="J109" i="13" s="1"/>
  <c r="J49" i="13" s="1"/>
  <c r="J234" i="13"/>
  <c r="J174" i="13" s="1"/>
  <c r="J114" i="13" s="1"/>
  <c r="J54" i="13" s="1"/>
  <c r="J222" i="13"/>
  <c r="J162" i="13" s="1"/>
  <c r="J102" i="13" s="1"/>
  <c r="J239" i="13"/>
  <c r="J179" i="13" s="1"/>
  <c r="J119" i="13" s="1"/>
  <c r="J59" i="13" s="1"/>
  <c r="J236" i="13"/>
  <c r="J176" i="13" s="1"/>
  <c r="J116" i="13" s="1"/>
  <c r="J232" i="13"/>
  <c r="J172" i="13" s="1"/>
  <c r="J112" i="13" s="1"/>
  <c r="J52" i="13" s="1"/>
  <c r="J226" i="13"/>
  <c r="J166" i="13" s="1"/>
  <c r="J106" i="13" s="1"/>
  <c r="J46" i="13" s="1"/>
  <c r="J237" i="13"/>
  <c r="J177" i="13" s="1"/>
  <c r="J117" i="13" s="1"/>
  <c r="J57" i="13" s="1"/>
  <c r="J238" i="13"/>
  <c r="J178" i="13" s="1"/>
  <c r="J118" i="13" s="1"/>
  <c r="J58" i="13" s="1"/>
  <c r="J224" i="13"/>
  <c r="J164" i="13" s="1"/>
  <c r="J104" i="13" s="1"/>
  <c r="J44" i="13" s="1"/>
  <c r="J230" i="13"/>
  <c r="J170" i="13" s="1"/>
  <c r="J110" i="13" s="1"/>
  <c r="J50" i="13" s="1"/>
  <c r="AW237" i="13"/>
  <c r="AW177" i="13" s="1"/>
  <c r="AW117" i="13" s="1"/>
  <c r="AW57" i="13" s="1"/>
  <c r="AW230" i="13"/>
  <c r="AW170" i="13" s="1"/>
  <c r="AW110" i="13" s="1"/>
  <c r="AW50" i="13" s="1"/>
  <c r="AW238" i="13"/>
  <c r="AW178" i="13" s="1"/>
  <c r="AW118" i="13" s="1"/>
  <c r="AW58" i="13" s="1"/>
  <c r="AW239" i="13"/>
  <c r="AW179" i="13" s="1"/>
  <c r="AW119" i="13" s="1"/>
  <c r="AW59" i="13" s="1"/>
  <c r="AW232" i="13"/>
  <c r="AW172" i="13" s="1"/>
  <c r="AW112" i="13" s="1"/>
  <c r="AW52" i="13" s="1"/>
  <c r="AW234" i="13"/>
  <c r="AW174" i="13" s="1"/>
  <c r="AW114" i="13" s="1"/>
  <c r="AW54" i="13" s="1"/>
  <c r="AW219" i="13"/>
  <c r="AW159" i="13" s="1"/>
  <c r="AW99" i="13" s="1"/>
  <c r="AW39" i="13" s="1"/>
  <c r="AW227" i="13"/>
  <c r="AW167" i="13" s="1"/>
  <c r="AW107" i="13" s="1"/>
  <c r="AW47" i="13" s="1"/>
  <c r="AW236" i="13"/>
  <c r="AW176" i="13" s="1"/>
  <c r="AW116" i="13" s="1"/>
  <c r="AW56" i="13" s="1"/>
  <c r="AS232" i="13"/>
  <c r="AS172" i="13" s="1"/>
  <c r="AS112" i="13" s="1"/>
  <c r="AS52" i="13" s="1"/>
  <c r="AS234" i="13"/>
  <c r="AS174" i="13" s="1"/>
  <c r="AS114" i="13" s="1"/>
  <c r="AS54" i="13" s="1"/>
  <c r="AS193" i="13"/>
  <c r="AS133" i="13" s="1"/>
  <c r="AS73" i="13" s="1"/>
  <c r="AS13" i="13" s="1"/>
  <c r="AS192" i="13"/>
  <c r="AS132" i="13" s="1"/>
  <c r="AS229" i="13"/>
  <c r="AS169" i="13" s="1"/>
  <c r="AS109" i="13" s="1"/>
  <c r="AS49" i="13" s="1"/>
  <c r="AS236" i="13"/>
  <c r="AS176" i="13" s="1"/>
  <c r="AS116" i="13" s="1"/>
  <c r="AS56" i="13" s="1"/>
  <c r="AS230" i="13"/>
  <c r="AS170" i="13" s="1"/>
  <c r="AS110" i="13" s="1"/>
  <c r="AS50" i="13" s="1"/>
  <c r="AS238" i="13"/>
  <c r="AS178" i="13" s="1"/>
  <c r="AS118" i="13" s="1"/>
  <c r="AS58" i="13" s="1"/>
  <c r="AS222" i="13"/>
  <c r="AS162" i="13" s="1"/>
  <c r="AS102" i="13" s="1"/>
  <c r="AS42" i="13" s="1"/>
  <c r="AS239" i="13"/>
  <c r="AS179" i="13" s="1"/>
  <c r="AS119" i="13" s="1"/>
  <c r="AS59" i="13" s="1"/>
  <c r="AS228" i="13"/>
  <c r="AS168" i="13" s="1"/>
  <c r="AS108" i="13" s="1"/>
  <c r="AS48" i="13" s="1"/>
  <c r="AS226" i="13"/>
  <c r="AS166" i="13" s="1"/>
  <c r="AS106" i="13" s="1"/>
  <c r="AS46" i="13" s="1"/>
  <c r="BE192" i="13"/>
  <c r="BE132" i="13" s="1"/>
  <c r="BE229" i="13"/>
  <c r="BE169" i="13" s="1"/>
  <c r="BE109" i="13" s="1"/>
  <c r="BE49" i="13" s="1"/>
  <c r="BE232" i="13"/>
  <c r="BE172" i="13" s="1"/>
  <c r="BE112" i="13" s="1"/>
  <c r="BE52" i="13" s="1"/>
  <c r="BE239" i="13"/>
  <c r="BE179" i="13" s="1"/>
  <c r="BE119" i="13" s="1"/>
  <c r="BE59" i="13" s="1"/>
  <c r="BE219" i="13"/>
  <c r="BE159" i="13" s="1"/>
  <c r="BE99" i="13" s="1"/>
  <c r="BE39" i="13" s="1"/>
  <c r="BE227" i="13"/>
  <c r="BE167" i="13" s="1"/>
  <c r="BE107" i="13" s="1"/>
  <c r="BE47" i="13" s="1"/>
  <c r="BE225" i="13"/>
  <c r="BE165" i="13" s="1"/>
  <c r="BE105" i="13" s="1"/>
  <c r="BE45" i="13" s="1"/>
  <c r="BE223" i="13"/>
  <c r="BE163" i="13" s="1"/>
  <c r="BE103" i="13" s="1"/>
  <c r="BE43" i="13" s="1"/>
  <c r="BE238" i="13"/>
  <c r="BE178" i="13" s="1"/>
  <c r="BE118" i="13" s="1"/>
  <c r="BE58" i="13" s="1"/>
  <c r="BA222" i="13"/>
  <c r="BA162" i="13" s="1"/>
  <c r="BA102" i="13" s="1"/>
  <c r="BA42" i="13" s="1"/>
  <c r="BA228" i="13"/>
  <c r="BA168" i="13" s="1"/>
  <c r="BA108" i="13" s="1"/>
  <c r="BA48" i="13" s="1"/>
  <c r="BA234" i="13"/>
  <c r="BA174" i="13" s="1"/>
  <c r="BA114" i="13" s="1"/>
  <c r="BA54" i="13" s="1"/>
  <c r="BA238" i="13"/>
  <c r="BA178" i="13" s="1"/>
  <c r="BA118" i="13" s="1"/>
  <c r="BA58" i="13" s="1"/>
  <c r="BA239" i="13"/>
  <c r="BA179" i="13" s="1"/>
  <c r="BA119" i="13" s="1"/>
  <c r="BA59" i="13" s="1"/>
  <c r="BA236" i="13"/>
  <c r="BA176" i="13" s="1"/>
  <c r="BA116" i="13" s="1"/>
  <c r="BA56" i="13" s="1"/>
  <c r="BA192" i="13"/>
  <c r="BA132" i="13" s="1"/>
  <c r="AM192" i="13"/>
  <c r="AM132" i="13" s="1"/>
  <c r="AM236" i="13"/>
  <c r="AM176" i="13" s="1"/>
  <c r="AM116" i="13" s="1"/>
  <c r="AM56" i="13" s="1"/>
  <c r="AM224" i="13"/>
  <c r="AM164" i="13" s="1"/>
  <c r="AM104" i="13" s="1"/>
  <c r="AM44" i="13" s="1"/>
  <c r="AM226" i="13"/>
  <c r="AM166" i="13" s="1"/>
  <c r="AM106" i="13" s="1"/>
  <c r="AM46" i="13" s="1"/>
  <c r="AM220" i="13"/>
  <c r="AM160" i="13" s="1"/>
  <c r="AM100" i="13" s="1"/>
  <c r="AM40" i="13" s="1"/>
  <c r="AM225" i="13"/>
  <c r="AM165" i="13" s="1"/>
  <c r="AM105" i="13" s="1"/>
  <c r="AM45" i="13" s="1"/>
  <c r="AM227" i="13"/>
  <c r="AM167" i="13" s="1"/>
  <c r="AM107" i="13" s="1"/>
  <c r="AM47" i="13" s="1"/>
  <c r="AM230" i="13"/>
  <c r="AM170" i="13" s="1"/>
  <c r="AM110" i="13" s="1"/>
  <c r="AM50" i="13" s="1"/>
  <c r="AM238" i="13"/>
  <c r="AM178" i="13" s="1"/>
  <c r="AM118" i="13" s="1"/>
  <c r="AM58" i="13" s="1"/>
  <c r="AM232" i="13"/>
  <c r="AM172" i="13" s="1"/>
  <c r="AM112" i="13" s="1"/>
  <c r="AM52" i="13" s="1"/>
  <c r="AM228" i="13"/>
  <c r="AM168" i="13" s="1"/>
  <c r="AM108" i="13" s="1"/>
  <c r="AM48" i="13" s="1"/>
  <c r="AM234" i="13"/>
  <c r="AM174" i="13" s="1"/>
  <c r="AM114" i="13" s="1"/>
  <c r="AM54" i="13" s="1"/>
  <c r="AM222" i="13"/>
  <c r="AM162" i="13" s="1"/>
  <c r="AM102" i="13" s="1"/>
  <c r="AM42" i="13" s="1"/>
  <c r="M231" i="13"/>
  <c r="M171" i="13" s="1"/>
  <c r="M111" i="13" s="1"/>
  <c r="M51" i="13" s="1"/>
  <c r="M226" i="13"/>
  <c r="M166" i="13" s="1"/>
  <c r="M106" i="13" s="1"/>
  <c r="M46" i="13" s="1"/>
  <c r="M219" i="13"/>
  <c r="M159" i="13" s="1"/>
  <c r="M99" i="13" s="1"/>
  <c r="M39" i="13" s="1"/>
  <c r="M237" i="13"/>
  <c r="M177" i="13" s="1"/>
  <c r="M117" i="13" s="1"/>
  <c r="M57" i="13" s="1"/>
  <c r="M191" i="13"/>
  <c r="M131" i="13" s="1"/>
  <c r="M71" i="13" s="1"/>
  <c r="M11" i="13" s="1"/>
  <c r="M239" i="13"/>
  <c r="M179" i="13" s="1"/>
  <c r="M119" i="13" s="1"/>
  <c r="M59" i="13" s="1"/>
  <c r="M236" i="13"/>
  <c r="M176" i="13" s="1"/>
  <c r="M116" i="13" s="1"/>
  <c r="M56" i="13" s="1"/>
  <c r="AU192" i="13"/>
  <c r="AU132" i="13" s="1"/>
  <c r="AU229" i="13"/>
  <c r="AU169" i="13" s="1"/>
  <c r="AU109" i="13" s="1"/>
  <c r="AU49" i="13" s="1"/>
  <c r="AU236" i="13"/>
  <c r="AU176" i="13" s="1"/>
  <c r="AU116" i="13" s="1"/>
  <c r="AU56" i="13" s="1"/>
  <c r="AU195" i="13"/>
  <c r="AU135" i="13" s="1"/>
  <c r="AU75" i="13" s="1"/>
  <c r="AU222" i="13"/>
  <c r="AU162" i="13" s="1"/>
  <c r="AU102" i="13" s="1"/>
  <c r="AU42" i="13" s="1"/>
  <c r="AU230" i="13"/>
  <c r="AU170" i="13" s="1"/>
  <c r="AU110" i="13" s="1"/>
  <c r="AU50" i="13" s="1"/>
  <c r="AU228" i="13"/>
  <c r="AU168" i="13" s="1"/>
  <c r="AU108" i="13" s="1"/>
  <c r="AU48" i="13" s="1"/>
  <c r="AU223" i="13"/>
  <c r="AU163" i="13" s="1"/>
  <c r="AU103" i="13" s="1"/>
  <c r="AU43" i="13" s="1"/>
  <c r="AU232" i="13"/>
  <c r="AU172" i="13" s="1"/>
  <c r="AU112" i="13" s="1"/>
  <c r="AU52" i="13" s="1"/>
  <c r="AU234" i="13"/>
  <c r="AU174" i="13" s="1"/>
  <c r="AU114" i="13" s="1"/>
  <c r="AU54" i="13" s="1"/>
  <c r="AU238" i="13"/>
  <c r="AU178" i="13" s="1"/>
  <c r="AU118" i="13" s="1"/>
  <c r="AU58" i="13" s="1"/>
  <c r="L232" i="13"/>
  <c r="L172" i="13" s="1"/>
  <c r="L112" i="13" s="1"/>
  <c r="L236" i="13"/>
  <c r="L176" i="13" s="1"/>
  <c r="L116" i="13" s="1"/>
  <c r="L56" i="13" s="1"/>
  <c r="L227" i="13"/>
  <c r="L167" i="13" s="1"/>
  <c r="L107" i="13" s="1"/>
  <c r="L47" i="13" s="1"/>
  <c r="AM231" i="13"/>
  <c r="AM171" i="13" s="1"/>
  <c r="AM111" i="13" s="1"/>
  <c r="AM51" i="13" s="1"/>
  <c r="I33" i="4"/>
  <c r="I32" i="4"/>
  <c r="L234" i="13"/>
  <c r="L174" i="13" s="1"/>
  <c r="L114" i="13" s="1"/>
  <c r="L235" i="13"/>
  <c r="L175" i="13" s="1"/>
  <c r="L115" i="13" s="1"/>
  <c r="L55" i="13" s="1"/>
  <c r="X62" i="2"/>
  <c r="J60" i="2"/>
  <c r="O58" i="2"/>
  <c r="AB53" i="2"/>
  <c r="V53" i="2"/>
  <c r="P53" i="2"/>
  <c r="J53" i="2"/>
  <c r="AB52" i="2"/>
  <c r="U52" i="2"/>
  <c r="M52" i="2"/>
  <c r="O51" i="2"/>
  <c r="L48" i="2"/>
  <c r="AH46" i="2"/>
  <c r="Y46" i="2"/>
  <c r="S46" i="2"/>
  <c r="M46" i="2"/>
  <c r="L43" i="2"/>
  <c r="U15" i="2"/>
  <c r="I19" i="8"/>
  <c r="I17" i="7"/>
  <c r="I32" i="6"/>
  <c r="I18" i="6"/>
  <c r="I16" i="6"/>
  <c r="BE187" i="13"/>
  <c r="AW187" i="13"/>
  <c r="AQ187" i="13"/>
  <c r="AP127" i="13"/>
  <c r="AM239" i="13"/>
  <c r="AM179" i="13" s="1"/>
  <c r="AM119" i="13" s="1"/>
  <c r="AM59" i="13" s="1"/>
  <c r="BA237" i="13"/>
  <c r="BA177" i="13" s="1"/>
  <c r="BA117" i="13" s="1"/>
  <c r="BA57" i="13" s="1"/>
  <c r="AS237" i="13"/>
  <c r="AS177" i="13" s="1"/>
  <c r="AS117" i="13" s="1"/>
  <c r="AS57" i="13" s="1"/>
  <c r="K237" i="13"/>
  <c r="AQ233" i="13"/>
  <c r="AQ173" i="13" s="1"/>
  <c r="AQ113" i="13" s="1"/>
  <c r="AQ53" i="13" s="1"/>
  <c r="BA232" i="13"/>
  <c r="BA172" i="13" s="1"/>
  <c r="BA112" i="13" s="1"/>
  <c r="BA52" i="13" s="1"/>
  <c r="AU231" i="13"/>
  <c r="AU171" i="13" s="1"/>
  <c r="AU111" i="13" s="1"/>
  <c r="AU51" i="13" s="1"/>
  <c r="BA229" i="13"/>
  <c r="BA169" i="13" s="1"/>
  <c r="BA109" i="13" s="1"/>
  <c r="BA49" i="13" s="1"/>
  <c r="AW228" i="13"/>
  <c r="AW168" i="13" s="1"/>
  <c r="AW108" i="13" s="1"/>
  <c r="AW48" i="13" s="1"/>
  <c r="AR225" i="13"/>
  <c r="AR165" i="13" s="1"/>
  <c r="AR105" i="13" s="1"/>
  <c r="AR45" i="13" s="1"/>
  <c r="BG223" i="13"/>
  <c r="BG163" i="13" s="1"/>
  <c r="BG103" i="13" s="1"/>
  <c r="BG43" i="13" s="1"/>
  <c r="AW223" i="13"/>
  <c r="AW163" i="13" s="1"/>
  <c r="AW103" i="13" s="1"/>
  <c r="AW43" i="13" s="1"/>
  <c r="K223" i="13"/>
  <c r="K163" i="13" s="1"/>
  <c r="K103" i="13" s="1"/>
  <c r="K43" i="13" s="1"/>
  <c r="AQ222" i="13"/>
  <c r="AQ162" i="13" s="1"/>
  <c r="AQ102" i="13" s="1"/>
  <c r="AQ42" i="13" s="1"/>
  <c r="K221" i="13"/>
  <c r="K161" i="13" s="1"/>
  <c r="K101" i="13" s="1"/>
  <c r="K41" i="13" s="1"/>
  <c r="J220" i="13"/>
  <c r="J160" i="13" s="1"/>
  <c r="J100" i="13" s="1"/>
  <c r="J40" i="13" s="1"/>
  <c r="BG192" i="13"/>
  <c r="BG132" i="13" s="1"/>
  <c r="I19" i="5"/>
  <c r="I58" i="3"/>
  <c r="R59" i="2"/>
  <c r="R58" i="2"/>
  <c r="I57" i="2"/>
  <c r="AG53" i="2"/>
  <c r="X53" i="2"/>
  <c r="R53" i="2"/>
  <c r="L53" i="2"/>
  <c r="AH52" i="2"/>
  <c r="V52" i="2"/>
  <c r="O52" i="2"/>
  <c r="L50" i="2"/>
  <c r="AA46" i="2"/>
  <c r="U46" i="2"/>
  <c r="O46" i="2"/>
  <c r="I46" i="2"/>
  <c r="BC237" i="13"/>
  <c r="BC177" i="13" s="1"/>
  <c r="BC117" i="13" s="1"/>
  <c r="BC57" i="13" s="1"/>
  <c r="AU237" i="13"/>
  <c r="AU177" i="13" s="1"/>
  <c r="AU117" i="13" s="1"/>
  <c r="AU57" i="13" s="1"/>
  <c r="AU233" i="13"/>
  <c r="AU173" i="13" s="1"/>
  <c r="AU113" i="13" s="1"/>
  <c r="AU53" i="13" s="1"/>
  <c r="AM229" i="13"/>
  <c r="AM169" i="13" s="1"/>
  <c r="AM109" i="13" s="1"/>
  <c r="AM49" i="13" s="1"/>
  <c r="BA223" i="13"/>
  <c r="BA163" i="13" s="1"/>
  <c r="BA103" i="13" s="1"/>
  <c r="BA43" i="13" s="1"/>
  <c r="L233" i="13"/>
  <c r="L173" i="13" s="1"/>
  <c r="L113" i="13" s="1"/>
  <c r="L53" i="13" s="1"/>
  <c r="U57" i="2"/>
  <c r="AH53" i="2"/>
  <c r="Y53" i="2"/>
  <c r="S53" i="2"/>
  <c r="Y52" i="2"/>
  <c r="P52" i="2"/>
  <c r="I52" i="2"/>
  <c r="AB46" i="2"/>
  <c r="V46" i="2"/>
  <c r="P46" i="2"/>
  <c r="BE236" i="13"/>
  <c r="BE176" i="13" s="1"/>
  <c r="BE116" i="13" s="1"/>
  <c r="BE56" i="13" s="1"/>
  <c r="AU235" i="13"/>
  <c r="AU175" i="13" s="1"/>
  <c r="AU115" i="13" s="1"/>
  <c r="AU55" i="13" s="1"/>
  <c r="BC223" i="13"/>
  <c r="I34" i="8"/>
  <c r="I33" i="8"/>
  <c r="I30" i="8"/>
  <c r="H32" i="8"/>
  <c r="H29" i="8"/>
  <c r="I29" i="8" s="1"/>
  <c r="H31" i="8"/>
  <c r="H18" i="8"/>
  <c r="I18" i="8" s="1"/>
  <c r="H17" i="8"/>
  <c r="H16" i="8"/>
  <c r="G45" i="7"/>
  <c r="G43" i="7"/>
  <c r="H46" i="7"/>
  <c r="I46" i="7" s="1"/>
  <c r="H43" i="7"/>
  <c r="H45" i="7"/>
  <c r="I45" i="7" s="1"/>
  <c r="I44" i="7"/>
  <c r="I31" i="7"/>
  <c r="H30" i="7"/>
  <c r="I30" i="7" s="1"/>
  <c r="I29" i="7"/>
  <c r="I18" i="7"/>
  <c r="I16" i="7"/>
  <c r="G15" i="7"/>
  <c r="I15" i="7" s="1"/>
  <c r="H60" i="6"/>
  <c r="H59" i="6"/>
  <c r="I57" i="6"/>
  <c r="H58" i="6"/>
  <c r="I44" i="5"/>
  <c r="H43" i="5"/>
  <c r="I43" i="5" s="1"/>
  <c r="I29" i="5"/>
  <c r="H61" i="4"/>
  <c r="I61" i="4" s="1"/>
  <c r="H60" i="4"/>
  <c r="H59" i="4"/>
  <c r="H57" i="4"/>
  <c r="I57" i="4" s="1"/>
  <c r="H72" i="3"/>
  <c r="BF190" i="13"/>
  <c r="BF130" i="13" s="1"/>
  <c r="BF70" i="13" s="1"/>
  <c r="BF10" i="13" s="1"/>
  <c r="BF228" i="13"/>
  <c r="BF168" i="13" s="1"/>
  <c r="BF108" i="13" s="1"/>
  <c r="BF48" i="13" s="1"/>
  <c r="BF222" i="13"/>
  <c r="BF162" i="13" s="1"/>
  <c r="BF102" i="13" s="1"/>
  <c r="BF42" i="13" s="1"/>
  <c r="BF223" i="13"/>
  <c r="BF163" i="13" s="1"/>
  <c r="BF103" i="13" s="1"/>
  <c r="BF43" i="13" s="1"/>
  <c r="BF232" i="13"/>
  <c r="BF172" i="13" s="1"/>
  <c r="BF112" i="13" s="1"/>
  <c r="BF52" i="13" s="1"/>
  <c r="BF233" i="13"/>
  <c r="BF173" i="13" s="1"/>
  <c r="BF113" i="13" s="1"/>
  <c r="BF53" i="13" s="1"/>
  <c r="BF237" i="13"/>
  <c r="BF177" i="13" s="1"/>
  <c r="BF117" i="13" s="1"/>
  <c r="BF57" i="13" s="1"/>
  <c r="AX232" i="13"/>
  <c r="AX172" i="13" s="1"/>
  <c r="AX112" i="13" s="1"/>
  <c r="AX52" i="13" s="1"/>
  <c r="AX238" i="13"/>
  <c r="AX178" i="13" s="1"/>
  <c r="AX118" i="13" s="1"/>
  <c r="AX58" i="13" s="1"/>
  <c r="AX190" i="13"/>
  <c r="AX130" i="13" s="1"/>
  <c r="AX70" i="13" s="1"/>
  <c r="AX10" i="13" s="1"/>
  <c r="AX223" i="13"/>
  <c r="AX163" i="13" s="1"/>
  <c r="AX103" i="13" s="1"/>
  <c r="AX43" i="13" s="1"/>
  <c r="AX228" i="13"/>
  <c r="AX168" i="13" s="1"/>
  <c r="AX108" i="13" s="1"/>
  <c r="AX48" i="13" s="1"/>
  <c r="AX222" i="13"/>
  <c r="AX162" i="13" s="1"/>
  <c r="AX102" i="13" s="1"/>
  <c r="AX42" i="13" s="1"/>
  <c r="AX237" i="13"/>
  <c r="AX177" i="13" s="1"/>
  <c r="AX117" i="13" s="1"/>
  <c r="AX57" i="13" s="1"/>
  <c r="AG18" i="2"/>
  <c r="AM193" i="13"/>
  <c r="AM133" i="13" s="1"/>
  <c r="AM73" i="13" s="1"/>
  <c r="AM13" i="13" s="1"/>
  <c r="AV193" i="13"/>
  <c r="AV133" i="13" s="1"/>
  <c r="AV73" i="13" s="1"/>
  <c r="AV13" i="13" s="1"/>
  <c r="BD223" i="13"/>
  <c r="BD163" i="13" s="1"/>
  <c r="BD103" i="13" s="1"/>
  <c r="BD43" i="13" s="1"/>
  <c r="BD237" i="13"/>
  <c r="BD177" i="13" s="1"/>
  <c r="BD117" i="13" s="1"/>
  <c r="BD57" i="13" s="1"/>
  <c r="BD191" i="13"/>
  <c r="BD131" i="13" s="1"/>
  <c r="BD71" i="13" s="1"/>
  <c r="BD11" i="13" s="1"/>
  <c r="BD231" i="13"/>
  <c r="BD171" i="13" s="1"/>
  <c r="BD111" i="13" s="1"/>
  <c r="BD51" i="13" s="1"/>
  <c r="BD233" i="13"/>
  <c r="BD173" i="13" s="1"/>
  <c r="BD113" i="13" s="1"/>
  <c r="BD53" i="13" s="1"/>
  <c r="BD239" i="13"/>
  <c r="BD179" i="13" s="1"/>
  <c r="BD119" i="13" s="1"/>
  <c r="BD59" i="13" s="1"/>
  <c r="AV223" i="13"/>
  <c r="AV163" i="13" s="1"/>
  <c r="AV103" i="13" s="1"/>
  <c r="AV43" i="13" s="1"/>
  <c r="AV237" i="13"/>
  <c r="AV177" i="13" s="1"/>
  <c r="AV117" i="13" s="1"/>
  <c r="AV57" i="13" s="1"/>
  <c r="AV230" i="13"/>
  <c r="AV170" i="13" s="1"/>
  <c r="AV110" i="13" s="1"/>
  <c r="AV50" i="13" s="1"/>
  <c r="AV191" i="13"/>
  <c r="AV131" i="13" s="1"/>
  <c r="AV71" i="13" s="1"/>
  <c r="AV11" i="13" s="1"/>
  <c r="AV225" i="13"/>
  <c r="AV165" i="13" s="1"/>
  <c r="AV105" i="13" s="1"/>
  <c r="AV45" i="13" s="1"/>
  <c r="AV229" i="13"/>
  <c r="AV169" i="13" s="1"/>
  <c r="AV109" i="13" s="1"/>
  <c r="AV49" i="13" s="1"/>
  <c r="AV233" i="13"/>
  <c r="AV173" i="13" s="1"/>
  <c r="AV113" i="13" s="1"/>
  <c r="AV53" i="13" s="1"/>
  <c r="AV239" i="13"/>
  <c r="AV179" i="13" s="1"/>
  <c r="AV119" i="13" s="1"/>
  <c r="AV59" i="13" s="1"/>
  <c r="AV236" i="13"/>
  <c r="AV176" i="13" s="1"/>
  <c r="AV116" i="13" s="1"/>
  <c r="AV56" i="13" s="1"/>
  <c r="AV232" i="13"/>
  <c r="AV172" i="13" s="1"/>
  <c r="AV112" i="13" s="1"/>
  <c r="AV52" i="13" s="1"/>
  <c r="AV234" i="13"/>
  <c r="AV174" i="13" s="1"/>
  <c r="AV114" i="13" s="1"/>
  <c r="AV54" i="13" s="1"/>
  <c r="AN237" i="13"/>
  <c r="AN177" i="13" s="1"/>
  <c r="AN117" i="13" s="1"/>
  <c r="AN57" i="13" s="1"/>
  <c r="AN230" i="13"/>
  <c r="AN170" i="13" s="1"/>
  <c r="AN110" i="13" s="1"/>
  <c r="AN50" i="13" s="1"/>
  <c r="AN191" i="13"/>
  <c r="AN131" i="13" s="1"/>
  <c r="AN71" i="13" s="1"/>
  <c r="AN11" i="13" s="1"/>
  <c r="AN229" i="13"/>
  <c r="AN169" i="13" s="1"/>
  <c r="AN109" i="13" s="1"/>
  <c r="AN49" i="13" s="1"/>
  <c r="AN239" i="13"/>
  <c r="AN179" i="13" s="1"/>
  <c r="AN119" i="13" s="1"/>
  <c r="AN59" i="13" s="1"/>
  <c r="AN236" i="13"/>
  <c r="AN176" i="13" s="1"/>
  <c r="AN116" i="13" s="1"/>
  <c r="AN56" i="13" s="1"/>
  <c r="AN232" i="13"/>
  <c r="AN172" i="13" s="1"/>
  <c r="AN112" i="13" s="1"/>
  <c r="AN52" i="13" s="1"/>
  <c r="AN224" i="13"/>
  <c r="AN164" i="13" s="1"/>
  <c r="AN104" i="13" s="1"/>
  <c r="AN44" i="13" s="1"/>
  <c r="AN234" i="13"/>
  <c r="AN174" i="13" s="1"/>
  <c r="AN114" i="13" s="1"/>
  <c r="AN54" i="13" s="1"/>
  <c r="M67" i="13"/>
  <c r="M194" i="13"/>
  <c r="M134" i="13" s="1"/>
  <c r="M74" i="13" s="1"/>
  <c r="M14" i="13" s="1"/>
  <c r="AW194" i="13"/>
  <c r="AW134" i="13" s="1"/>
  <c r="AW74" i="13" s="1"/>
  <c r="AW14" i="13" s="1"/>
  <c r="BC194" i="13"/>
  <c r="AN194" i="13"/>
  <c r="BD194" i="13"/>
  <c r="BB194" i="13"/>
  <c r="BB134" i="13" s="1"/>
  <c r="BB74" i="13" s="1"/>
  <c r="M223" i="13"/>
  <c r="M163" i="13" s="1"/>
  <c r="M103" i="13" s="1"/>
  <c r="M43" i="13" s="1"/>
  <c r="M229" i="13"/>
  <c r="M169" i="13" s="1"/>
  <c r="M109" i="13" s="1"/>
  <c r="M49" i="13" s="1"/>
  <c r="M234" i="13"/>
  <c r="M174" i="13" s="1"/>
  <c r="M114" i="13" s="1"/>
  <c r="M54" i="13" s="1"/>
  <c r="M220" i="13"/>
  <c r="M160" i="13" s="1"/>
  <c r="M100" i="13" s="1"/>
  <c r="M40" i="13" s="1"/>
  <c r="BB238" i="13"/>
  <c r="BB178" i="13" s="1"/>
  <c r="BB118" i="13" s="1"/>
  <c r="BB58" i="13" s="1"/>
  <c r="BB190" i="13"/>
  <c r="BB130" i="13" s="1"/>
  <c r="BB70" i="13" s="1"/>
  <c r="BB10" i="13" s="1"/>
  <c r="BB232" i="13"/>
  <c r="BB172" i="13" s="1"/>
  <c r="BB112" i="13" s="1"/>
  <c r="BB52" i="13" s="1"/>
  <c r="BB223" i="13"/>
  <c r="BB163" i="13" s="1"/>
  <c r="BB103" i="13" s="1"/>
  <c r="BB43" i="13" s="1"/>
  <c r="BB237" i="13"/>
  <c r="BB177" i="13" s="1"/>
  <c r="BB117" i="13" s="1"/>
  <c r="BB57" i="13" s="1"/>
  <c r="AT232" i="13"/>
  <c r="AT172" i="13" s="1"/>
  <c r="AT112" i="13" s="1"/>
  <c r="AT52" i="13" s="1"/>
  <c r="AT238" i="13"/>
  <c r="AT178" i="13" s="1"/>
  <c r="AT118" i="13" s="1"/>
  <c r="AT58" i="13" s="1"/>
  <c r="AT190" i="13"/>
  <c r="AT130" i="13" s="1"/>
  <c r="AT70" i="13" s="1"/>
  <c r="AT10" i="13" s="1"/>
  <c r="AT223" i="13"/>
  <c r="AT163" i="13" s="1"/>
  <c r="AT103" i="13" s="1"/>
  <c r="AT43" i="13" s="1"/>
  <c r="AT219" i="13"/>
  <c r="AT159" i="13" s="1"/>
  <c r="AT99" i="13" s="1"/>
  <c r="AT39" i="13" s="1"/>
  <c r="AT225" i="13"/>
  <c r="AT165" i="13" s="1"/>
  <c r="AT105" i="13" s="1"/>
  <c r="AT45" i="13" s="1"/>
  <c r="AT237" i="13"/>
  <c r="AT177" i="13" s="1"/>
  <c r="AT117" i="13" s="1"/>
  <c r="AT57" i="13" s="1"/>
  <c r="AT228" i="13"/>
  <c r="AT168" i="13" s="1"/>
  <c r="AT108" i="13" s="1"/>
  <c r="AT48" i="13" s="1"/>
  <c r="AT230" i="13"/>
  <c r="AT170" i="13" s="1"/>
  <c r="AT110" i="13" s="1"/>
  <c r="AT50" i="13" s="1"/>
  <c r="BG195" i="13"/>
  <c r="BG135" i="13" s="1"/>
  <c r="BG75" i="13" s="1"/>
  <c r="BB195" i="13"/>
  <c r="BB135" i="13" s="1"/>
  <c r="BB75" i="13" s="1"/>
  <c r="BB15" i="13" s="1"/>
  <c r="AV195" i="13"/>
  <c r="AV135" i="13" s="1"/>
  <c r="AV75" i="13" s="1"/>
  <c r="AH18" i="2"/>
  <c r="Y18" i="2"/>
  <c r="AW193" i="13"/>
  <c r="AW133" i="13" s="1"/>
  <c r="AW73" i="13" s="1"/>
  <c r="AW13" i="13" s="1"/>
  <c r="AO193" i="13"/>
  <c r="AO133" i="13" s="1"/>
  <c r="AO73" i="13" s="1"/>
  <c r="AO13" i="13" s="1"/>
  <c r="L195" i="13"/>
  <c r="L135" i="13" s="1"/>
  <c r="L75" i="13" s="1"/>
  <c r="AS195" i="13"/>
  <c r="AS135" i="13" s="1"/>
  <c r="AS75" i="13" s="1"/>
  <c r="AW195" i="13"/>
  <c r="AW135" i="13" s="1"/>
  <c r="AW75" i="13" s="1"/>
  <c r="BA195" i="13"/>
  <c r="BA135" i="13" s="1"/>
  <c r="BA75" i="13" s="1"/>
  <c r="BE195" i="13"/>
  <c r="BE135" i="13" s="1"/>
  <c r="BE75" i="13" s="1"/>
  <c r="K195" i="13"/>
  <c r="K135" i="13" s="1"/>
  <c r="K75" i="13" s="1"/>
  <c r="AZ223" i="13"/>
  <c r="AZ163" i="13" s="1"/>
  <c r="AZ103" i="13" s="1"/>
  <c r="AZ43" i="13" s="1"/>
  <c r="AZ237" i="13"/>
  <c r="AZ177" i="13" s="1"/>
  <c r="AZ117" i="13" s="1"/>
  <c r="AZ57" i="13" s="1"/>
  <c r="AZ191" i="13"/>
  <c r="AZ131" i="13" s="1"/>
  <c r="AZ71" i="13" s="1"/>
  <c r="AZ11" i="13" s="1"/>
  <c r="AZ222" i="13"/>
  <c r="AZ162" i="13" s="1"/>
  <c r="AZ102" i="13" s="1"/>
  <c r="AZ42" i="13" s="1"/>
  <c r="AZ231" i="13"/>
  <c r="AZ171" i="13" s="1"/>
  <c r="AZ111" i="13" s="1"/>
  <c r="AZ51" i="13" s="1"/>
  <c r="AZ233" i="13"/>
  <c r="AZ173" i="13" s="1"/>
  <c r="AZ113" i="13" s="1"/>
  <c r="AZ53" i="13" s="1"/>
  <c r="AZ239" i="13"/>
  <c r="AZ179" i="13" s="1"/>
  <c r="AZ119" i="13" s="1"/>
  <c r="AZ59" i="13" s="1"/>
  <c r="AZ236" i="13"/>
  <c r="AZ176" i="13" s="1"/>
  <c r="AZ116" i="13" s="1"/>
  <c r="AZ56" i="13" s="1"/>
  <c r="AZ234" i="13"/>
  <c r="AZ174" i="13" s="1"/>
  <c r="AZ114" i="13" s="1"/>
  <c r="AZ54" i="13" s="1"/>
  <c r="AR223" i="13"/>
  <c r="AR163" i="13" s="1"/>
  <c r="AR103" i="13" s="1"/>
  <c r="AR43" i="13" s="1"/>
  <c r="AR237" i="13"/>
  <c r="AR177" i="13" s="1"/>
  <c r="AR117" i="13" s="1"/>
  <c r="AR57" i="13" s="1"/>
  <c r="AR230" i="13"/>
  <c r="AR170" i="13" s="1"/>
  <c r="AR110" i="13" s="1"/>
  <c r="AR50" i="13" s="1"/>
  <c r="AR191" i="13"/>
  <c r="AR131" i="13" s="1"/>
  <c r="AR71" i="13" s="1"/>
  <c r="AR11" i="13" s="1"/>
  <c r="AR222" i="13"/>
  <c r="AR162" i="13" s="1"/>
  <c r="AR102" i="13" s="1"/>
  <c r="AR42" i="13" s="1"/>
  <c r="AR239" i="13"/>
  <c r="AR179" i="13" s="1"/>
  <c r="AR119" i="13" s="1"/>
  <c r="AR59" i="13" s="1"/>
  <c r="AR236" i="13"/>
  <c r="AR176" i="13" s="1"/>
  <c r="AR116" i="13" s="1"/>
  <c r="AR56" i="13" s="1"/>
  <c r="AR232" i="13"/>
  <c r="AR172" i="13" s="1"/>
  <c r="AR112" i="13" s="1"/>
  <c r="AR52" i="13" s="1"/>
  <c r="AR234" i="13"/>
  <c r="AR174" i="13" s="1"/>
  <c r="AR114" i="13" s="1"/>
  <c r="AR54" i="13" s="1"/>
  <c r="AG57" i="2"/>
  <c r="R57" i="2"/>
  <c r="O49" i="2"/>
  <c r="AB44" i="2"/>
  <c r="P44" i="2"/>
  <c r="AG43" i="2"/>
  <c r="BB187" i="13"/>
  <c r="AZ235" i="13"/>
  <c r="AZ175" i="13" s="1"/>
  <c r="AZ115" i="13" s="1"/>
  <c r="AZ55" i="13" s="1"/>
  <c r="BG231" i="13"/>
  <c r="BG171" i="13" s="1"/>
  <c r="BG111" i="13" s="1"/>
  <c r="BG51" i="13" s="1"/>
  <c r="BC231" i="13"/>
  <c r="BC171" i="13" s="1"/>
  <c r="BC111" i="13" s="1"/>
  <c r="BC51" i="13" s="1"/>
  <c r="AT231" i="13"/>
  <c r="AT171" i="13" s="1"/>
  <c r="AT111" i="13" s="1"/>
  <c r="AT51" i="13" s="1"/>
  <c r="AN231" i="13"/>
  <c r="AN171" i="13" s="1"/>
  <c r="AN111" i="13" s="1"/>
  <c r="AN51" i="13" s="1"/>
  <c r="AZ230" i="13"/>
  <c r="AZ170" i="13" s="1"/>
  <c r="AZ110" i="13" s="1"/>
  <c r="AZ50" i="13" s="1"/>
  <c r="BC228" i="13"/>
  <c r="BC168" i="13" s="1"/>
  <c r="BC108" i="13" s="1"/>
  <c r="BC48" i="13" s="1"/>
  <c r="AZ228" i="13"/>
  <c r="AZ168" i="13" s="1"/>
  <c r="AZ108" i="13" s="1"/>
  <c r="AZ48" i="13" s="1"/>
  <c r="AN227" i="13"/>
  <c r="AN167" i="13" s="1"/>
  <c r="AN107" i="13" s="1"/>
  <c r="AN47" i="13" s="1"/>
  <c r="AT224" i="13"/>
  <c r="AT164" i="13" s="1"/>
  <c r="AT104" i="13" s="1"/>
  <c r="AT44" i="13" s="1"/>
  <c r="AN221" i="13"/>
  <c r="AN161" i="13" s="1"/>
  <c r="AN101" i="13" s="1"/>
  <c r="AN41" i="13" s="1"/>
  <c r="BG191" i="13"/>
  <c r="BG131" i="13" s="1"/>
  <c r="BG71" i="13" s="1"/>
  <c r="BG11" i="13" s="1"/>
  <c r="BC191" i="13"/>
  <c r="BC131" i="13" s="1"/>
  <c r="BC71" i="13" s="1"/>
  <c r="BC11" i="13" s="1"/>
  <c r="AY191" i="13"/>
  <c r="AY131" i="13" s="1"/>
  <c r="AY71" i="13" s="1"/>
  <c r="AY11" i="13" s="1"/>
  <c r="AU191" i="13"/>
  <c r="AU131" i="13" s="1"/>
  <c r="AU71" i="13" s="1"/>
  <c r="AU11" i="13" s="1"/>
  <c r="AQ191" i="13"/>
  <c r="AQ131" i="13" s="1"/>
  <c r="AQ71" i="13" s="1"/>
  <c r="AQ11" i="13" s="1"/>
  <c r="AM191" i="13"/>
  <c r="AM131" i="13" s="1"/>
  <c r="AM71" i="13" s="1"/>
  <c r="AM11" i="13" s="1"/>
  <c r="BE190" i="13"/>
  <c r="BE130" i="13" s="1"/>
  <c r="BE70" i="13" s="1"/>
  <c r="BE10" i="13" s="1"/>
  <c r="BA190" i="13"/>
  <c r="BA130" i="13" s="1"/>
  <c r="BA70" i="13" s="1"/>
  <c r="BA10" i="13" s="1"/>
  <c r="AW190" i="13"/>
  <c r="AW130" i="13" s="1"/>
  <c r="AW70" i="13" s="1"/>
  <c r="AW10" i="13" s="1"/>
  <c r="AS190" i="13"/>
  <c r="AS130" i="13" s="1"/>
  <c r="AS70" i="13" s="1"/>
  <c r="AS10" i="13" s="1"/>
  <c r="AO190" i="13"/>
  <c r="AO130" i="13" s="1"/>
  <c r="AO70" i="13" s="1"/>
  <c r="AO10" i="13" s="1"/>
  <c r="V57" i="2"/>
  <c r="AX234" i="13"/>
  <c r="AX174" i="13" s="1"/>
  <c r="AX114" i="13" s="1"/>
  <c r="AX54" i="13" s="1"/>
  <c r="AT234" i="13"/>
  <c r="AT174" i="13" s="1"/>
  <c r="AT114" i="13" s="1"/>
  <c r="AT54" i="13" s="1"/>
  <c r="AO228" i="13"/>
  <c r="AO168" i="13" s="1"/>
  <c r="AO108" i="13" s="1"/>
  <c r="AO48" i="13" s="1"/>
  <c r="J228" i="13"/>
  <c r="J168" i="13" s="1"/>
  <c r="J108" i="13" s="1"/>
  <c r="J48" i="13" s="1"/>
  <c r="BB236" i="13"/>
  <c r="BB176" i="13" s="1"/>
  <c r="BB116" i="13" s="1"/>
  <c r="BB56" i="13" s="1"/>
  <c r="AX236" i="13"/>
  <c r="AX176" i="13" s="1"/>
  <c r="AX116" i="13" s="1"/>
  <c r="AX56" i="13" s="1"/>
  <c r="AT236" i="13"/>
  <c r="AT176" i="13" s="1"/>
  <c r="AT116" i="13" s="1"/>
  <c r="AT56" i="13" s="1"/>
  <c r="K236" i="13"/>
  <c r="K176" i="13" s="1"/>
  <c r="K116" i="13" s="1"/>
  <c r="K56" i="13" s="1"/>
  <c r="L62" i="2"/>
  <c r="X61" i="2"/>
  <c r="L61" i="2"/>
  <c r="AB60" i="2"/>
  <c r="P60" i="2"/>
  <c r="AG59" i="2"/>
  <c r="U58" i="2"/>
  <c r="I58" i="2"/>
  <c r="X57" i="2"/>
  <c r="L57" i="2"/>
  <c r="AA55" i="2"/>
  <c r="R54" i="2"/>
  <c r="AA51" i="2"/>
  <c r="X50" i="2"/>
  <c r="AA49" i="2"/>
  <c r="AG47" i="2"/>
  <c r="V47" i="2"/>
  <c r="O47" i="2"/>
  <c r="V45" i="2"/>
  <c r="V44" i="2"/>
  <c r="J44" i="2"/>
  <c r="R43" i="2"/>
  <c r="J42" i="2"/>
  <c r="J57" i="2"/>
  <c r="U14" i="2"/>
  <c r="U18" i="2"/>
  <c r="AZ187" i="13"/>
  <c r="AV187" i="13"/>
  <c r="AR187" i="13"/>
  <c r="BA127" i="13"/>
  <c r="BF239" i="13"/>
  <c r="BF179" i="13" s="1"/>
  <c r="BF119" i="13" s="1"/>
  <c r="BF59" i="13" s="1"/>
  <c r="BB239" i="13"/>
  <c r="BB179" i="13" s="1"/>
  <c r="BB119" i="13" s="1"/>
  <c r="BB59" i="13" s="1"/>
  <c r="AX239" i="13"/>
  <c r="AX179" i="13" s="1"/>
  <c r="AX119" i="13" s="1"/>
  <c r="AX59" i="13" s="1"/>
  <c r="AT239" i="13"/>
  <c r="AT179" i="13" s="1"/>
  <c r="AT119" i="13" s="1"/>
  <c r="AT59" i="13" s="1"/>
  <c r="K239" i="13"/>
  <c r="K179" i="13" s="1"/>
  <c r="K119" i="13" s="1"/>
  <c r="K59" i="13" s="1"/>
  <c r="BF236" i="13"/>
  <c r="BF176" i="13" s="1"/>
  <c r="BF116" i="13" s="1"/>
  <c r="BF56" i="13" s="1"/>
  <c r="AO235" i="13"/>
  <c r="AO175" i="13" s="1"/>
  <c r="AO115" i="13" s="1"/>
  <c r="AO55" i="13" s="1"/>
  <c r="BG233" i="13"/>
  <c r="BG173" i="13" s="1"/>
  <c r="BG113" i="13" s="1"/>
  <c r="BG53" i="13" s="1"/>
  <c r="BB233" i="13"/>
  <c r="BB173" i="13" s="1"/>
  <c r="BB113" i="13" s="1"/>
  <c r="BB53" i="13" s="1"/>
  <c r="AX233" i="13"/>
  <c r="AX173" i="13" s="1"/>
  <c r="AX113" i="13" s="1"/>
  <c r="AX53" i="13" s="1"/>
  <c r="AR233" i="13"/>
  <c r="AR173" i="13" s="1"/>
  <c r="AR113" i="13" s="1"/>
  <c r="AR53" i="13" s="1"/>
  <c r="AM233" i="13"/>
  <c r="AM173" i="13" s="1"/>
  <c r="AM113" i="13" s="1"/>
  <c r="AM53" i="13" s="1"/>
  <c r="BC232" i="13"/>
  <c r="BC172" i="13" s="1"/>
  <c r="BC112" i="13" s="1"/>
  <c r="BC52" i="13" s="1"/>
  <c r="BE231" i="13"/>
  <c r="BE171" i="13" s="1"/>
  <c r="BE111" i="13" s="1"/>
  <c r="BE51" i="13" s="1"/>
  <c r="BA231" i="13"/>
  <c r="BA171" i="13" s="1"/>
  <c r="BA111" i="13" s="1"/>
  <c r="BA51" i="13" s="1"/>
  <c r="AV231" i="13"/>
  <c r="AV171" i="13" s="1"/>
  <c r="AV111" i="13" s="1"/>
  <c r="AV51" i="13" s="1"/>
  <c r="AQ231" i="13"/>
  <c r="AQ171" i="13" s="1"/>
  <c r="AQ111" i="13" s="1"/>
  <c r="AQ51" i="13" s="1"/>
  <c r="K231" i="13"/>
  <c r="K171" i="13" s="1"/>
  <c r="K111" i="13" s="1"/>
  <c r="K51" i="13" s="1"/>
  <c r="BG230" i="13"/>
  <c r="BG170" i="13" s="1"/>
  <c r="BG110" i="13" s="1"/>
  <c r="BG50" i="13" s="1"/>
  <c r="AY230" i="13"/>
  <c r="AY170" i="13" s="1"/>
  <c r="AY110" i="13" s="1"/>
  <c r="AY50" i="13" s="1"/>
  <c r="BG228" i="13"/>
  <c r="BG168" i="13" s="1"/>
  <c r="BG108" i="13" s="1"/>
  <c r="BG48" i="13" s="1"/>
  <c r="BD228" i="13"/>
  <c r="BD168" i="13" s="1"/>
  <c r="BD108" i="13" s="1"/>
  <c r="BD48" i="13" s="1"/>
  <c r="AY228" i="13"/>
  <c r="AY168" i="13" s="1"/>
  <c r="AY108" i="13" s="1"/>
  <c r="AY48" i="13" s="1"/>
  <c r="BG227" i="13"/>
  <c r="BG167" i="13" s="1"/>
  <c r="BG107" i="13" s="1"/>
  <c r="BG47" i="13" s="1"/>
  <c r="AY227" i="13"/>
  <c r="AY167" i="13" s="1"/>
  <c r="AY107" i="13" s="1"/>
  <c r="AY47" i="13" s="1"/>
  <c r="AO227" i="13"/>
  <c r="AO167" i="13" s="1"/>
  <c r="AO107" i="13" s="1"/>
  <c r="AO47" i="13" s="1"/>
  <c r="AX225" i="13"/>
  <c r="AX165" i="13" s="1"/>
  <c r="AX105" i="13" s="1"/>
  <c r="AX45" i="13" s="1"/>
  <c r="AW224" i="13"/>
  <c r="AW164" i="13" s="1"/>
  <c r="AW104" i="13" s="1"/>
  <c r="AW44" i="13" s="1"/>
  <c r="BE222" i="13"/>
  <c r="BE162" i="13" s="1"/>
  <c r="BE102" i="13" s="1"/>
  <c r="BE42" i="13" s="1"/>
  <c r="BB222" i="13"/>
  <c r="BB162" i="13" s="1"/>
  <c r="BB102" i="13" s="1"/>
  <c r="BB42" i="13" s="1"/>
  <c r="AW222" i="13"/>
  <c r="AW162" i="13" s="1"/>
  <c r="AW102" i="13" s="1"/>
  <c r="AW42" i="13" s="1"/>
  <c r="AT222" i="13"/>
  <c r="AT162" i="13" s="1"/>
  <c r="AT102" i="13" s="1"/>
  <c r="AT42" i="13" s="1"/>
  <c r="J221" i="13"/>
  <c r="J161" i="13" s="1"/>
  <c r="J101" i="13" s="1"/>
  <c r="BG219" i="13"/>
  <c r="BG159" i="13" s="1"/>
  <c r="BG99" i="13" s="1"/>
  <c r="BG39" i="13" s="1"/>
  <c r="AY219" i="13"/>
  <c r="AY159" i="13" s="1"/>
  <c r="AY99" i="13" s="1"/>
  <c r="AY39" i="13" s="1"/>
  <c r="BE191" i="13"/>
  <c r="BE131" i="13" s="1"/>
  <c r="BE71" i="13" s="1"/>
  <c r="BE11" i="13" s="1"/>
  <c r="BA191" i="13"/>
  <c r="BA131" i="13" s="1"/>
  <c r="BA71" i="13" s="1"/>
  <c r="BA11" i="13" s="1"/>
  <c r="AW191" i="13"/>
  <c r="AW131" i="13" s="1"/>
  <c r="AW71" i="13" s="1"/>
  <c r="AW11" i="13" s="1"/>
  <c r="AS191" i="13"/>
  <c r="AS131" i="13" s="1"/>
  <c r="AS71" i="13" s="1"/>
  <c r="AS11" i="13" s="1"/>
  <c r="AO191" i="13"/>
  <c r="AO131" i="13" s="1"/>
  <c r="AO71" i="13" s="1"/>
  <c r="AO11" i="13" s="1"/>
  <c r="J191" i="13"/>
  <c r="J131" i="13" s="1"/>
  <c r="J71" i="13" s="1"/>
  <c r="BG190" i="13"/>
  <c r="BG130" i="13" s="1"/>
  <c r="BG70" i="13" s="1"/>
  <c r="BG10" i="13" s="1"/>
  <c r="BC190" i="13"/>
  <c r="BC130" i="13" s="1"/>
  <c r="BC70" i="13" s="1"/>
  <c r="BC10" i="13" s="1"/>
  <c r="AY190" i="13"/>
  <c r="AY130" i="13" s="1"/>
  <c r="AY70" i="13" s="1"/>
  <c r="AY10" i="13" s="1"/>
  <c r="AU190" i="13"/>
  <c r="AU130" i="13" s="1"/>
  <c r="AU70" i="13" s="1"/>
  <c r="AU10" i="13" s="1"/>
  <c r="AQ190" i="13"/>
  <c r="AQ130" i="13" s="1"/>
  <c r="AQ70" i="13" s="1"/>
  <c r="AQ10" i="13" s="1"/>
  <c r="AM190" i="13"/>
  <c r="AM130" i="13" s="1"/>
  <c r="AM70" i="13" s="1"/>
  <c r="AM10" i="13" s="1"/>
  <c r="AP7" i="13"/>
  <c r="AP191" i="13" s="1"/>
  <c r="AP131" i="13" s="1"/>
  <c r="AP71" i="13" s="1"/>
  <c r="AP11" i="13" s="1"/>
  <c r="K190" i="13"/>
  <c r="K130" i="13" s="1"/>
  <c r="K70" i="13" s="1"/>
  <c r="K10" i="13" s="1"/>
  <c r="I47" i="3"/>
  <c r="R62" i="2"/>
  <c r="AH60" i="2"/>
  <c r="S60" i="2"/>
  <c r="L59" i="2"/>
  <c r="X58" i="2"/>
  <c r="AA57" i="2"/>
  <c r="AG50" i="2"/>
  <c r="I49" i="2"/>
  <c r="AB45" i="2"/>
  <c r="J45" i="2"/>
  <c r="Y44" i="2"/>
  <c r="M44" i="2"/>
  <c r="X43" i="2"/>
  <c r="BG187" i="13"/>
  <c r="BA187" i="13"/>
  <c r="BC239" i="13"/>
  <c r="BC179" i="13" s="1"/>
  <c r="BC119" i="13" s="1"/>
  <c r="BC59" i="13" s="1"/>
  <c r="AY239" i="13"/>
  <c r="AY179" i="13" s="1"/>
  <c r="AY119" i="13" s="1"/>
  <c r="AY59" i="13" s="1"/>
  <c r="AU239" i="13"/>
  <c r="AU179" i="13" s="1"/>
  <c r="AU119" i="13" s="1"/>
  <c r="AU59" i="13" s="1"/>
  <c r="AQ239" i="13"/>
  <c r="AQ179" i="13" s="1"/>
  <c r="AQ119" i="13" s="1"/>
  <c r="AQ59" i="13" s="1"/>
  <c r="BE233" i="13"/>
  <c r="BE173" i="13" s="1"/>
  <c r="BE113" i="13" s="1"/>
  <c r="BE53" i="13" s="1"/>
  <c r="AY233" i="13"/>
  <c r="AY173" i="13" s="1"/>
  <c r="AY113" i="13" s="1"/>
  <c r="AY53" i="13" s="1"/>
  <c r="AT233" i="13"/>
  <c r="AT173" i="13" s="1"/>
  <c r="AT113" i="13" s="1"/>
  <c r="AT53" i="13" s="1"/>
  <c r="BF231" i="13"/>
  <c r="BF171" i="13" s="1"/>
  <c r="BF111" i="13" s="1"/>
  <c r="BF51" i="13" s="1"/>
  <c r="BB231" i="13"/>
  <c r="BB171" i="13" s="1"/>
  <c r="BB111" i="13" s="1"/>
  <c r="BB51" i="13" s="1"/>
  <c r="AX231" i="13"/>
  <c r="AX171" i="13" s="1"/>
  <c r="AX111" i="13" s="1"/>
  <c r="AX51" i="13" s="1"/>
  <c r="AR231" i="13"/>
  <c r="AR171" i="13" s="1"/>
  <c r="AR111" i="13" s="1"/>
  <c r="AR51" i="13" s="1"/>
  <c r="BA230" i="13"/>
  <c r="BA170" i="13" s="1"/>
  <c r="BA110" i="13" s="1"/>
  <c r="BA50" i="13" s="1"/>
  <c r="BE228" i="13"/>
  <c r="BE168" i="13" s="1"/>
  <c r="BE108" i="13" s="1"/>
  <c r="BE48" i="13" s="1"/>
  <c r="BB228" i="13"/>
  <c r="BB168" i="13" s="1"/>
  <c r="BB108" i="13" s="1"/>
  <c r="BB48" i="13" s="1"/>
  <c r="BA227" i="13"/>
  <c r="BA167" i="13" s="1"/>
  <c r="BA107" i="13" s="1"/>
  <c r="BA47" i="13" s="1"/>
  <c r="AR227" i="13"/>
  <c r="AR167" i="13" s="1"/>
  <c r="AR107" i="13" s="1"/>
  <c r="AR47" i="13" s="1"/>
  <c r="AN225" i="13"/>
  <c r="AN165" i="13" s="1"/>
  <c r="AN105" i="13" s="1"/>
  <c r="AN45" i="13" s="1"/>
  <c r="AZ224" i="13"/>
  <c r="AZ164" i="13" s="1"/>
  <c r="AZ104" i="13" s="1"/>
  <c r="AZ44" i="13" s="1"/>
  <c r="BG222" i="13"/>
  <c r="BG162" i="13" s="1"/>
  <c r="BG102" i="13" s="1"/>
  <c r="BG42" i="13" s="1"/>
  <c r="BD222" i="13"/>
  <c r="BD162" i="13" s="1"/>
  <c r="BD102" i="13" s="1"/>
  <c r="BD42" i="13" s="1"/>
  <c r="AY222" i="13"/>
  <c r="AY162" i="13" s="1"/>
  <c r="AY102" i="13" s="1"/>
  <c r="AY42" i="13" s="1"/>
  <c r="AV222" i="13"/>
  <c r="AV162" i="13" s="1"/>
  <c r="AV102" i="13" s="1"/>
  <c r="AV42" i="13" s="1"/>
  <c r="AM221" i="13"/>
  <c r="AM161" i="13" s="1"/>
  <c r="AM101" i="13" s="1"/>
  <c r="AM41" i="13" s="1"/>
  <c r="BA219" i="13"/>
  <c r="BA159" i="13" s="1"/>
  <c r="BA99" i="13" s="1"/>
  <c r="BA39" i="13" s="1"/>
  <c r="J192" i="13"/>
  <c r="J132" i="13" s="1"/>
  <c r="BF191" i="13"/>
  <c r="BF131" i="13" s="1"/>
  <c r="BF71" i="13" s="1"/>
  <c r="BF11" i="13" s="1"/>
  <c r="BB191" i="13"/>
  <c r="BB131" i="13" s="1"/>
  <c r="BB71" i="13" s="1"/>
  <c r="BB11" i="13" s="1"/>
  <c r="AX191" i="13"/>
  <c r="AX131" i="13" s="1"/>
  <c r="AX71" i="13" s="1"/>
  <c r="AX11" i="13" s="1"/>
  <c r="AT191" i="13"/>
  <c r="AT131" i="13" s="1"/>
  <c r="AT71" i="13" s="1"/>
  <c r="AT11" i="13" s="1"/>
  <c r="BD190" i="13"/>
  <c r="BD130" i="13" s="1"/>
  <c r="BD70" i="13" s="1"/>
  <c r="BD10" i="13" s="1"/>
  <c r="AZ190" i="13"/>
  <c r="AZ130" i="13" s="1"/>
  <c r="AZ70" i="13" s="1"/>
  <c r="AZ10" i="13" s="1"/>
  <c r="AV190" i="13"/>
  <c r="AV130" i="13" s="1"/>
  <c r="AV70" i="13" s="1"/>
  <c r="AV10" i="13" s="1"/>
  <c r="AR190" i="13"/>
  <c r="AR130" i="13" s="1"/>
  <c r="AR70" i="13" s="1"/>
  <c r="AR10" i="13" s="1"/>
  <c r="I60" i="4"/>
  <c r="I59" i="4"/>
  <c r="H43" i="4"/>
  <c r="H46" i="4"/>
  <c r="H45" i="4"/>
  <c r="I30" i="4"/>
  <c r="H29" i="4"/>
  <c r="I29" i="4" s="1"/>
  <c r="I17" i="4"/>
  <c r="I16" i="4"/>
  <c r="L13" i="2" s="1"/>
  <c r="H15" i="4"/>
  <c r="I15" i="4" s="1"/>
  <c r="H73" i="3"/>
  <c r="I73" i="3" s="1"/>
  <c r="H45" i="3"/>
  <c r="I45" i="3" s="1"/>
  <c r="I18" i="2" s="1"/>
  <c r="H32" i="3"/>
  <c r="I32" i="3" s="1"/>
  <c r="H17" i="3"/>
  <c r="I17" i="3" s="1"/>
  <c r="I31" i="4"/>
  <c r="M18" i="2"/>
  <c r="P18" i="2"/>
  <c r="AB18" i="2"/>
  <c r="L223" i="13"/>
  <c r="L163" i="13" s="1"/>
  <c r="L103" i="13" s="1"/>
  <c r="L43" i="13" s="1"/>
  <c r="L239" i="13"/>
  <c r="L179" i="13" s="1"/>
  <c r="L119" i="13" s="1"/>
  <c r="L237" i="13"/>
  <c r="L177" i="13" s="1"/>
  <c r="L117" i="13" s="1"/>
  <c r="L57" i="13" s="1"/>
  <c r="L190" i="13"/>
  <c r="L130" i="13" s="1"/>
  <c r="L70" i="13" s="1"/>
  <c r="L219" i="13"/>
  <c r="L159" i="13" s="1"/>
  <c r="L99" i="13" s="1"/>
  <c r="L39" i="13" s="1"/>
  <c r="L231" i="13"/>
  <c r="L171" i="13" s="1"/>
  <c r="L111" i="13" s="1"/>
  <c r="L51" i="13" s="1"/>
  <c r="L229" i="13"/>
  <c r="L169" i="13" s="1"/>
  <c r="L109" i="13" s="1"/>
  <c r="L49" i="13" s="1"/>
  <c r="L228" i="13"/>
  <c r="L168" i="13" s="1"/>
  <c r="L108" i="13" s="1"/>
  <c r="L48" i="13" s="1"/>
  <c r="L238" i="13"/>
  <c r="L178" i="13" s="1"/>
  <c r="L118" i="13" s="1"/>
  <c r="L224" i="13"/>
  <c r="L164" i="13" s="1"/>
  <c r="L104" i="13" s="1"/>
  <c r="L226" i="13"/>
  <c r="L166" i="13" s="1"/>
  <c r="L106" i="13" s="1"/>
  <c r="L220" i="13"/>
  <c r="L160" i="13" s="1"/>
  <c r="L100" i="13" s="1"/>
  <c r="L194" i="13"/>
  <c r="L134" i="13" s="1"/>
  <c r="L74" i="13" s="1"/>
  <c r="AM195" i="13"/>
  <c r="AM135" i="13" s="1"/>
  <c r="AM75" i="13" s="1"/>
  <c r="AN195" i="13"/>
  <c r="AN135" i="13" s="1"/>
  <c r="AN75" i="13" s="1"/>
  <c r="AN15" i="13" s="1"/>
  <c r="AO195" i="13"/>
  <c r="AO135" i="13" s="1"/>
  <c r="AO75" i="13" s="1"/>
  <c r="J195" i="13"/>
  <c r="J135" i="13" s="1"/>
  <c r="J75" i="13" s="1"/>
  <c r="M190" i="13"/>
  <c r="M130" i="13" s="1"/>
  <c r="M70" i="13" s="1"/>
  <c r="M10" i="13" s="1"/>
  <c r="M192" i="13"/>
  <c r="M132" i="13" s="1"/>
  <c r="M221" i="13"/>
  <c r="M161" i="13" s="1"/>
  <c r="M101" i="13" s="1"/>
  <c r="M41" i="13" s="1"/>
  <c r="M225" i="13"/>
  <c r="M165" i="13" s="1"/>
  <c r="M105" i="13" s="1"/>
  <c r="M45" i="13" s="1"/>
  <c r="M233" i="13"/>
  <c r="M173" i="13" s="1"/>
  <c r="M113" i="13" s="1"/>
  <c r="M53" i="13" s="1"/>
  <c r="M232" i="13"/>
  <c r="M172" i="13" s="1"/>
  <c r="M112" i="13" s="1"/>
  <c r="M52" i="13" s="1"/>
  <c r="M238" i="13"/>
  <c r="M178" i="13" s="1"/>
  <c r="M118" i="13" s="1"/>
  <c r="M58" i="13" s="1"/>
  <c r="M228" i="13"/>
  <c r="M168" i="13" s="1"/>
  <c r="M108" i="13" s="1"/>
  <c r="M48" i="13" s="1"/>
  <c r="M230" i="13"/>
  <c r="M170" i="13" s="1"/>
  <c r="M110" i="13" s="1"/>
  <c r="M50" i="13" s="1"/>
  <c r="M235" i="13"/>
  <c r="M175" i="13" s="1"/>
  <c r="M115" i="13" s="1"/>
  <c r="M55" i="13" s="1"/>
  <c r="M222" i="13"/>
  <c r="M162" i="13" s="1"/>
  <c r="M102" i="13" s="1"/>
  <c r="M42" i="13" s="1"/>
  <c r="AY193" i="13"/>
  <c r="AY133" i="13" s="1"/>
  <c r="AY73" i="13" s="1"/>
  <c r="AY13" i="13" s="1"/>
  <c r="AU193" i="13"/>
  <c r="AU133" i="13" s="1"/>
  <c r="AU73" i="13" s="1"/>
  <c r="AU13" i="13" s="1"/>
  <c r="K235" i="13"/>
  <c r="K175" i="13" s="1"/>
  <c r="K115" i="13" s="1"/>
  <c r="K55" i="13" s="1"/>
  <c r="AP235" i="13"/>
  <c r="AP175" i="13" s="1"/>
  <c r="AP115" i="13" s="1"/>
  <c r="AP55" i="13" s="1"/>
  <c r="AT235" i="13"/>
  <c r="AT175" i="13" s="1"/>
  <c r="AT115" i="13" s="1"/>
  <c r="AT55" i="13" s="1"/>
  <c r="AX235" i="13"/>
  <c r="AX175" i="13" s="1"/>
  <c r="AX115" i="13" s="1"/>
  <c r="AX55" i="13" s="1"/>
  <c r="BB235" i="13"/>
  <c r="BB175" i="13" s="1"/>
  <c r="BB115" i="13" s="1"/>
  <c r="BB55" i="13" s="1"/>
  <c r="K219" i="13"/>
  <c r="K159" i="13" s="1"/>
  <c r="K99" i="13" s="1"/>
  <c r="K39" i="13" s="1"/>
  <c r="J219" i="13"/>
  <c r="J159" i="13" s="1"/>
  <c r="J99" i="13" s="1"/>
  <c r="BC234" i="13"/>
  <c r="BC174" i="13" s="1"/>
  <c r="BC114" i="13" s="1"/>
  <c r="BC54" i="13" s="1"/>
  <c r="BD234" i="13"/>
  <c r="BD174" i="13" s="1"/>
  <c r="BD114" i="13" s="1"/>
  <c r="BD54" i="13" s="1"/>
  <c r="BE234" i="13"/>
  <c r="BE174" i="13" s="1"/>
  <c r="BE114" i="13" s="1"/>
  <c r="BE54" i="13" s="1"/>
  <c r="BF234" i="13"/>
  <c r="BF174" i="13" s="1"/>
  <c r="BF114" i="13" s="1"/>
  <c r="BF54" i="13" s="1"/>
  <c r="BG234" i="13"/>
  <c r="BG174" i="13" s="1"/>
  <c r="BG114" i="13" s="1"/>
  <c r="BG54" i="13" s="1"/>
  <c r="J233" i="13"/>
  <c r="J173" i="13" s="1"/>
  <c r="J113" i="13" s="1"/>
  <c r="AO233" i="13"/>
  <c r="AO173" i="13" s="1"/>
  <c r="AO113" i="13" s="1"/>
  <c r="AO53" i="13" s="1"/>
  <c r="AS233" i="13"/>
  <c r="AS173" i="13" s="1"/>
  <c r="AS113" i="13" s="1"/>
  <c r="AS53" i="13" s="1"/>
  <c r="AW233" i="13"/>
  <c r="AW173" i="13" s="1"/>
  <c r="AW113" i="13" s="1"/>
  <c r="AW53" i="13" s="1"/>
  <c r="J231" i="13"/>
  <c r="J171" i="13" s="1"/>
  <c r="J111" i="13" s="1"/>
  <c r="AO231" i="13"/>
  <c r="AO171" i="13" s="1"/>
  <c r="AO111" i="13" s="1"/>
  <c r="AO51" i="13" s="1"/>
  <c r="AS231" i="13"/>
  <c r="AS171" i="13" s="1"/>
  <c r="AS111" i="13" s="1"/>
  <c r="AS51" i="13" s="1"/>
  <c r="AW231" i="13"/>
  <c r="AW171" i="13" s="1"/>
  <c r="AW111" i="13" s="1"/>
  <c r="AW51" i="13" s="1"/>
  <c r="AM223" i="13"/>
  <c r="AM163" i="13" s="1"/>
  <c r="AM103" i="13" s="1"/>
  <c r="AM43" i="13" s="1"/>
  <c r="J223" i="13"/>
  <c r="J163" i="13" s="1"/>
  <c r="J103" i="13" s="1"/>
  <c r="AO223" i="13"/>
  <c r="AO163" i="13" s="1"/>
  <c r="AO103" i="13" s="1"/>
  <c r="AO43" i="13" s="1"/>
  <c r="K177" i="13"/>
  <c r="K117" i="13" s="1"/>
  <c r="AB42" i="2"/>
  <c r="U62" i="2"/>
  <c r="I62" i="2"/>
  <c r="AB61" i="2"/>
  <c r="V61" i="2"/>
  <c r="P61" i="2"/>
  <c r="J61" i="2"/>
  <c r="AG60" i="2"/>
  <c r="X60" i="2"/>
  <c r="R60" i="2"/>
  <c r="L60" i="2"/>
  <c r="AH59" i="2"/>
  <c r="Y59" i="2"/>
  <c r="S59" i="2"/>
  <c r="M59" i="2"/>
  <c r="AG56" i="2"/>
  <c r="X56" i="2"/>
  <c r="R56" i="2"/>
  <c r="AG55" i="2"/>
  <c r="R55" i="2"/>
  <c r="U54" i="2"/>
  <c r="I54" i="2"/>
  <c r="AG52" i="2"/>
  <c r="X52" i="2"/>
  <c r="R52" i="2"/>
  <c r="AG51" i="2"/>
  <c r="R51" i="2"/>
  <c r="U50" i="2"/>
  <c r="I50" i="2"/>
  <c r="AB49" i="2"/>
  <c r="V49" i="2"/>
  <c r="P49" i="2"/>
  <c r="J49" i="2"/>
  <c r="AA48" i="2"/>
  <c r="O48" i="2"/>
  <c r="AH47" i="2"/>
  <c r="Y47" i="2"/>
  <c r="S47" i="2"/>
  <c r="Y45" i="2"/>
  <c r="AG44" i="2"/>
  <c r="X44" i="2"/>
  <c r="R44" i="2"/>
  <c r="L44" i="2"/>
  <c r="AH43" i="2"/>
  <c r="Y43" i="2"/>
  <c r="S43" i="2"/>
  <c r="M43" i="2"/>
  <c r="AG42" i="2"/>
  <c r="M42" i="2"/>
  <c r="V15" i="2"/>
  <c r="O15" i="2"/>
  <c r="J13" i="2"/>
  <c r="J55" i="2"/>
  <c r="J54" i="2"/>
  <c r="J51" i="2"/>
  <c r="J48" i="2"/>
  <c r="AV127" i="13"/>
  <c r="BG236" i="13"/>
  <c r="BG176" i="13" s="1"/>
  <c r="BG116" i="13" s="1"/>
  <c r="BG56" i="13" s="1"/>
  <c r="BG235" i="13"/>
  <c r="BG175" i="13" s="1"/>
  <c r="BG115" i="13" s="1"/>
  <c r="BG55" i="13" s="1"/>
  <c r="BF235" i="13"/>
  <c r="BF175" i="13" s="1"/>
  <c r="BF115" i="13" s="1"/>
  <c r="BF55" i="13" s="1"/>
  <c r="BA235" i="13"/>
  <c r="BA175" i="13" s="1"/>
  <c r="BA115" i="13" s="1"/>
  <c r="BA55" i="13" s="1"/>
  <c r="AV235" i="13"/>
  <c r="AV175" i="13" s="1"/>
  <c r="AV115" i="13" s="1"/>
  <c r="AV55" i="13" s="1"/>
  <c r="AQ235" i="13"/>
  <c r="AQ175" i="13" s="1"/>
  <c r="AQ115" i="13" s="1"/>
  <c r="AQ55" i="13" s="1"/>
  <c r="J235" i="13"/>
  <c r="J175" i="13" s="1"/>
  <c r="J115" i="13" s="1"/>
  <c r="BD232" i="13"/>
  <c r="BD172" i="13" s="1"/>
  <c r="BD112" i="13" s="1"/>
  <c r="BD52" i="13" s="1"/>
  <c r="BF230" i="13"/>
  <c r="BF170" i="13" s="1"/>
  <c r="BF110" i="13" s="1"/>
  <c r="BF50" i="13" s="1"/>
  <c r="BB230" i="13"/>
  <c r="BB170" i="13" s="1"/>
  <c r="BB110" i="13" s="1"/>
  <c r="BB50" i="13" s="1"/>
  <c r="BD229" i="13"/>
  <c r="BD169" i="13" s="1"/>
  <c r="BD109" i="13" s="1"/>
  <c r="BD49" i="13" s="1"/>
  <c r="BB229" i="13"/>
  <c r="BB169" i="13" s="1"/>
  <c r="BB109" i="13" s="1"/>
  <c r="BB49" i="13" s="1"/>
  <c r="AZ229" i="13"/>
  <c r="AZ169" i="13" s="1"/>
  <c r="AZ109" i="13" s="1"/>
  <c r="AZ49" i="13" s="1"/>
  <c r="AR229" i="13"/>
  <c r="AR169" i="13" s="1"/>
  <c r="AR109" i="13" s="1"/>
  <c r="AR49" i="13" s="1"/>
  <c r="BF227" i="13"/>
  <c r="BF167" i="13" s="1"/>
  <c r="BF107" i="13" s="1"/>
  <c r="BF47" i="13" s="1"/>
  <c r="BB227" i="13"/>
  <c r="BB167" i="13" s="1"/>
  <c r="BB107" i="13" s="1"/>
  <c r="BB47" i="13" s="1"/>
  <c r="AX227" i="13"/>
  <c r="AX167" i="13" s="1"/>
  <c r="AX107" i="13" s="1"/>
  <c r="AX47" i="13" s="1"/>
  <c r="AS227" i="13"/>
  <c r="AS167" i="13" s="1"/>
  <c r="AS107" i="13" s="1"/>
  <c r="AS47" i="13" s="1"/>
  <c r="BF225" i="13"/>
  <c r="BF165" i="13" s="1"/>
  <c r="BF105" i="13" s="1"/>
  <c r="BF45" i="13" s="1"/>
  <c r="BD225" i="13"/>
  <c r="BD165" i="13" s="1"/>
  <c r="BD105" i="13" s="1"/>
  <c r="BD45" i="13" s="1"/>
  <c r="BB225" i="13"/>
  <c r="BB165" i="13" s="1"/>
  <c r="BB105" i="13" s="1"/>
  <c r="BB45" i="13" s="1"/>
  <c r="AY225" i="13"/>
  <c r="AY165" i="13" s="1"/>
  <c r="AY105" i="13" s="1"/>
  <c r="AY45" i="13" s="1"/>
  <c r="AW225" i="13"/>
  <c r="AW165" i="13" s="1"/>
  <c r="AW105" i="13" s="1"/>
  <c r="AW45" i="13" s="1"/>
  <c r="AU225" i="13"/>
  <c r="AU165" i="13" s="1"/>
  <c r="AU105" i="13" s="1"/>
  <c r="AU45" i="13" s="1"/>
  <c r="BF224" i="13"/>
  <c r="BF164" i="13" s="1"/>
  <c r="BF104" i="13" s="1"/>
  <c r="BF44" i="13" s="1"/>
  <c r="BC224" i="13"/>
  <c r="BC164" i="13" s="1"/>
  <c r="BC104" i="13" s="1"/>
  <c r="BC44" i="13" s="1"/>
  <c r="AX224" i="13"/>
  <c r="AX164" i="13" s="1"/>
  <c r="AX104" i="13" s="1"/>
  <c r="AX44" i="13" s="1"/>
  <c r="AU224" i="13"/>
  <c r="AU164" i="13" s="1"/>
  <c r="AU104" i="13" s="1"/>
  <c r="AU44" i="13" s="1"/>
  <c r="BF220" i="13"/>
  <c r="BF160" i="13" s="1"/>
  <c r="BF100" i="13" s="1"/>
  <c r="BF40" i="13" s="1"/>
  <c r="BD220" i="13"/>
  <c r="BD160" i="13" s="1"/>
  <c r="BD100" i="13" s="1"/>
  <c r="BD40" i="13" s="1"/>
  <c r="BB220" i="13"/>
  <c r="BB160" i="13" s="1"/>
  <c r="BB100" i="13" s="1"/>
  <c r="BB40" i="13" s="1"/>
  <c r="AZ220" i="13"/>
  <c r="AZ160" i="13" s="1"/>
  <c r="AZ100" i="13" s="1"/>
  <c r="AZ40" i="13" s="1"/>
  <c r="AX220" i="13"/>
  <c r="AX160" i="13" s="1"/>
  <c r="AX100" i="13" s="1"/>
  <c r="AX40" i="13" s="1"/>
  <c r="AV220" i="13"/>
  <c r="AV160" i="13" s="1"/>
  <c r="AV100" i="13" s="1"/>
  <c r="AV40" i="13" s="1"/>
  <c r="AT220" i="13"/>
  <c r="AT160" i="13" s="1"/>
  <c r="AT100" i="13" s="1"/>
  <c r="AT40" i="13" s="1"/>
  <c r="AR220" i="13"/>
  <c r="AR160" i="13" s="1"/>
  <c r="AR100" i="13" s="1"/>
  <c r="AR40" i="13" s="1"/>
  <c r="AP220" i="13"/>
  <c r="AP160" i="13" s="1"/>
  <c r="AP100" i="13" s="1"/>
  <c r="AP40" i="13" s="1"/>
  <c r="AU219" i="13"/>
  <c r="AU159" i="13" s="1"/>
  <c r="AU99" i="13" s="1"/>
  <c r="AU39" i="13" s="1"/>
  <c r="AQ219" i="13"/>
  <c r="AQ159" i="13" s="1"/>
  <c r="AQ99" i="13" s="1"/>
  <c r="AQ39" i="13" s="1"/>
  <c r="K227" i="13"/>
  <c r="K167" i="13" s="1"/>
  <c r="K107" i="13" s="1"/>
  <c r="K47" i="13" s="1"/>
  <c r="AP227" i="13"/>
  <c r="AP167" i="13" s="1"/>
  <c r="AP107" i="13" s="1"/>
  <c r="AP47" i="13" s="1"/>
  <c r="AT227" i="13"/>
  <c r="AT167" i="13" s="1"/>
  <c r="AT107" i="13" s="1"/>
  <c r="AT47" i="13" s="1"/>
  <c r="J225" i="13"/>
  <c r="J165" i="13" s="1"/>
  <c r="J105" i="13" s="1"/>
  <c r="AO225" i="13"/>
  <c r="AO165" i="13" s="1"/>
  <c r="AO105" i="13" s="1"/>
  <c r="AO45" i="13" s="1"/>
  <c r="AZ225" i="13"/>
  <c r="AZ165" i="13" s="1"/>
  <c r="AZ105" i="13" s="1"/>
  <c r="AZ45" i="13" s="1"/>
  <c r="BA225" i="13"/>
  <c r="BA165" i="13" s="1"/>
  <c r="BA105" i="13" s="1"/>
  <c r="BA45" i="13" s="1"/>
  <c r="AA59" i="2"/>
  <c r="U59" i="2"/>
  <c r="O59" i="2"/>
  <c r="I59" i="2"/>
  <c r="U55" i="2"/>
  <c r="I55" i="2"/>
  <c r="X54" i="2"/>
  <c r="L54" i="2"/>
  <c r="U51" i="2"/>
  <c r="I51" i="2"/>
  <c r="AG49" i="2"/>
  <c r="X49" i="2"/>
  <c r="R49" i="2"/>
  <c r="L49" i="2"/>
  <c r="AG48" i="2"/>
  <c r="R48" i="2"/>
  <c r="AA43" i="2"/>
  <c r="U43" i="2"/>
  <c r="O43" i="2"/>
  <c r="I43" i="2"/>
  <c r="Y15" i="2"/>
  <c r="P15" i="2"/>
  <c r="BE127" i="13"/>
  <c r="BE235" i="13"/>
  <c r="BE175" i="13" s="1"/>
  <c r="BE115" i="13" s="1"/>
  <c r="BE55" i="13" s="1"/>
  <c r="AW235" i="13"/>
  <c r="AW175" i="13" s="1"/>
  <c r="AW115" i="13" s="1"/>
  <c r="AW55" i="13" s="1"/>
  <c r="AR235" i="13"/>
  <c r="AR175" i="13" s="1"/>
  <c r="AR115" i="13" s="1"/>
  <c r="AR55" i="13" s="1"/>
  <c r="AM235" i="13"/>
  <c r="AM175" i="13" s="1"/>
  <c r="AM115" i="13" s="1"/>
  <c r="AM55" i="13" s="1"/>
  <c r="BD224" i="13"/>
  <c r="BD164" i="13" s="1"/>
  <c r="BD104" i="13" s="1"/>
  <c r="BD44" i="13" s="1"/>
  <c r="BA224" i="13"/>
  <c r="BA164" i="13" s="1"/>
  <c r="BA104" i="13" s="1"/>
  <c r="BA44" i="13" s="1"/>
  <c r="AV224" i="13"/>
  <c r="AV164" i="13" s="1"/>
  <c r="AV104" i="13" s="1"/>
  <c r="AV44" i="13" s="1"/>
  <c r="AS224" i="13"/>
  <c r="AS164" i="13" s="1"/>
  <c r="AS104" i="13" s="1"/>
  <c r="AS44" i="13" s="1"/>
  <c r="BF219" i="13"/>
  <c r="BF159" i="13" s="1"/>
  <c r="BF99" i="13" s="1"/>
  <c r="BF39" i="13" s="1"/>
  <c r="BD219" i="13"/>
  <c r="BD159" i="13" s="1"/>
  <c r="BD99" i="13" s="1"/>
  <c r="BD39" i="13" s="1"/>
  <c r="BB219" i="13"/>
  <c r="BB159" i="13" s="1"/>
  <c r="BB99" i="13" s="1"/>
  <c r="BB39" i="13" s="1"/>
  <c r="AZ219" i="13"/>
  <c r="AZ159" i="13" s="1"/>
  <c r="AZ99" i="13" s="1"/>
  <c r="AZ39" i="13" s="1"/>
  <c r="AX219" i="13"/>
  <c r="AX159" i="13" s="1"/>
  <c r="AX99" i="13" s="1"/>
  <c r="AX39" i="13" s="1"/>
  <c r="AV219" i="13"/>
  <c r="AV159" i="13" s="1"/>
  <c r="AV99" i="13" s="1"/>
  <c r="AV39" i="13" s="1"/>
  <c r="AR219" i="13"/>
  <c r="AR159" i="13" s="1"/>
  <c r="AR99" i="13" s="1"/>
  <c r="AR39" i="13" s="1"/>
  <c r="AN219" i="13"/>
  <c r="AN159" i="13" s="1"/>
  <c r="AN99" i="13" s="1"/>
  <c r="AN39" i="13" s="1"/>
  <c r="K229" i="13"/>
  <c r="K169" i="13" s="1"/>
  <c r="K109" i="13" s="1"/>
  <c r="AP229" i="13"/>
  <c r="AP169" i="13" s="1"/>
  <c r="AP109" i="13" s="1"/>
  <c r="AP49" i="13" s="1"/>
  <c r="AT229" i="13"/>
  <c r="AT169" i="13" s="1"/>
  <c r="AT109" i="13" s="1"/>
  <c r="AT49" i="13" s="1"/>
  <c r="AX229" i="13"/>
  <c r="AX169" i="13" s="1"/>
  <c r="AX109" i="13" s="1"/>
  <c r="AX49" i="13" s="1"/>
  <c r="AY229" i="13"/>
  <c r="AY169" i="13" s="1"/>
  <c r="AY109" i="13" s="1"/>
  <c r="AY49" i="13" s="1"/>
  <c r="BF229" i="13"/>
  <c r="BF169" i="13" s="1"/>
  <c r="BF109" i="13" s="1"/>
  <c r="BF49" i="13" s="1"/>
  <c r="BG229" i="13"/>
  <c r="BG169" i="13" s="1"/>
  <c r="BG109" i="13" s="1"/>
  <c r="BG49" i="13" s="1"/>
  <c r="AU226" i="13"/>
  <c r="AU166" i="13" s="1"/>
  <c r="AU106" i="13" s="1"/>
  <c r="AU46" i="13" s="1"/>
  <c r="AV226" i="13"/>
  <c r="AV166" i="13" s="1"/>
  <c r="AV106" i="13" s="1"/>
  <c r="AV46" i="13" s="1"/>
  <c r="AW226" i="13"/>
  <c r="AW166" i="13" s="1"/>
  <c r="AW106" i="13" s="1"/>
  <c r="AW46" i="13" s="1"/>
  <c r="AX226" i="13"/>
  <c r="AX166" i="13" s="1"/>
  <c r="AX106" i="13" s="1"/>
  <c r="AX46" i="13" s="1"/>
  <c r="AY226" i="13"/>
  <c r="AY166" i="13" s="1"/>
  <c r="AY106" i="13" s="1"/>
  <c r="AY46" i="13" s="1"/>
  <c r="AZ226" i="13"/>
  <c r="AZ166" i="13" s="1"/>
  <c r="AZ106" i="13" s="1"/>
  <c r="AZ46" i="13" s="1"/>
  <c r="BA226" i="13"/>
  <c r="BA166" i="13" s="1"/>
  <c r="BA106" i="13" s="1"/>
  <c r="BA46" i="13" s="1"/>
  <c r="BB226" i="13"/>
  <c r="BB166" i="13" s="1"/>
  <c r="BB106" i="13" s="1"/>
  <c r="BB46" i="13" s="1"/>
  <c r="BC226" i="13"/>
  <c r="BC166" i="13" s="1"/>
  <c r="BC106" i="13" s="1"/>
  <c r="BC46" i="13" s="1"/>
  <c r="BD226" i="13"/>
  <c r="BD166" i="13" s="1"/>
  <c r="BD106" i="13" s="1"/>
  <c r="BD46" i="13" s="1"/>
  <c r="BE226" i="13"/>
  <c r="BE166" i="13" s="1"/>
  <c r="BE106" i="13" s="1"/>
  <c r="BE46" i="13" s="1"/>
  <c r="BF226" i="13"/>
  <c r="BF166" i="13" s="1"/>
  <c r="BF106" i="13" s="1"/>
  <c r="BF46" i="13" s="1"/>
  <c r="BG226" i="13"/>
  <c r="BG166" i="13" s="1"/>
  <c r="BG106" i="13" s="1"/>
  <c r="BG46" i="13" s="1"/>
  <c r="BC163" i="13"/>
  <c r="BC103" i="13" s="1"/>
  <c r="BC43" i="13" s="1"/>
  <c r="AA62" i="2"/>
  <c r="O62" i="2"/>
  <c r="AH61" i="2"/>
  <c r="Y61" i="2"/>
  <c r="S61" i="2"/>
  <c r="AA60" i="2"/>
  <c r="U60" i="2"/>
  <c r="O60" i="2"/>
  <c r="AB59" i="2"/>
  <c r="V59" i="2"/>
  <c r="P59" i="2"/>
  <c r="X55" i="2"/>
  <c r="AA54" i="2"/>
  <c r="X51" i="2"/>
  <c r="AA50" i="2"/>
  <c r="O50" i="2"/>
  <c r="AH49" i="2"/>
  <c r="Y49" i="2"/>
  <c r="S49" i="2"/>
  <c r="U48" i="2"/>
  <c r="AA44" i="2"/>
  <c r="U44" i="2"/>
  <c r="O44" i="2"/>
  <c r="AB43" i="2"/>
  <c r="V43" i="2"/>
  <c r="P43" i="2"/>
  <c r="U42" i="2"/>
  <c r="AG15" i="2"/>
  <c r="S15" i="2"/>
  <c r="J15" i="2"/>
  <c r="AH13" i="2"/>
  <c r="S13" i="2"/>
  <c r="BF127" i="13"/>
  <c r="BB127" i="13"/>
  <c r="BD235" i="13"/>
  <c r="BD175" i="13" s="1"/>
  <c r="BD115" i="13" s="1"/>
  <c r="BD55" i="13" s="1"/>
  <c r="AY235" i="13"/>
  <c r="AY175" i="13" s="1"/>
  <c r="AY115" i="13" s="1"/>
  <c r="AY55" i="13" s="1"/>
  <c r="AS235" i="13"/>
  <c r="AS175" i="13" s="1"/>
  <c r="AS115" i="13" s="1"/>
  <c r="AS55" i="13" s="1"/>
  <c r="AN235" i="13"/>
  <c r="AN175" i="13" s="1"/>
  <c r="AN115" i="13" s="1"/>
  <c r="AN55" i="13" s="1"/>
  <c r="BD230" i="13"/>
  <c r="BD170" i="13" s="1"/>
  <c r="BD110" i="13" s="1"/>
  <c r="BD50" i="13" s="1"/>
  <c r="BD227" i="13"/>
  <c r="BD167" i="13" s="1"/>
  <c r="BD107" i="13" s="1"/>
  <c r="BD47" i="13" s="1"/>
  <c r="AZ227" i="13"/>
  <c r="AZ167" i="13" s="1"/>
  <c r="AZ107" i="13" s="1"/>
  <c r="AZ47" i="13" s="1"/>
  <c r="AV227" i="13"/>
  <c r="AV167" i="13" s="1"/>
  <c r="AV107" i="13" s="1"/>
  <c r="AV47" i="13" s="1"/>
  <c r="AQ227" i="13"/>
  <c r="AQ167" i="13" s="1"/>
  <c r="AQ107" i="13" s="1"/>
  <c r="AQ47" i="13" s="1"/>
  <c r="J227" i="13"/>
  <c r="J167" i="13" s="1"/>
  <c r="J107" i="13" s="1"/>
  <c r="AQ225" i="13"/>
  <c r="AQ165" i="13" s="1"/>
  <c r="AQ105" i="13" s="1"/>
  <c r="AQ45" i="13" s="1"/>
  <c r="K225" i="13"/>
  <c r="K165" i="13" s="1"/>
  <c r="K105" i="13" s="1"/>
  <c r="K45" i="13" s="1"/>
  <c r="BG224" i="13"/>
  <c r="BG164" i="13" s="1"/>
  <c r="BG104" i="13" s="1"/>
  <c r="BG44" i="13" s="1"/>
  <c r="BB224" i="13"/>
  <c r="BB164" i="13" s="1"/>
  <c r="BB104" i="13" s="1"/>
  <c r="BB44" i="13" s="1"/>
  <c r="AY224" i="13"/>
  <c r="AY164" i="13" s="1"/>
  <c r="AY104" i="13" s="1"/>
  <c r="AY44" i="13" s="1"/>
  <c r="AY223" i="13"/>
  <c r="AY163" i="13" s="1"/>
  <c r="AY103" i="13" s="1"/>
  <c r="AY43" i="13" s="1"/>
  <c r="AN223" i="13"/>
  <c r="AN163" i="13" s="1"/>
  <c r="AN103" i="13" s="1"/>
  <c r="AN43" i="13" s="1"/>
  <c r="BG220" i="13"/>
  <c r="BG160" i="13" s="1"/>
  <c r="BG100" i="13" s="1"/>
  <c r="BG40" i="13" s="1"/>
  <c r="BE220" i="13"/>
  <c r="BE160" i="13" s="1"/>
  <c r="BE100" i="13" s="1"/>
  <c r="BE40" i="13" s="1"/>
  <c r="BC220" i="13"/>
  <c r="BC160" i="13" s="1"/>
  <c r="BC100" i="13" s="1"/>
  <c r="BC40" i="13" s="1"/>
  <c r="BA220" i="13"/>
  <c r="BA160" i="13" s="1"/>
  <c r="BA100" i="13" s="1"/>
  <c r="BA40" i="13" s="1"/>
  <c r="AY220" i="13"/>
  <c r="AY160" i="13" s="1"/>
  <c r="AY100" i="13" s="1"/>
  <c r="AY40" i="13" s="1"/>
  <c r="AW220" i="13"/>
  <c r="AW160" i="13" s="1"/>
  <c r="AW100" i="13" s="1"/>
  <c r="AW40" i="13" s="1"/>
  <c r="AU220" i="13"/>
  <c r="AU160" i="13" s="1"/>
  <c r="AU100" i="13" s="1"/>
  <c r="AU40" i="13" s="1"/>
  <c r="AS220" i="13"/>
  <c r="AS160" i="13" s="1"/>
  <c r="AS100" i="13" s="1"/>
  <c r="AS40" i="13" s="1"/>
  <c r="AQ220" i="13"/>
  <c r="AQ160" i="13" s="1"/>
  <c r="AQ100" i="13" s="1"/>
  <c r="AQ40" i="13" s="1"/>
  <c r="AO220" i="13"/>
  <c r="AO160" i="13" s="1"/>
  <c r="AO100" i="13" s="1"/>
  <c r="AO40" i="13" s="1"/>
  <c r="AS219" i="13"/>
  <c r="AS159" i="13" s="1"/>
  <c r="AS99" i="13" s="1"/>
  <c r="AS39" i="13" s="1"/>
  <c r="AO219" i="13"/>
  <c r="AO159" i="13" s="1"/>
  <c r="AO99" i="13" s="1"/>
  <c r="AO39" i="13" s="1"/>
  <c r="BG221" i="13"/>
  <c r="BG161" i="13" s="1"/>
  <c r="BG101" i="13" s="1"/>
  <c r="BG41" i="13" s="1"/>
  <c r="BF221" i="13"/>
  <c r="BF161" i="13" s="1"/>
  <c r="BF101" i="13" s="1"/>
  <c r="BF41" i="13" s="1"/>
  <c r="BE221" i="13"/>
  <c r="BE161" i="13" s="1"/>
  <c r="BE101" i="13" s="1"/>
  <c r="BE41" i="13" s="1"/>
  <c r="BD221" i="13"/>
  <c r="BD161" i="13" s="1"/>
  <c r="BD101" i="13" s="1"/>
  <c r="BD41" i="13" s="1"/>
  <c r="BC221" i="13"/>
  <c r="BC161" i="13" s="1"/>
  <c r="BC101" i="13" s="1"/>
  <c r="BC41" i="13" s="1"/>
  <c r="BB221" i="13"/>
  <c r="BB161" i="13" s="1"/>
  <c r="BB101" i="13" s="1"/>
  <c r="BB41" i="13" s="1"/>
  <c r="BA221" i="13"/>
  <c r="BA161" i="13" s="1"/>
  <c r="BA101" i="13" s="1"/>
  <c r="BA41" i="13" s="1"/>
  <c r="AZ221" i="13"/>
  <c r="AZ161" i="13" s="1"/>
  <c r="AZ101" i="13" s="1"/>
  <c r="AZ41" i="13" s="1"/>
  <c r="AY221" i="13"/>
  <c r="AY161" i="13" s="1"/>
  <c r="AY101" i="13" s="1"/>
  <c r="AY41" i="13" s="1"/>
  <c r="AX221" i="13"/>
  <c r="AX161" i="13" s="1"/>
  <c r="AX101" i="13" s="1"/>
  <c r="AX41" i="13" s="1"/>
  <c r="AW221" i="13"/>
  <c r="AW161" i="13" s="1"/>
  <c r="AW101" i="13" s="1"/>
  <c r="AW41" i="13" s="1"/>
  <c r="AV221" i="13"/>
  <c r="AV161" i="13" s="1"/>
  <c r="AV101" i="13" s="1"/>
  <c r="AV41" i="13" s="1"/>
  <c r="AU221" i="13"/>
  <c r="AU161" i="13" s="1"/>
  <c r="AU101" i="13" s="1"/>
  <c r="AU41" i="13" s="1"/>
  <c r="AT221" i="13"/>
  <c r="AT161" i="13" s="1"/>
  <c r="AT101" i="13" s="1"/>
  <c r="AT41" i="13" s="1"/>
  <c r="AS221" i="13"/>
  <c r="AS161" i="13" s="1"/>
  <c r="AS101" i="13" s="1"/>
  <c r="AS41" i="13" s="1"/>
  <c r="AR221" i="13"/>
  <c r="AR161" i="13" s="1"/>
  <c r="AR101" i="13" s="1"/>
  <c r="AR41" i="13" s="1"/>
  <c r="AQ221" i="13"/>
  <c r="AQ161" i="13" s="1"/>
  <c r="AQ101" i="13" s="1"/>
  <c r="AQ41" i="13" s="1"/>
  <c r="AP221" i="13"/>
  <c r="AP161" i="13" s="1"/>
  <c r="AP101" i="13" s="1"/>
  <c r="AP41" i="13" s="1"/>
  <c r="BD192" i="13"/>
  <c r="BD132" i="13" s="1"/>
  <c r="AZ192" i="13"/>
  <c r="AZ132" i="13" s="1"/>
  <c r="AV192" i="13"/>
  <c r="AV132" i="13" s="1"/>
  <c r="AV72" i="13" s="1"/>
  <c r="AV12" i="13" s="1"/>
  <c r="AR192" i="13"/>
  <c r="AR132" i="13" s="1"/>
  <c r="AN192" i="13"/>
  <c r="AN132" i="13" s="1"/>
  <c r="BF192" i="13"/>
  <c r="BF132" i="13" s="1"/>
  <c r="BB192" i="13"/>
  <c r="BB132" i="13" s="1"/>
  <c r="AX192" i="13"/>
  <c r="AX132" i="13" s="1"/>
  <c r="AT192" i="13"/>
  <c r="AT132" i="13" s="1"/>
  <c r="AP192" i="13"/>
  <c r="AP132" i="13" s="1"/>
  <c r="X17" i="2" l="1"/>
  <c r="S17" i="2"/>
  <c r="AD17" i="2"/>
  <c r="I47" i="4"/>
  <c r="AE17" i="2"/>
  <c r="I58" i="5"/>
  <c r="I30" i="3"/>
  <c r="I61" i="5"/>
  <c r="I16" i="3"/>
  <c r="I32" i="8"/>
  <c r="I43" i="6"/>
  <c r="I75" i="4"/>
  <c r="L18" i="2" s="1"/>
  <c r="I17" i="5"/>
  <c r="I31" i="5"/>
  <c r="O14" i="2" s="1"/>
  <c r="I45" i="6"/>
  <c r="AD16" i="2"/>
  <c r="O17" i="2"/>
  <c r="AA17" i="2"/>
  <c r="I58" i="6"/>
  <c r="R17" i="2" s="1"/>
  <c r="I16" i="8"/>
  <c r="X16" i="2" s="1"/>
  <c r="AB17" i="2"/>
  <c r="I15" i="11"/>
  <c r="AG13" i="2" s="1"/>
  <c r="Y16" i="2"/>
  <c r="BE134" i="13"/>
  <c r="BE74" i="13" s="1"/>
  <c r="BE14" i="13" s="1"/>
  <c r="AG16" i="2"/>
  <c r="S16" i="2"/>
  <c r="P17" i="2"/>
  <c r="Y17" i="2"/>
  <c r="I17" i="8"/>
  <c r="AM15" i="13"/>
  <c r="O16" i="2"/>
  <c r="BD72" i="13"/>
  <c r="BD12" i="13" s="1"/>
  <c r="AR193" i="13"/>
  <c r="AR133" i="13" s="1"/>
  <c r="AR73" i="13" s="1"/>
  <c r="AR13" i="13" s="1"/>
  <c r="AX72" i="13"/>
  <c r="AX12" i="13" s="1"/>
  <c r="BG193" i="13"/>
  <c r="BG133" i="13" s="1"/>
  <c r="BG73" i="13" s="1"/>
  <c r="BG13" i="13" s="1"/>
  <c r="AX193" i="13"/>
  <c r="AX133" i="13" s="1"/>
  <c r="AX73" i="13" s="1"/>
  <c r="AX13" i="13" s="1"/>
  <c r="BE15" i="13"/>
  <c r="AS134" i="13"/>
  <c r="AS74" i="13" s="1"/>
  <c r="AS14" i="13" s="1"/>
  <c r="K134" i="13"/>
  <c r="K74" i="13" s="1"/>
  <c r="K14" i="13" s="1"/>
  <c r="R14" i="2"/>
  <c r="I59" i="6"/>
  <c r="AB16" i="2"/>
  <c r="BC15" i="13"/>
  <c r="AY134" i="13"/>
  <c r="AY74" i="13" s="1"/>
  <c r="AY14" i="13" s="1"/>
  <c r="U16" i="2"/>
  <c r="AZ72" i="13"/>
  <c r="AZ12" i="13" s="1"/>
  <c r="BG15" i="13"/>
  <c r="I59" i="3"/>
  <c r="I15" i="2" s="1"/>
  <c r="BC193" i="13"/>
  <c r="BC133" i="13" s="1"/>
  <c r="BC73" i="13" s="1"/>
  <c r="BC13" i="13" s="1"/>
  <c r="BG72" i="13"/>
  <c r="BG12" i="13" s="1"/>
  <c r="AE16" i="2"/>
  <c r="BB72" i="13"/>
  <c r="BB12" i="13" s="1"/>
  <c r="M187" i="13"/>
  <c r="BF72" i="13"/>
  <c r="BF12" i="13" s="1"/>
  <c r="AU72" i="13"/>
  <c r="AU12" i="13" s="1"/>
  <c r="AM134" i="13"/>
  <c r="AM74" i="13" s="1"/>
  <c r="AM14" i="13" s="1"/>
  <c r="L193" i="13"/>
  <c r="L133" i="13" s="1"/>
  <c r="L73" i="13" s="1"/>
  <c r="L13" i="13" s="1"/>
  <c r="N127" i="13"/>
  <c r="AW15" i="13"/>
  <c r="BD134" i="13"/>
  <c r="BD74" i="13" s="1"/>
  <c r="BD14" i="13" s="1"/>
  <c r="I31" i="8"/>
  <c r="X14" i="2" s="1"/>
  <c r="AM72" i="13"/>
  <c r="AM12" i="13" s="1"/>
  <c r="BF134" i="13"/>
  <c r="BF74" i="13" s="1"/>
  <c r="BF14" i="13" s="1"/>
  <c r="AX134" i="13"/>
  <c r="AX74" i="13" s="1"/>
  <c r="AX14" i="13" s="1"/>
  <c r="AT193" i="13"/>
  <c r="AT133" i="13" s="1"/>
  <c r="AT73" i="13" s="1"/>
  <c r="AT13" i="13" s="1"/>
  <c r="I15" i="6"/>
  <c r="I57" i="8"/>
  <c r="X18" i="2" s="1"/>
  <c r="I16" i="2"/>
  <c r="I60" i="3"/>
  <c r="K15" i="13"/>
  <c r="BD193" i="13"/>
  <c r="BD133" i="13" s="1"/>
  <c r="BD73" i="13" s="1"/>
  <c r="BD13" i="13" s="1"/>
  <c r="M72" i="13"/>
  <c r="M12" i="13" s="1"/>
  <c r="BB193" i="13"/>
  <c r="BB133" i="13" s="1"/>
  <c r="BB73" i="13" s="1"/>
  <c r="BB13" i="13" s="1"/>
  <c r="BE72" i="13"/>
  <c r="BE12" i="13" s="1"/>
  <c r="AS15" i="13"/>
  <c r="AN134" i="13"/>
  <c r="AN74" i="13" s="1"/>
  <c r="AN14" i="13" s="1"/>
  <c r="BF193" i="13"/>
  <c r="BF133" i="13" s="1"/>
  <c r="BF73" i="13" s="1"/>
  <c r="BF13" i="13" s="1"/>
  <c r="AU15" i="13"/>
  <c r="BA72" i="13"/>
  <c r="BA12" i="13" s="1"/>
  <c r="J193" i="13"/>
  <c r="J133" i="13" s="1"/>
  <c r="J73" i="13" s="1"/>
  <c r="J13" i="13" s="1"/>
  <c r="AZ134" i="13"/>
  <c r="AZ74" i="13" s="1"/>
  <c r="AZ14" i="13" s="1"/>
  <c r="AV134" i="13"/>
  <c r="AV74" i="13" s="1"/>
  <c r="AV14" i="13" s="1"/>
  <c r="AP72" i="13"/>
  <c r="AP12" i="13" s="1"/>
  <c r="V16" i="2"/>
  <c r="J16" i="2"/>
  <c r="AT72" i="13"/>
  <c r="AT12" i="13" s="1"/>
  <c r="AH16" i="2"/>
  <c r="P16" i="2"/>
  <c r="J72" i="13"/>
  <c r="J12" i="13" s="1"/>
  <c r="BE193" i="13"/>
  <c r="BE133" i="13" s="1"/>
  <c r="BE73" i="13" s="1"/>
  <c r="BE13" i="13" s="1"/>
  <c r="BA15" i="13"/>
  <c r="AN72" i="13"/>
  <c r="AN12" i="13" s="1"/>
  <c r="AR72" i="13"/>
  <c r="AR12" i="13" s="1"/>
  <c r="AS72" i="13"/>
  <c r="AS12" i="13" s="1"/>
  <c r="AQ193" i="13"/>
  <c r="AQ133" i="13" s="1"/>
  <c r="AQ73" i="13" s="1"/>
  <c r="AQ13" i="13" s="1"/>
  <c r="AO15" i="13"/>
  <c r="I46" i="4"/>
  <c r="L15" i="13"/>
  <c r="AV15" i="13"/>
  <c r="BC134" i="13"/>
  <c r="BC74" i="13" s="1"/>
  <c r="BC14" i="13" s="1"/>
  <c r="M16" i="2"/>
  <c r="AU134" i="13"/>
  <c r="AU74" i="13" s="1"/>
  <c r="AU14" i="13" s="1"/>
  <c r="R13" i="2"/>
  <c r="R16" i="2"/>
  <c r="R15" i="2"/>
  <c r="O13" i="2"/>
  <c r="AG17" i="2"/>
  <c r="I45" i="4"/>
  <c r="L15" i="2" s="1"/>
  <c r="I43" i="4"/>
  <c r="L16" i="2" s="1"/>
  <c r="L17" i="2"/>
  <c r="I13" i="2"/>
  <c r="I29" i="3"/>
  <c r="I17" i="2" s="1"/>
  <c r="I14" i="2"/>
  <c r="AO14" i="13"/>
  <c r="N7" i="13"/>
  <c r="N235" i="13" s="1"/>
  <c r="N175" i="13" s="1"/>
  <c r="N115" i="13" s="1"/>
  <c r="N55" i="13" s="1"/>
  <c r="BG14" i="13"/>
  <c r="BB14" i="13"/>
  <c r="L14" i="13"/>
  <c r="AT14" i="13"/>
  <c r="AQ192" i="13"/>
  <c r="AQ132" i="13" s="1"/>
  <c r="AQ72" i="13" s="1"/>
  <c r="AQ12" i="13" s="1"/>
  <c r="K192" i="13"/>
  <c r="K132" i="13" s="1"/>
  <c r="K72" i="13" s="1"/>
  <c r="K12" i="13" s="1"/>
  <c r="L187" i="13"/>
  <c r="BC192" i="13"/>
  <c r="BC132" i="13" s="1"/>
  <c r="BC72" i="13" s="1"/>
  <c r="BC12" i="13" s="1"/>
  <c r="AO192" i="13"/>
  <c r="AO132" i="13" s="1"/>
  <c r="AO72" i="13" s="1"/>
  <c r="AO12" i="13" s="1"/>
  <c r="AW192" i="13"/>
  <c r="AW132" i="13" s="1"/>
  <c r="AW72" i="13" s="1"/>
  <c r="AW12" i="13" s="1"/>
  <c r="AY192" i="13"/>
  <c r="AY132" i="13" s="1"/>
  <c r="AY72" i="13" s="1"/>
  <c r="AY12" i="13" s="1"/>
  <c r="AQ195" i="13"/>
  <c r="AQ135" i="13" s="1"/>
  <c r="AQ75" i="13" s="1"/>
  <c r="AQ15" i="13" s="1"/>
  <c r="O187" i="13"/>
  <c r="AR195" i="13"/>
  <c r="AR135" i="13" s="1"/>
  <c r="AR75" i="13" s="1"/>
  <c r="AR15" i="13" s="1"/>
  <c r="BD195" i="13"/>
  <c r="BD135" i="13" s="1"/>
  <c r="BD75" i="13" s="1"/>
  <c r="BD15" i="13" s="1"/>
  <c r="AX195" i="13"/>
  <c r="AX135" i="13" s="1"/>
  <c r="AX75" i="13" s="1"/>
  <c r="AX15" i="13" s="1"/>
  <c r="AZ195" i="13"/>
  <c r="AZ135" i="13" s="1"/>
  <c r="AZ75" i="13" s="1"/>
  <c r="AZ15" i="13" s="1"/>
  <c r="BF195" i="13"/>
  <c r="BF135" i="13" s="1"/>
  <c r="BF75" i="13" s="1"/>
  <c r="BF15" i="13" s="1"/>
  <c r="AT195" i="13"/>
  <c r="AT135" i="13" s="1"/>
  <c r="AT75" i="13" s="1"/>
  <c r="AT15" i="13" s="1"/>
  <c r="M195" i="13"/>
  <c r="M135" i="13" s="1"/>
  <c r="M75" i="13" s="1"/>
  <c r="M15" i="13" s="1"/>
  <c r="AY195" i="13"/>
  <c r="AY135" i="13" s="1"/>
  <c r="AY75" i="13" s="1"/>
  <c r="AY15" i="13" s="1"/>
  <c r="S18" i="2"/>
  <c r="AA18" i="2"/>
  <c r="J18" i="2"/>
  <c r="AZ193" i="13"/>
  <c r="AZ133" i="13" s="1"/>
  <c r="AZ73" i="13" s="1"/>
  <c r="AZ13" i="13" s="1"/>
  <c r="AN193" i="13"/>
  <c r="AN133" i="13" s="1"/>
  <c r="AN73" i="13" s="1"/>
  <c r="AN13" i="13" s="1"/>
  <c r="K193" i="13"/>
  <c r="K133" i="13" s="1"/>
  <c r="K73" i="13" s="1"/>
  <c r="K13" i="13" s="1"/>
  <c r="V17" i="2"/>
  <c r="M17" i="2"/>
  <c r="AH17" i="2"/>
  <c r="U17" i="2"/>
  <c r="B18" i="1"/>
  <c r="H136" i="13"/>
  <c r="H16" i="13"/>
  <c r="B19" i="2"/>
  <c r="L19" i="2" s="1"/>
  <c r="H76" i="13"/>
  <c r="P67" i="13" s="1"/>
  <c r="H196" i="13"/>
  <c r="J194" i="13"/>
  <c r="J134" i="13" s="1"/>
  <c r="J74" i="13" s="1"/>
  <c r="J14" i="13" s="1"/>
  <c r="AQ194" i="13"/>
  <c r="AQ134" i="13" s="1"/>
  <c r="AQ74" i="13" s="1"/>
  <c r="AQ14" i="13" s="1"/>
  <c r="AR194" i="13"/>
  <c r="AR134" i="13" s="1"/>
  <c r="AR74" i="13" s="1"/>
  <c r="AR14" i="13" s="1"/>
  <c r="BA194" i="13"/>
  <c r="BA134" i="13" s="1"/>
  <c r="BA74" i="13" s="1"/>
  <c r="BA14" i="13" s="1"/>
  <c r="I60" i="6"/>
  <c r="I43" i="7"/>
  <c r="AP239" i="13"/>
  <c r="AP179" i="13" s="1"/>
  <c r="AP119" i="13" s="1"/>
  <c r="AP59" i="13" s="1"/>
  <c r="AP234" i="13"/>
  <c r="AP174" i="13" s="1"/>
  <c r="AP114" i="13" s="1"/>
  <c r="AP54" i="13" s="1"/>
  <c r="AP219" i="13"/>
  <c r="AP159" i="13" s="1"/>
  <c r="AP99" i="13" s="1"/>
  <c r="AP39" i="13" s="1"/>
  <c r="AP193" i="13"/>
  <c r="AP133" i="13" s="1"/>
  <c r="AP73" i="13" s="1"/>
  <c r="AP13" i="13" s="1"/>
  <c r="AP228" i="13"/>
  <c r="AP168" i="13" s="1"/>
  <c r="AP108" i="13" s="1"/>
  <c r="AP48" i="13" s="1"/>
  <c r="AP224" i="13"/>
  <c r="AP164" i="13" s="1"/>
  <c r="AP104" i="13" s="1"/>
  <c r="AP44" i="13" s="1"/>
  <c r="AP232" i="13"/>
  <c r="AP172" i="13" s="1"/>
  <c r="AP112" i="13" s="1"/>
  <c r="AP52" i="13" s="1"/>
  <c r="AP238" i="13"/>
  <c r="AP178" i="13" s="1"/>
  <c r="AP118" i="13" s="1"/>
  <c r="AP58" i="13" s="1"/>
  <c r="AP190" i="13"/>
  <c r="AP130" i="13" s="1"/>
  <c r="AP70" i="13" s="1"/>
  <c r="AP10" i="13" s="1"/>
  <c r="AP223" i="13"/>
  <c r="AP163" i="13" s="1"/>
  <c r="AP103" i="13" s="1"/>
  <c r="AP43" i="13" s="1"/>
  <c r="AP225" i="13"/>
  <c r="AP165" i="13" s="1"/>
  <c r="AP105" i="13" s="1"/>
  <c r="AP45" i="13" s="1"/>
  <c r="AP231" i="13"/>
  <c r="AP171" i="13" s="1"/>
  <c r="AP111" i="13" s="1"/>
  <c r="AP51" i="13" s="1"/>
  <c r="AP233" i="13"/>
  <c r="AP173" i="13" s="1"/>
  <c r="AP113" i="13" s="1"/>
  <c r="AP53" i="13" s="1"/>
  <c r="AP237" i="13"/>
  <c r="AP177" i="13" s="1"/>
  <c r="AP117" i="13" s="1"/>
  <c r="AP57" i="13" s="1"/>
  <c r="AP230" i="13"/>
  <c r="AP170" i="13" s="1"/>
  <c r="AP110" i="13" s="1"/>
  <c r="AP50" i="13" s="1"/>
  <c r="AP226" i="13"/>
  <c r="AP166" i="13" s="1"/>
  <c r="AP106" i="13" s="1"/>
  <c r="AP46" i="13" s="1"/>
  <c r="AP194" i="13"/>
  <c r="AP134" i="13" s="1"/>
  <c r="AP74" i="13" s="1"/>
  <c r="AP14" i="13" s="1"/>
  <c r="AP195" i="13"/>
  <c r="AP135" i="13" s="1"/>
  <c r="AP75" i="13" s="1"/>
  <c r="AP15" i="13" s="1"/>
  <c r="AP196" i="13"/>
  <c r="AP136" i="13" s="1"/>
  <c r="AP236" i="13"/>
  <c r="AP176" i="13" s="1"/>
  <c r="AP116" i="13" s="1"/>
  <c r="AP56" i="13" s="1"/>
  <c r="L14" i="2"/>
  <c r="L44" i="13"/>
  <c r="L58" i="13"/>
  <c r="L10" i="13"/>
  <c r="L59" i="13"/>
  <c r="L46" i="13"/>
  <c r="L40" i="13"/>
  <c r="J47" i="13"/>
  <c r="J39" i="13"/>
  <c r="J56" i="13"/>
  <c r="J51" i="13"/>
  <c r="J53" i="13"/>
  <c r="L52" i="13"/>
  <c r="O223" i="13"/>
  <c r="O163" i="13" s="1"/>
  <c r="O103" i="13" s="1"/>
  <c r="O43" i="13" s="1"/>
  <c r="O239" i="13"/>
  <c r="O179" i="13" s="1"/>
  <c r="O119" i="13" s="1"/>
  <c r="O59" i="13" s="1"/>
  <c r="O237" i="13"/>
  <c r="O177" i="13" s="1"/>
  <c r="O117" i="13" s="1"/>
  <c r="O57" i="13" s="1"/>
  <c r="O224" i="13"/>
  <c r="O164" i="13" s="1"/>
  <c r="O104" i="13" s="1"/>
  <c r="O44" i="13" s="1"/>
  <c r="O234" i="13"/>
  <c r="O174" i="13" s="1"/>
  <c r="O114" i="13" s="1"/>
  <c r="O54" i="13" s="1"/>
  <c r="O190" i="13"/>
  <c r="O130" i="13" s="1"/>
  <c r="O70" i="13" s="1"/>
  <c r="O10" i="13" s="1"/>
  <c r="O192" i="13"/>
  <c r="O132" i="13" s="1"/>
  <c r="O72" i="13" s="1"/>
  <c r="O12" i="13" s="1"/>
  <c r="O227" i="13"/>
  <c r="O167" i="13" s="1"/>
  <c r="O107" i="13" s="1"/>
  <c r="O47" i="13" s="1"/>
  <c r="O229" i="13"/>
  <c r="O169" i="13" s="1"/>
  <c r="O109" i="13" s="1"/>
  <c r="O49" i="13" s="1"/>
  <c r="O232" i="13"/>
  <c r="O172" i="13" s="1"/>
  <c r="O112" i="13" s="1"/>
  <c r="O52" i="13" s="1"/>
  <c r="O222" i="13"/>
  <c r="O162" i="13" s="1"/>
  <c r="O102" i="13" s="1"/>
  <c r="O42" i="13" s="1"/>
  <c r="O220" i="13"/>
  <c r="O160" i="13" s="1"/>
  <c r="O100" i="13" s="1"/>
  <c r="O40" i="13" s="1"/>
  <c r="O194" i="13"/>
  <c r="O134" i="13" s="1"/>
  <c r="O74" i="13" s="1"/>
  <c r="O14" i="13" s="1"/>
  <c r="O221" i="13"/>
  <c r="O161" i="13" s="1"/>
  <c r="O101" i="13" s="1"/>
  <c r="O225" i="13"/>
  <c r="O165" i="13" s="1"/>
  <c r="O105" i="13" s="1"/>
  <c r="O45" i="13" s="1"/>
  <c r="O238" i="13"/>
  <c r="O178" i="13" s="1"/>
  <c r="O118" i="13" s="1"/>
  <c r="O58" i="13" s="1"/>
  <c r="O230" i="13"/>
  <c r="O170" i="13" s="1"/>
  <c r="O110" i="13" s="1"/>
  <c r="O50" i="13" s="1"/>
  <c r="O219" i="13"/>
  <c r="O159" i="13" s="1"/>
  <c r="O99" i="13" s="1"/>
  <c r="O39" i="13" s="1"/>
  <c r="O235" i="13"/>
  <c r="O175" i="13" s="1"/>
  <c r="O115" i="13" s="1"/>
  <c r="O226" i="13"/>
  <c r="O166" i="13" s="1"/>
  <c r="O106" i="13" s="1"/>
  <c r="O46" i="13" s="1"/>
  <c r="O193" i="13"/>
  <c r="O133" i="13" s="1"/>
  <c r="O73" i="13" s="1"/>
  <c r="O13" i="13" s="1"/>
  <c r="O196" i="13"/>
  <c r="O136" i="13" s="1"/>
  <c r="O191" i="13"/>
  <c r="O131" i="13" s="1"/>
  <c r="O71" i="13" s="1"/>
  <c r="O11" i="13" s="1"/>
  <c r="O231" i="13"/>
  <c r="O171" i="13" s="1"/>
  <c r="O111" i="13" s="1"/>
  <c r="O51" i="13" s="1"/>
  <c r="O233" i="13"/>
  <c r="O173" i="13" s="1"/>
  <c r="O113" i="13" s="1"/>
  <c r="O53" i="13" s="1"/>
  <c r="O236" i="13"/>
  <c r="O176" i="13" s="1"/>
  <c r="O116" i="13" s="1"/>
  <c r="O56" i="13" s="1"/>
  <c r="O228" i="13"/>
  <c r="O168" i="13" s="1"/>
  <c r="O108" i="13" s="1"/>
  <c r="O48" i="13" s="1"/>
  <c r="N190" i="13"/>
  <c r="N229" i="13"/>
  <c r="N169" i="13" s="1"/>
  <c r="N109" i="13" s="1"/>
  <c r="N236" i="13"/>
  <c r="N176" i="13" s="1"/>
  <c r="N116" i="13" s="1"/>
  <c r="N228" i="13"/>
  <c r="N168" i="13" s="1"/>
  <c r="N108" i="13" s="1"/>
  <c r="N224" i="13"/>
  <c r="N164" i="13" s="1"/>
  <c r="N104" i="13" s="1"/>
  <c r="N226" i="13"/>
  <c r="N166" i="13" s="1"/>
  <c r="N106" i="13" s="1"/>
  <c r="N193" i="13"/>
  <c r="N133" i="13" s="1"/>
  <c r="N73" i="13" s="1"/>
  <c r="N195" i="13"/>
  <c r="N135" i="13" s="1"/>
  <c r="N75" i="13" s="1"/>
  <c r="J11" i="13"/>
  <c r="J45" i="13"/>
  <c r="J55" i="13"/>
  <c r="L54" i="13"/>
  <c r="J42" i="13"/>
  <c r="J43" i="13"/>
  <c r="K49" i="13"/>
  <c r="K57" i="13"/>
  <c r="J41" i="13"/>
  <c r="J15" i="13"/>
  <c r="AP76" i="13" l="1"/>
  <c r="AP16" i="13" s="1"/>
  <c r="O76" i="13"/>
  <c r="O16" i="13" s="1"/>
  <c r="N239" i="13"/>
  <c r="N179" i="13" s="1"/>
  <c r="N119" i="13" s="1"/>
  <c r="N59" i="13" s="1"/>
  <c r="N238" i="13"/>
  <c r="N178" i="13" s="1"/>
  <c r="N118" i="13" s="1"/>
  <c r="N58" i="13" s="1"/>
  <c r="N233" i="13"/>
  <c r="N173" i="13" s="1"/>
  <c r="N113" i="13" s="1"/>
  <c r="N53" i="13" s="1"/>
  <c r="N227" i="13"/>
  <c r="N167" i="13" s="1"/>
  <c r="N107" i="13" s="1"/>
  <c r="N47" i="13" s="1"/>
  <c r="P7" i="13"/>
  <c r="N223" i="13"/>
  <c r="N163" i="13" s="1"/>
  <c r="N103" i="13" s="1"/>
  <c r="N43" i="13" s="1"/>
  <c r="N231" i="13"/>
  <c r="N171" i="13" s="1"/>
  <c r="N111" i="13" s="1"/>
  <c r="N51" i="13" s="1"/>
  <c r="N219" i="13"/>
  <c r="N159" i="13" s="1"/>
  <c r="N99" i="13" s="1"/>
  <c r="N39" i="13" s="1"/>
  <c r="N222" i="13"/>
  <c r="N162" i="13" s="1"/>
  <c r="N102" i="13" s="1"/>
  <c r="N225" i="13"/>
  <c r="N165" i="13" s="1"/>
  <c r="N105" i="13" s="1"/>
  <c r="N45" i="13" s="1"/>
  <c r="N232" i="13"/>
  <c r="N172" i="13" s="1"/>
  <c r="N112" i="13" s="1"/>
  <c r="N221" i="13"/>
  <c r="N161" i="13" s="1"/>
  <c r="N101" i="13" s="1"/>
  <c r="N41" i="13" s="1"/>
  <c r="N220" i="13"/>
  <c r="N160" i="13" s="1"/>
  <c r="N100" i="13" s="1"/>
  <c r="N40" i="13" s="1"/>
  <c r="N230" i="13"/>
  <c r="N170" i="13" s="1"/>
  <c r="N110" i="13" s="1"/>
  <c r="N50" i="13" s="1"/>
  <c r="N192" i="13"/>
  <c r="N132" i="13" s="1"/>
  <c r="N72" i="13" s="1"/>
  <c r="N12" i="13" s="1"/>
  <c r="AV196" i="13"/>
  <c r="AV136" i="13" s="1"/>
  <c r="AV76" i="13" s="1"/>
  <c r="AV16" i="13" s="1"/>
  <c r="BD196" i="13"/>
  <c r="BD136" i="13" s="1"/>
  <c r="BD76" i="13" s="1"/>
  <c r="BD16" i="13" s="1"/>
  <c r="AM196" i="13"/>
  <c r="AM136" i="13" s="1"/>
  <c r="AM76" i="13" s="1"/>
  <c r="AM16" i="13" s="1"/>
  <c r="BC196" i="13"/>
  <c r="BC136" i="13" s="1"/>
  <c r="BC76" i="13" s="1"/>
  <c r="BC16" i="13" s="1"/>
  <c r="AW196" i="13"/>
  <c r="AW136" i="13" s="1"/>
  <c r="AW76" i="13" s="1"/>
  <c r="AW16" i="13" s="1"/>
  <c r="M196" i="13"/>
  <c r="M136" i="13" s="1"/>
  <c r="M76" i="13" s="1"/>
  <c r="M16" i="13" s="1"/>
  <c r="BG196" i="13"/>
  <c r="BG136" i="13" s="1"/>
  <c r="BG76" i="13" s="1"/>
  <c r="BG16" i="13" s="1"/>
  <c r="AX196" i="13"/>
  <c r="AX136" i="13" s="1"/>
  <c r="AX76" i="13" s="1"/>
  <c r="AX16" i="13" s="1"/>
  <c r="AT196" i="13"/>
  <c r="AT136" i="13" s="1"/>
  <c r="AT76" i="13" s="1"/>
  <c r="AT16" i="13" s="1"/>
  <c r="BA196" i="13"/>
  <c r="BA136" i="13" s="1"/>
  <c r="BA76" i="13" s="1"/>
  <c r="BA16" i="13" s="1"/>
  <c r="K196" i="13"/>
  <c r="K136" i="13" s="1"/>
  <c r="K76" i="13" s="1"/>
  <c r="K16" i="13" s="1"/>
  <c r="L196" i="13"/>
  <c r="L136" i="13" s="1"/>
  <c r="L76" i="13" s="1"/>
  <c r="L16" i="13" s="1"/>
  <c r="BF196" i="13"/>
  <c r="BF136" i="13" s="1"/>
  <c r="BF76" i="13" s="1"/>
  <c r="BF16" i="13" s="1"/>
  <c r="AZ196" i="13"/>
  <c r="AZ136" i="13" s="1"/>
  <c r="AZ76" i="13" s="1"/>
  <c r="AZ16" i="13" s="1"/>
  <c r="AO196" i="13"/>
  <c r="AO136" i="13" s="1"/>
  <c r="AO76" i="13" s="1"/>
  <c r="AO16" i="13" s="1"/>
  <c r="AY196" i="13"/>
  <c r="AY136" i="13" s="1"/>
  <c r="AY76" i="13" s="1"/>
  <c r="AY16" i="13" s="1"/>
  <c r="BE196" i="13"/>
  <c r="BE136" i="13" s="1"/>
  <c r="BE76" i="13" s="1"/>
  <c r="BE16" i="13" s="1"/>
  <c r="AU196" i="13"/>
  <c r="AU136" i="13" s="1"/>
  <c r="AU76" i="13" s="1"/>
  <c r="AU16" i="13" s="1"/>
  <c r="AR196" i="13"/>
  <c r="AR136" i="13" s="1"/>
  <c r="AR76" i="13" s="1"/>
  <c r="AR16" i="13" s="1"/>
  <c r="AQ196" i="13"/>
  <c r="AQ136" i="13" s="1"/>
  <c r="AQ76" i="13" s="1"/>
  <c r="AQ16" i="13" s="1"/>
  <c r="AN196" i="13"/>
  <c r="AN136" i="13" s="1"/>
  <c r="AN76" i="13" s="1"/>
  <c r="AN16" i="13" s="1"/>
  <c r="J196" i="13"/>
  <c r="J136" i="13" s="1"/>
  <c r="J76" i="13" s="1"/>
  <c r="AS196" i="13"/>
  <c r="AS136" i="13" s="1"/>
  <c r="AS76" i="13" s="1"/>
  <c r="AS16" i="13" s="1"/>
  <c r="P187" i="13"/>
  <c r="BB196" i="13"/>
  <c r="BB136" i="13" s="1"/>
  <c r="BB76" i="13" s="1"/>
  <c r="BB16" i="13" s="1"/>
  <c r="AG19" i="2"/>
  <c r="P127" i="13"/>
  <c r="N191" i="13"/>
  <c r="N131" i="13" s="1"/>
  <c r="N71" i="13" s="1"/>
  <c r="N11" i="13" s="1"/>
  <c r="N130" i="13"/>
  <c r="N70" i="13" s="1"/>
  <c r="N10" i="13" s="1"/>
  <c r="N237" i="13"/>
  <c r="N177" i="13" s="1"/>
  <c r="N117" i="13" s="1"/>
  <c r="H197" i="13"/>
  <c r="B20" i="2"/>
  <c r="B19" i="1"/>
  <c r="H17" i="13"/>
  <c r="H137" i="13"/>
  <c r="H77" i="13"/>
  <c r="M19" i="2"/>
  <c r="AH19" i="2"/>
  <c r="P19" i="2"/>
  <c r="O19" i="2"/>
  <c r="AE19" i="2"/>
  <c r="X19" i="2"/>
  <c r="Y19" i="2"/>
  <c r="AB19" i="2"/>
  <c r="R19" i="2"/>
  <c r="U19" i="2"/>
  <c r="V19" i="2"/>
  <c r="AA19" i="2"/>
  <c r="S19" i="2"/>
  <c r="J19" i="2"/>
  <c r="AD19" i="2"/>
  <c r="N196" i="13"/>
  <c r="N136" i="13" s="1"/>
  <c r="N76" i="13" s="1"/>
  <c r="N16" i="13" s="1"/>
  <c r="N234" i="13"/>
  <c r="N174" i="13" s="1"/>
  <c r="N114" i="13" s="1"/>
  <c r="N54" i="13" s="1"/>
  <c r="I19" i="2"/>
  <c r="N44" i="13"/>
  <c r="N13" i="13"/>
  <c r="N46" i="13"/>
  <c r="N48" i="13"/>
  <c r="O41" i="13"/>
  <c r="O55" i="13"/>
  <c r="N42" i="13"/>
  <c r="N15" i="13"/>
  <c r="N56" i="13"/>
  <c r="N49" i="13"/>
  <c r="J16" i="13" l="1"/>
  <c r="N57" i="13"/>
  <c r="B20" i="1"/>
  <c r="H138" i="13"/>
  <c r="H198" i="13"/>
  <c r="B21" i="2"/>
  <c r="H78" i="13"/>
  <c r="H18" i="13"/>
  <c r="AB20" i="2"/>
  <c r="AH20" i="2"/>
  <c r="AA20" i="2"/>
  <c r="M20" i="2"/>
  <c r="AE20" i="2"/>
  <c r="J20" i="2"/>
  <c r="S20" i="2"/>
  <c r="P20" i="2"/>
  <c r="AD20" i="2"/>
  <c r="V20" i="2"/>
  <c r="Y20" i="2"/>
  <c r="X20" i="2"/>
  <c r="U20" i="2"/>
  <c r="R20" i="2"/>
  <c r="O20" i="2"/>
  <c r="AG20" i="2"/>
  <c r="L20" i="2"/>
  <c r="I20" i="2"/>
  <c r="M197" i="13"/>
  <c r="M137" i="13" s="1"/>
  <c r="M77" i="13" s="1"/>
  <c r="M17" i="13" s="1"/>
  <c r="K197" i="13"/>
  <c r="K137" i="13" s="1"/>
  <c r="K77" i="13" s="1"/>
  <c r="K17" i="13" s="1"/>
  <c r="J197" i="13"/>
  <c r="J137" i="13" s="1"/>
  <c r="J77" i="13" s="1"/>
  <c r="L197" i="13"/>
  <c r="L137" i="13" s="1"/>
  <c r="L77" i="13" s="1"/>
  <c r="L17" i="13" s="1"/>
  <c r="AM197" i="13"/>
  <c r="AM137" i="13" s="1"/>
  <c r="AM77" i="13" s="1"/>
  <c r="AM17" i="13" s="1"/>
  <c r="AU197" i="13"/>
  <c r="AU137" i="13" s="1"/>
  <c r="AU77" i="13" s="1"/>
  <c r="AU17" i="13" s="1"/>
  <c r="BC197" i="13"/>
  <c r="BC137" i="13" s="1"/>
  <c r="BC77" i="13" s="1"/>
  <c r="BC17" i="13" s="1"/>
  <c r="AN197" i="13"/>
  <c r="AN137" i="13" s="1"/>
  <c r="AN77" i="13" s="1"/>
  <c r="AN17" i="13" s="1"/>
  <c r="AV197" i="13"/>
  <c r="AV137" i="13" s="1"/>
  <c r="AV77" i="13" s="1"/>
  <c r="AV17" i="13" s="1"/>
  <c r="BD197" i="13"/>
  <c r="BD137" i="13" s="1"/>
  <c r="BD77" i="13" s="1"/>
  <c r="BD17" i="13" s="1"/>
  <c r="AO197" i="13"/>
  <c r="AO137" i="13" s="1"/>
  <c r="AO77" i="13" s="1"/>
  <c r="AO17" i="13" s="1"/>
  <c r="AW197" i="13"/>
  <c r="AW137" i="13" s="1"/>
  <c r="AW77" i="13" s="1"/>
  <c r="AW17" i="13" s="1"/>
  <c r="BE197" i="13"/>
  <c r="BE137" i="13" s="1"/>
  <c r="BE77" i="13" s="1"/>
  <c r="BE17" i="13" s="1"/>
  <c r="AP197" i="13"/>
  <c r="AP137" i="13" s="1"/>
  <c r="AP77" i="13" s="1"/>
  <c r="AP17" i="13" s="1"/>
  <c r="AX197" i="13"/>
  <c r="AX137" i="13" s="1"/>
  <c r="AX77" i="13" s="1"/>
  <c r="AX17" i="13" s="1"/>
  <c r="BF197" i="13"/>
  <c r="BF137" i="13" s="1"/>
  <c r="BF77" i="13" s="1"/>
  <c r="BF17" i="13" s="1"/>
  <c r="AS197" i="13"/>
  <c r="AS137" i="13" s="1"/>
  <c r="AS77" i="13" s="1"/>
  <c r="AS17" i="13" s="1"/>
  <c r="BA197" i="13"/>
  <c r="BA137" i="13" s="1"/>
  <c r="BA77" i="13" s="1"/>
  <c r="BA17" i="13" s="1"/>
  <c r="AQ197" i="13"/>
  <c r="AQ137" i="13" s="1"/>
  <c r="AQ77" i="13" s="1"/>
  <c r="AQ17" i="13" s="1"/>
  <c r="AZ197" i="13"/>
  <c r="AZ137" i="13" s="1"/>
  <c r="AZ77" i="13" s="1"/>
  <c r="AZ17" i="13" s="1"/>
  <c r="AR197" i="13"/>
  <c r="AR137" i="13" s="1"/>
  <c r="AR77" i="13" s="1"/>
  <c r="AR17" i="13" s="1"/>
  <c r="AY197" i="13"/>
  <c r="AY137" i="13" s="1"/>
  <c r="AY77" i="13" s="1"/>
  <c r="AY17" i="13" s="1"/>
  <c r="AT197" i="13"/>
  <c r="AT137" i="13" s="1"/>
  <c r="AT77" i="13" s="1"/>
  <c r="AT17" i="13" s="1"/>
  <c r="BB197" i="13"/>
  <c r="BB137" i="13" s="1"/>
  <c r="BB77" i="13" s="1"/>
  <c r="BB17" i="13" s="1"/>
  <c r="BG197" i="13"/>
  <c r="BG137" i="13" s="1"/>
  <c r="BG77" i="13" s="1"/>
  <c r="BG17" i="13" s="1"/>
  <c r="P197" i="13"/>
  <c r="P137" i="13" s="1"/>
  <c r="P77" i="13" s="1"/>
  <c r="P17" i="13" s="1"/>
  <c r="Q187" i="13"/>
  <c r="N197" i="13"/>
  <c r="N137" i="13" s="1"/>
  <c r="N77" i="13" s="1"/>
  <c r="N17" i="13" s="1"/>
  <c r="O197" i="13"/>
  <c r="O137" i="13" s="1"/>
  <c r="O77" i="13" s="1"/>
  <c r="O17" i="13" s="1"/>
  <c r="P192" i="13"/>
  <c r="P132" i="13" s="1"/>
  <c r="P72" i="13" s="1"/>
  <c r="P233" i="13"/>
  <c r="P173" i="13" s="1"/>
  <c r="P113" i="13" s="1"/>
  <c r="P53" i="13" s="1"/>
  <c r="P190" i="13"/>
  <c r="P130" i="13" s="1"/>
  <c r="P70" i="13" s="1"/>
  <c r="P10" i="13" s="1"/>
  <c r="P219" i="13"/>
  <c r="P159" i="13" s="1"/>
  <c r="P99" i="13" s="1"/>
  <c r="P234" i="13"/>
  <c r="P174" i="13" s="1"/>
  <c r="P114" i="13" s="1"/>
  <c r="P232" i="13"/>
  <c r="P172" i="13" s="1"/>
  <c r="P112" i="13" s="1"/>
  <c r="P52" i="13" s="1"/>
  <c r="P193" i="13"/>
  <c r="P133" i="13" s="1"/>
  <c r="P73" i="13" s="1"/>
  <c r="P225" i="13"/>
  <c r="P165" i="13" s="1"/>
  <c r="P105" i="13" s="1"/>
  <c r="P191" i="13"/>
  <c r="P131" i="13" s="1"/>
  <c r="P71" i="13" s="1"/>
  <c r="P194" i="13"/>
  <c r="P134" i="13" s="1"/>
  <c r="P74" i="13" s="1"/>
  <c r="P229" i="13"/>
  <c r="P169" i="13" s="1"/>
  <c r="P109" i="13" s="1"/>
  <c r="P231" i="13"/>
  <c r="P171" i="13" s="1"/>
  <c r="P111" i="13" s="1"/>
  <c r="P51" i="13" s="1"/>
  <c r="P220" i="13"/>
  <c r="P160" i="13" s="1"/>
  <c r="P100" i="13" s="1"/>
  <c r="P238" i="13"/>
  <c r="P178" i="13" s="1"/>
  <c r="P118" i="13" s="1"/>
  <c r="P222" i="13"/>
  <c r="P162" i="13" s="1"/>
  <c r="P102" i="13" s="1"/>
  <c r="P236" i="13"/>
  <c r="P176" i="13" s="1"/>
  <c r="P116" i="13" s="1"/>
  <c r="P235" i="13"/>
  <c r="P175" i="13" s="1"/>
  <c r="P115" i="13" s="1"/>
  <c r="P230" i="13"/>
  <c r="P224" i="13"/>
  <c r="P221" i="13"/>
  <c r="P161" i="13" s="1"/>
  <c r="P101" i="13" s="1"/>
  <c r="P41" i="13" s="1"/>
  <c r="P195" i="13"/>
  <c r="P135" i="13" s="1"/>
  <c r="P75" i="13" s="1"/>
  <c r="P170" i="13"/>
  <c r="P110" i="13" s="1"/>
  <c r="P50" i="13" s="1"/>
  <c r="P228" i="13"/>
  <c r="P168" i="13" s="1"/>
  <c r="P108" i="13" s="1"/>
  <c r="P226" i="13"/>
  <c r="P166" i="13" s="1"/>
  <c r="P106" i="13" s="1"/>
  <c r="P46" i="13" s="1"/>
  <c r="P239" i="13"/>
  <c r="P179" i="13" s="1"/>
  <c r="P119" i="13" s="1"/>
  <c r="P237" i="13"/>
  <c r="P177" i="13" s="1"/>
  <c r="P117" i="13" s="1"/>
  <c r="P164" i="13"/>
  <c r="P104" i="13" s="1"/>
  <c r="P227" i="13"/>
  <c r="P167" i="13" s="1"/>
  <c r="P107" i="13" s="1"/>
  <c r="P223" i="13"/>
  <c r="P163" i="13" s="1"/>
  <c r="P103" i="13" s="1"/>
  <c r="N52" i="13"/>
  <c r="Q127" i="13"/>
  <c r="Q67" i="13"/>
  <c r="Q7" i="13"/>
  <c r="P43" i="13" l="1"/>
  <c r="P11" i="13"/>
  <c r="P55" i="13"/>
  <c r="P56" i="13"/>
  <c r="P54" i="13"/>
  <c r="P44" i="13"/>
  <c r="P58" i="13"/>
  <c r="P13" i="13"/>
  <c r="P57" i="13"/>
  <c r="P42" i="13"/>
  <c r="P59" i="13"/>
  <c r="P14" i="13"/>
  <c r="J17" i="13"/>
  <c r="P47" i="13"/>
  <c r="R127" i="13"/>
  <c r="P40" i="13"/>
  <c r="R7" i="13"/>
  <c r="Q230" i="13"/>
  <c r="Q170" i="13" s="1"/>
  <c r="Q110" i="13" s="1"/>
  <c r="Q50" i="13" s="1"/>
  <c r="Q192" i="13"/>
  <c r="Q132" i="13" s="1"/>
  <c r="Q72" i="13" s="1"/>
  <c r="Q12" i="13" s="1"/>
  <c r="Q191" i="13"/>
  <c r="Q131" i="13" s="1"/>
  <c r="Q71" i="13" s="1"/>
  <c r="Q11" i="13" s="1"/>
  <c r="Q233" i="13"/>
  <c r="Q173" i="13" s="1"/>
  <c r="Q113" i="13" s="1"/>
  <c r="Q53" i="13" s="1"/>
  <c r="Q193" i="13"/>
  <c r="Q133" i="13" s="1"/>
  <c r="Q73" i="13" s="1"/>
  <c r="Q231" i="13"/>
  <c r="Q171" i="13" s="1"/>
  <c r="Q111" i="13" s="1"/>
  <c r="Q51" i="13" s="1"/>
  <c r="Q220" i="13"/>
  <c r="Q160" i="13" s="1"/>
  <c r="Q100" i="13" s="1"/>
  <c r="Q229" i="13"/>
  <c r="Q169" i="13" s="1"/>
  <c r="Q109" i="13" s="1"/>
  <c r="Q49" i="13" s="1"/>
  <c r="Q227" i="13"/>
  <c r="Q167" i="13" s="1"/>
  <c r="Q107" i="13" s="1"/>
  <c r="Q47" i="13" s="1"/>
  <c r="Q238" i="13"/>
  <c r="Q178" i="13" s="1"/>
  <c r="Q118" i="13" s="1"/>
  <c r="Q58" i="13" s="1"/>
  <c r="Q219" i="13"/>
  <c r="Q159" i="13" s="1"/>
  <c r="Q99" i="13" s="1"/>
  <c r="Q39" i="13" s="1"/>
  <c r="Q195" i="13"/>
  <c r="Q135" i="13" s="1"/>
  <c r="Q75" i="13" s="1"/>
  <c r="Q15" i="13" s="1"/>
  <c r="Q234" i="13"/>
  <c r="Q174" i="13" s="1"/>
  <c r="Q114" i="13" s="1"/>
  <c r="Q228" i="13"/>
  <c r="Q168" i="13" s="1"/>
  <c r="Q108" i="13" s="1"/>
  <c r="Q48" i="13" s="1"/>
  <c r="Q223" i="13"/>
  <c r="Q163" i="13" s="1"/>
  <c r="Q103" i="13" s="1"/>
  <c r="Q236" i="13"/>
  <c r="Q176" i="13" s="1"/>
  <c r="Q116" i="13" s="1"/>
  <c r="Q56" i="13" s="1"/>
  <c r="Q221" i="13"/>
  <c r="Q161" i="13" s="1"/>
  <c r="Q101" i="13" s="1"/>
  <c r="Q232" i="13"/>
  <c r="Q172" i="13" s="1"/>
  <c r="Q112" i="13" s="1"/>
  <c r="Q52" i="13" s="1"/>
  <c r="Q194" i="13"/>
  <c r="Q134" i="13" s="1"/>
  <c r="Q74" i="13" s="1"/>
  <c r="Q14" i="13" s="1"/>
  <c r="Q224" i="13"/>
  <c r="Q164" i="13" s="1"/>
  <c r="Q104" i="13" s="1"/>
  <c r="Q44" i="13" s="1"/>
  <c r="Q190" i="13"/>
  <c r="Q130" i="13" s="1"/>
  <c r="Q70" i="13" s="1"/>
  <c r="Q225" i="13"/>
  <c r="Q165" i="13" s="1"/>
  <c r="Q105" i="13" s="1"/>
  <c r="Q45" i="13" s="1"/>
  <c r="Q226" i="13"/>
  <c r="Q166" i="13" s="1"/>
  <c r="Q106" i="13" s="1"/>
  <c r="Q46" i="13" s="1"/>
  <c r="Q239" i="13"/>
  <c r="Q179" i="13" s="1"/>
  <c r="Q119" i="13" s="1"/>
  <c r="Q59" i="13" s="1"/>
  <c r="Q237" i="13"/>
  <c r="Q177" i="13" s="1"/>
  <c r="Q117" i="13" s="1"/>
  <c r="Q235" i="13"/>
  <c r="Q175" i="13" s="1"/>
  <c r="Q115" i="13" s="1"/>
  <c r="Q55" i="13" s="1"/>
  <c r="Q222" i="13"/>
  <c r="Q162" i="13" s="1"/>
  <c r="Q102" i="13" s="1"/>
  <c r="Q42" i="13" s="1"/>
  <c r="Q196" i="13"/>
  <c r="Q136" i="13" s="1"/>
  <c r="Q76" i="13" s="1"/>
  <c r="P12" i="13"/>
  <c r="R67" i="13"/>
  <c r="P48" i="13"/>
  <c r="P45" i="13"/>
  <c r="H199" i="13"/>
  <c r="H79" i="13"/>
  <c r="B22" i="2"/>
  <c r="H139" i="13"/>
  <c r="B21" i="1"/>
  <c r="H19" i="13"/>
  <c r="S7" i="13" s="1"/>
  <c r="S198" i="13" s="1"/>
  <c r="S138" i="13" s="1"/>
  <c r="S78" i="13" s="1"/>
  <c r="S18" i="13" s="1"/>
  <c r="P39" i="13"/>
  <c r="P49" i="13"/>
  <c r="M21" i="2"/>
  <c r="AA21" i="2"/>
  <c r="O21" i="2"/>
  <c r="AB21" i="2"/>
  <c r="AE21" i="2"/>
  <c r="V21" i="2"/>
  <c r="AH21" i="2"/>
  <c r="U21" i="2"/>
  <c r="S21" i="2"/>
  <c r="P21" i="2"/>
  <c r="L21" i="2"/>
  <c r="R21" i="2"/>
  <c r="X21" i="2"/>
  <c r="I21" i="2"/>
  <c r="J21" i="2"/>
  <c r="Y21" i="2"/>
  <c r="AD21" i="2"/>
  <c r="AG21" i="2"/>
  <c r="P15" i="13"/>
  <c r="AS198" i="13"/>
  <c r="AS138" i="13" s="1"/>
  <c r="AS78" i="13" s="1"/>
  <c r="AS18" i="13" s="1"/>
  <c r="AU198" i="13"/>
  <c r="AU138" i="13" s="1"/>
  <c r="AU78" i="13" s="1"/>
  <c r="AU18" i="13" s="1"/>
  <c r="M198" i="13"/>
  <c r="M138" i="13" s="1"/>
  <c r="M78" i="13" s="1"/>
  <c r="M18" i="13" s="1"/>
  <c r="BC198" i="13"/>
  <c r="BC138" i="13" s="1"/>
  <c r="BC78" i="13" s="1"/>
  <c r="BC18" i="13" s="1"/>
  <c r="BA198" i="13"/>
  <c r="BA138" i="13" s="1"/>
  <c r="BA78" i="13" s="1"/>
  <c r="BA18" i="13" s="1"/>
  <c r="AX198" i="13"/>
  <c r="AX138" i="13" s="1"/>
  <c r="AX78" i="13" s="1"/>
  <c r="AX18" i="13" s="1"/>
  <c r="BD198" i="13"/>
  <c r="BD138" i="13" s="1"/>
  <c r="BD78" i="13" s="1"/>
  <c r="BD18" i="13" s="1"/>
  <c r="BB198" i="13"/>
  <c r="BB138" i="13" s="1"/>
  <c r="BB78" i="13" s="1"/>
  <c r="BB18" i="13" s="1"/>
  <c r="J198" i="13"/>
  <c r="J138" i="13" s="1"/>
  <c r="J78" i="13" s="1"/>
  <c r="BE198" i="13"/>
  <c r="BE138" i="13" s="1"/>
  <c r="BE78" i="13" s="1"/>
  <c r="BE18" i="13" s="1"/>
  <c r="R187" i="13"/>
  <c r="AR198" i="13"/>
  <c r="AR138" i="13" s="1"/>
  <c r="AR78" i="13" s="1"/>
  <c r="AR18" i="13" s="1"/>
  <c r="AN198" i="13"/>
  <c r="AN138" i="13" s="1"/>
  <c r="AN78" i="13" s="1"/>
  <c r="AN18" i="13" s="1"/>
  <c r="L198" i="13"/>
  <c r="L138" i="13" s="1"/>
  <c r="L78" i="13" s="1"/>
  <c r="L18" i="13" s="1"/>
  <c r="AM198" i="13"/>
  <c r="AM138" i="13" s="1"/>
  <c r="AM78" i="13" s="1"/>
  <c r="AM18" i="13" s="1"/>
  <c r="BG198" i="13"/>
  <c r="BG138" i="13" s="1"/>
  <c r="BG78" i="13" s="1"/>
  <c r="BG18" i="13" s="1"/>
  <c r="Q198" i="13"/>
  <c r="Q138" i="13" s="1"/>
  <c r="Q78" i="13" s="1"/>
  <c r="Q18" i="13" s="1"/>
  <c r="AV198" i="13"/>
  <c r="AV138" i="13" s="1"/>
  <c r="AV78" i="13" s="1"/>
  <c r="AV18" i="13" s="1"/>
  <c r="AY198" i="13"/>
  <c r="AY138" i="13" s="1"/>
  <c r="AY78" i="13" s="1"/>
  <c r="AY18" i="13" s="1"/>
  <c r="AW198" i="13"/>
  <c r="AW138" i="13" s="1"/>
  <c r="AW78" i="13" s="1"/>
  <c r="AW18" i="13" s="1"/>
  <c r="AZ198" i="13"/>
  <c r="AZ138" i="13" s="1"/>
  <c r="AZ78" i="13" s="1"/>
  <c r="AZ18" i="13" s="1"/>
  <c r="AQ198" i="13"/>
  <c r="AQ138" i="13" s="1"/>
  <c r="AQ78" i="13" s="1"/>
  <c r="AQ18" i="13" s="1"/>
  <c r="AT198" i="13"/>
  <c r="AT138" i="13" s="1"/>
  <c r="AT78" i="13" s="1"/>
  <c r="AT18" i="13" s="1"/>
  <c r="BF198" i="13"/>
  <c r="BF138" i="13" s="1"/>
  <c r="BF78" i="13" s="1"/>
  <c r="BF18" i="13" s="1"/>
  <c r="P198" i="13"/>
  <c r="P138" i="13" s="1"/>
  <c r="P78" i="13" s="1"/>
  <c r="P18" i="13" s="1"/>
  <c r="K198" i="13"/>
  <c r="K138" i="13" s="1"/>
  <c r="K78" i="13" s="1"/>
  <c r="K18" i="13" s="1"/>
  <c r="AO198" i="13"/>
  <c r="AO138" i="13" s="1"/>
  <c r="AO78" i="13" s="1"/>
  <c r="AO18" i="13" s="1"/>
  <c r="AP198" i="13"/>
  <c r="AP138" i="13" s="1"/>
  <c r="AP78" i="13" s="1"/>
  <c r="AP18" i="13" s="1"/>
  <c r="O198" i="13"/>
  <c r="O138" i="13" s="1"/>
  <c r="O78" i="13" s="1"/>
  <c r="O18" i="13" s="1"/>
  <c r="N198" i="13"/>
  <c r="N138" i="13" s="1"/>
  <c r="N78" i="13" s="1"/>
  <c r="N18" i="13" s="1"/>
  <c r="Q40" i="13" l="1"/>
  <c r="Q54" i="13"/>
  <c r="Q57" i="13"/>
  <c r="J18" i="13"/>
  <c r="Q41" i="13"/>
  <c r="Q10" i="13"/>
  <c r="P22" i="2"/>
  <c r="AH22" i="2"/>
  <c r="J22" i="2"/>
  <c r="AB22" i="2"/>
  <c r="AD22" i="2"/>
  <c r="AA22" i="2"/>
  <c r="AE22" i="2"/>
  <c r="S22" i="2"/>
  <c r="AG22" i="2"/>
  <c r="Y22" i="2"/>
  <c r="V22" i="2"/>
  <c r="R22" i="2"/>
  <c r="M22" i="2"/>
  <c r="X22" i="2"/>
  <c r="O22" i="2"/>
  <c r="I22" i="2"/>
  <c r="U22" i="2"/>
  <c r="L22" i="2"/>
  <c r="S221" i="13"/>
  <c r="S161" i="13" s="1"/>
  <c r="S101" i="13" s="1"/>
  <c r="S225" i="13"/>
  <c r="S165" i="13" s="1"/>
  <c r="S105" i="13" s="1"/>
  <c r="S45" i="13" s="1"/>
  <c r="S234" i="13"/>
  <c r="S174" i="13" s="1"/>
  <c r="S114" i="13" s="1"/>
  <c r="S54" i="13" s="1"/>
  <c r="S236" i="13"/>
  <c r="S176" i="13" s="1"/>
  <c r="S116" i="13" s="1"/>
  <c r="S56" i="13" s="1"/>
  <c r="S229" i="13"/>
  <c r="S169" i="13" s="1"/>
  <c r="S109" i="13" s="1"/>
  <c r="S49" i="13" s="1"/>
  <c r="S238" i="13"/>
  <c r="S178" i="13" s="1"/>
  <c r="S118" i="13" s="1"/>
  <c r="S58" i="13" s="1"/>
  <c r="S227" i="13"/>
  <c r="S167" i="13" s="1"/>
  <c r="S107" i="13" s="1"/>
  <c r="S47" i="13" s="1"/>
  <c r="S191" i="13"/>
  <c r="S131" i="13" s="1"/>
  <c r="S71" i="13" s="1"/>
  <c r="S11" i="13" s="1"/>
  <c r="S230" i="13"/>
  <c r="S170" i="13" s="1"/>
  <c r="S110" i="13" s="1"/>
  <c r="S50" i="13" s="1"/>
  <c r="S222" i="13"/>
  <c r="S162" i="13" s="1"/>
  <c r="S102" i="13" s="1"/>
  <c r="S42" i="13" s="1"/>
  <c r="S232" i="13"/>
  <c r="S172" i="13" s="1"/>
  <c r="S112" i="13" s="1"/>
  <c r="S52" i="13" s="1"/>
  <c r="S239" i="13"/>
  <c r="S179" i="13" s="1"/>
  <c r="S119" i="13" s="1"/>
  <c r="S59" i="13" s="1"/>
  <c r="S219" i="13"/>
  <c r="S159" i="13" s="1"/>
  <c r="S99" i="13" s="1"/>
  <c r="S39" i="13" s="1"/>
  <c r="S193" i="13"/>
  <c r="S133" i="13" s="1"/>
  <c r="S73" i="13" s="1"/>
  <c r="S13" i="13" s="1"/>
  <c r="S237" i="13"/>
  <c r="S177" i="13" s="1"/>
  <c r="S117" i="13" s="1"/>
  <c r="S57" i="13" s="1"/>
  <c r="S223" i="13"/>
  <c r="S163" i="13" s="1"/>
  <c r="S103" i="13" s="1"/>
  <c r="S43" i="13" s="1"/>
  <c r="S194" i="13"/>
  <c r="S134" i="13" s="1"/>
  <c r="S74" i="13" s="1"/>
  <c r="S14" i="13" s="1"/>
  <c r="S195" i="13"/>
  <c r="S135" i="13" s="1"/>
  <c r="S75" i="13" s="1"/>
  <c r="S15" i="13" s="1"/>
  <c r="S224" i="13"/>
  <c r="S164" i="13" s="1"/>
  <c r="S104" i="13" s="1"/>
  <c r="S44" i="13" s="1"/>
  <c r="S228" i="13"/>
  <c r="S168" i="13" s="1"/>
  <c r="S108" i="13" s="1"/>
  <c r="S48" i="13" s="1"/>
  <c r="S231" i="13"/>
  <c r="S171" i="13" s="1"/>
  <c r="S111" i="13" s="1"/>
  <c r="S51" i="13" s="1"/>
  <c r="S220" i="13"/>
  <c r="S160" i="13" s="1"/>
  <c r="S100" i="13" s="1"/>
  <c r="S40" i="13" s="1"/>
  <c r="S235" i="13"/>
  <c r="S175" i="13" s="1"/>
  <c r="S115" i="13" s="1"/>
  <c r="S55" i="13" s="1"/>
  <c r="S233" i="13"/>
  <c r="S173" i="13" s="1"/>
  <c r="S113" i="13" s="1"/>
  <c r="S53" i="13" s="1"/>
  <c r="S190" i="13"/>
  <c r="S130" i="13" s="1"/>
  <c r="S70" i="13" s="1"/>
  <c r="S10" i="13" s="1"/>
  <c r="S226" i="13"/>
  <c r="S166" i="13" s="1"/>
  <c r="S106" i="13" s="1"/>
  <c r="S46" i="13" s="1"/>
  <c r="S192" i="13"/>
  <c r="S132" i="13" s="1"/>
  <c r="S72" i="13" s="1"/>
  <c r="S12" i="13" s="1"/>
  <c r="S196" i="13"/>
  <c r="S136" i="13" s="1"/>
  <c r="S76" i="13" s="1"/>
  <c r="S16" i="13" s="1"/>
  <c r="S197" i="13"/>
  <c r="S137" i="13" s="1"/>
  <c r="S77" i="13" s="1"/>
  <c r="S17" i="13" s="1"/>
  <c r="Q16" i="13"/>
  <c r="Q43" i="13"/>
  <c r="H20" i="13"/>
  <c r="H80" i="13"/>
  <c r="T67" i="13" s="1"/>
  <c r="H200" i="13"/>
  <c r="B22" i="1"/>
  <c r="H140" i="13"/>
  <c r="B23" i="2"/>
  <c r="Q13" i="13"/>
  <c r="R228" i="13"/>
  <c r="R168" i="13" s="1"/>
  <c r="R108" i="13" s="1"/>
  <c r="R223" i="13"/>
  <c r="R163" i="13" s="1"/>
  <c r="R103" i="13" s="1"/>
  <c r="R193" i="13"/>
  <c r="R133" i="13" s="1"/>
  <c r="R73" i="13" s="1"/>
  <c r="R231" i="13"/>
  <c r="R171" i="13" s="1"/>
  <c r="R111" i="13" s="1"/>
  <c r="R51" i="13" s="1"/>
  <c r="R237" i="13"/>
  <c r="R177" i="13" s="1"/>
  <c r="R117" i="13" s="1"/>
  <c r="R57" i="13" s="1"/>
  <c r="R191" i="13"/>
  <c r="R131" i="13" s="1"/>
  <c r="R71" i="13" s="1"/>
  <c r="R11" i="13" s="1"/>
  <c r="R225" i="13"/>
  <c r="R165" i="13" s="1"/>
  <c r="R105" i="13" s="1"/>
  <c r="R192" i="13"/>
  <c r="R132" i="13" s="1"/>
  <c r="R72" i="13" s="1"/>
  <c r="R230" i="13"/>
  <c r="R170" i="13" s="1"/>
  <c r="R110" i="13" s="1"/>
  <c r="R234" i="13"/>
  <c r="R174" i="13" s="1"/>
  <c r="R114" i="13" s="1"/>
  <c r="R54" i="13" s="1"/>
  <c r="R221" i="13"/>
  <c r="R161" i="13" s="1"/>
  <c r="R101" i="13" s="1"/>
  <c r="R41" i="13" s="1"/>
  <c r="R232" i="13"/>
  <c r="R172" i="13" s="1"/>
  <c r="R112" i="13" s="1"/>
  <c r="R235" i="13"/>
  <c r="R175" i="13" s="1"/>
  <c r="R115" i="13" s="1"/>
  <c r="R195" i="13"/>
  <c r="R135" i="13" s="1"/>
  <c r="R75" i="13" s="1"/>
  <c r="R15" i="13" s="1"/>
  <c r="R222" i="13"/>
  <c r="R162" i="13" s="1"/>
  <c r="R102" i="13" s="1"/>
  <c r="R238" i="13"/>
  <c r="R178" i="13" s="1"/>
  <c r="R118" i="13" s="1"/>
  <c r="R58" i="13" s="1"/>
  <c r="R233" i="13"/>
  <c r="R173" i="13" s="1"/>
  <c r="R113" i="13" s="1"/>
  <c r="R53" i="13" s="1"/>
  <c r="R194" i="13"/>
  <c r="R134" i="13" s="1"/>
  <c r="R74" i="13" s="1"/>
  <c r="R227" i="13"/>
  <c r="R167" i="13" s="1"/>
  <c r="R107" i="13" s="1"/>
  <c r="R47" i="13" s="1"/>
  <c r="R219" i="13"/>
  <c r="R159" i="13" s="1"/>
  <c r="R99" i="13" s="1"/>
  <c r="R39" i="13" s="1"/>
  <c r="R190" i="13"/>
  <c r="R130" i="13" s="1"/>
  <c r="R70" i="13" s="1"/>
  <c r="R10" i="13" s="1"/>
  <c r="R224" i="13"/>
  <c r="R164" i="13" s="1"/>
  <c r="R104" i="13" s="1"/>
  <c r="R239" i="13"/>
  <c r="R179" i="13" s="1"/>
  <c r="R119" i="13" s="1"/>
  <c r="R229" i="13"/>
  <c r="R169" i="13" s="1"/>
  <c r="R109" i="13" s="1"/>
  <c r="R220" i="13"/>
  <c r="R160" i="13" s="1"/>
  <c r="R100" i="13" s="1"/>
  <c r="R40" i="13" s="1"/>
  <c r="R226" i="13"/>
  <c r="R166" i="13" s="1"/>
  <c r="R106" i="13" s="1"/>
  <c r="R236" i="13"/>
  <c r="R176" i="13" s="1"/>
  <c r="R116" i="13" s="1"/>
  <c r="R56" i="13" s="1"/>
  <c r="R196" i="13"/>
  <c r="R136" i="13" s="1"/>
  <c r="R76" i="13" s="1"/>
  <c r="R16" i="13" s="1"/>
  <c r="R197" i="13"/>
  <c r="R137" i="13" s="1"/>
  <c r="R77" i="13" s="1"/>
  <c r="S67" i="13"/>
  <c r="L199" i="13"/>
  <c r="L139" i="13" s="1"/>
  <c r="L79" i="13" s="1"/>
  <c r="L19" i="13" s="1"/>
  <c r="P199" i="13"/>
  <c r="P139" i="13" s="1"/>
  <c r="P79" i="13" s="1"/>
  <c r="P19" i="13" s="1"/>
  <c r="AW199" i="13"/>
  <c r="AW139" i="13" s="1"/>
  <c r="AW79" i="13" s="1"/>
  <c r="AW19" i="13" s="1"/>
  <c r="BD199" i="13"/>
  <c r="BD139" i="13" s="1"/>
  <c r="BD79" i="13" s="1"/>
  <c r="BD19" i="13" s="1"/>
  <c r="BB199" i="13"/>
  <c r="BB139" i="13" s="1"/>
  <c r="BB79" i="13" s="1"/>
  <c r="BB19" i="13" s="1"/>
  <c r="AR199" i="13"/>
  <c r="AR139" i="13" s="1"/>
  <c r="AR79" i="13" s="1"/>
  <c r="AR19" i="13" s="1"/>
  <c r="K199" i="13"/>
  <c r="K139" i="13" s="1"/>
  <c r="K79" i="13" s="1"/>
  <c r="K19" i="13" s="1"/>
  <c r="BE199" i="13"/>
  <c r="BE139" i="13" s="1"/>
  <c r="BE79" i="13" s="1"/>
  <c r="BE19" i="13" s="1"/>
  <c r="S187" i="13"/>
  <c r="AX199" i="13"/>
  <c r="AX139" i="13" s="1"/>
  <c r="AX79" i="13" s="1"/>
  <c r="AX19" i="13" s="1"/>
  <c r="AZ199" i="13"/>
  <c r="AZ139" i="13" s="1"/>
  <c r="AZ79" i="13" s="1"/>
  <c r="AZ19" i="13" s="1"/>
  <c r="AY199" i="13"/>
  <c r="AY139" i="13" s="1"/>
  <c r="AY79" i="13" s="1"/>
  <c r="AY19" i="13" s="1"/>
  <c r="AN199" i="13"/>
  <c r="AN139" i="13" s="1"/>
  <c r="AN79" i="13" s="1"/>
  <c r="AN19" i="13" s="1"/>
  <c r="BF199" i="13"/>
  <c r="BF139" i="13" s="1"/>
  <c r="BF79" i="13" s="1"/>
  <c r="BF19" i="13" s="1"/>
  <c r="AU199" i="13"/>
  <c r="AU139" i="13" s="1"/>
  <c r="AU79" i="13" s="1"/>
  <c r="AU19" i="13" s="1"/>
  <c r="AS199" i="13"/>
  <c r="AS139" i="13" s="1"/>
  <c r="AS79" i="13" s="1"/>
  <c r="AS19" i="13" s="1"/>
  <c r="BA199" i="13"/>
  <c r="BA139" i="13" s="1"/>
  <c r="BA79" i="13" s="1"/>
  <c r="BA19" i="13" s="1"/>
  <c r="BG199" i="13"/>
  <c r="BG139" i="13" s="1"/>
  <c r="BG79" i="13" s="1"/>
  <c r="BG19" i="13" s="1"/>
  <c r="BC199" i="13"/>
  <c r="BC139" i="13" s="1"/>
  <c r="BC79" i="13" s="1"/>
  <c r="BC19" i="13" s="1"/>
  <c r="R199" i="13"/>
  <c r="R139" i="13" s="1"/>
  <c r="R79" i="13" s="1"/>
  <c r="R19" i="13" s="1"/>
  <c r="AQ199" i="13"/>
  <c r="AQ139" i="13" s="1"/>
  <c r="AQ79" i="13" s="1"/>
  <c r="AQ19" i="13" s="1"/>
  <c r="AT199" i="13"/>
  <c r="AT139" i="13" s="1"/>
  <c r="AT79" i="13" s="1"/>
  <c r="AT19" i="13" s="1"/>
  <c r="Q199" i="13"/>
  <c r="Q139" i="13" s="1"/>
  <c r="Q79" i="13" s="1"/>
  <c r="Q19" i="13" s="1"/>
  <c r="AM199" i="13"/>
  <c r="AM139" i="13" s="1"/>
  <c r="AM79" i="13" s="1"/>
  <c r="AM19" i="13" s="1"/>
  <c r="AV199" i="13"/>
  <c r="AV139" i="13" s="1"/>
  <c r="AV79" i="13" s="1"/>
  <c r="AV19" i="13" s="1"/>
  <c r="J199" i="13"/>
  <c r="J139" i="13" s="1"/>
  <c r="J79" i="13" s="1"/>
  <c r="M199" i="13"/>
  <c r="M139" i="13" s="1"/>
  <c r="M79" i="13" s="1"/>
  <c r="M19" i="13" s="1"/>
  <c r="AO199" i="13"/>
  <c r="AO139" i="13" s="1"/>
  <c r="AO79" i="13" s="1"/>
  <c r="AO19" i="13" s="1"/>
  <c r="AP199" i="13"/>
  <c r="AP139" i="13" s="1"/>
  <c r="AP79" i="13" s="1"/>
  <c r="AP19" i="13" s="1"/>
  <c r="N199" i="13"/>
  <c r="N139" i="13" s="1"/>
  <c r="N79" i="13" s="1"/>
  <c r="N19" i="13" s="1"/>
  <c r="O199" i="13"/>
  <c r="O139" i="13" s="1"/>
  <c r="O79" i="13" s="1"/>
  <c r="O19" i="13" s="1"/>
  <c r="S127" i="13"/>
  <c r="R42" i="13" l="1"/>
  <c r="R48" i="13"/>
  <c r="R12" i="13"/>
  <c r="R45" i="13"/>
  <c r="R46" i="13"/>
  <c r="R44" i="13"/>
  <c r="R13" i="13"/>
  <c r="R43" i="13"/>
  <c r="S41" i="13"/>
  <c r="R55" i="13"/>
  <c r="R14" i="13"/>
  <c r="T7" i="13"/>
  <c r="R49" i="13"/>
  <c r="R17" i="13"/>
  <c r="B23" i="1"/>
  <c r="H201" i="13"/>
  <c r="H141" i="13"/>
  <c r="H81" i="13"/>
  <c r="B24" i="2"/>
  <c r="H21" i="13"/>
  <c r="R59" i="13"/>
  <c r="J200" i="13"/>
  <c r="J140" i="13" s="1"/>
  <c r="J80" i="13" s="1"/>
  <c r="K200" i="13"/>
  <c r="K140" i="13" s="1"/>
  <c r="K80" i="13" s="1"/>
  <c r="K20" i="13" s="1"/>
  <c r="BA200" i="13"/>
  <c r="BA140" i="13" s="1"/>
  <c r="BA80" i="13" s="1"/>
  <c r="BA20" i="13" s="1"/>
  <c r="AS200" i="13"/>
  <c r="AU200" i="13"/>
  <c r="AU140" i="13" s="1"/>
  <c r="AU80" i="13" s="1"/>
  <c r="AU20" i="13" s="1"/>
  <c r="BC200" i="13"/>
  <c r="BC140" i="13" s="1"/>
  <c r="BC80" i="13" s="1"/>
  <c r="BC20" i="13" s="1"/>
  <c r="BG200" i="13"/>
  <c r="BG140" i="13" s="1"/>
  <c r="BG80" i="13" s="1"/>
  <c r="BG20" i="13" s="1"/>
  <c r="BB200" i="13"/>
  <c r="BB140" i="13" s="1"/>
  <c r="BB80" i="13" s="1"/>
  <c r="BB20" i="13" s="1"/>
  <c r="L200" i="13"/>
  <c r="L140" i="13" s="1"/>
  <c r="L80" i="13" s="1"/>
  <c r="L20" i="13" s="1"/>
  <c r="AW200" i="13"/>
  <c r="AW140" i="13" s="1"/>
  <c r="AW80" i="13" s="1"/>
  <c r="AW20" i="13" s="1"/>
  <c r="AQ200" i="13"/>
  <c r="AQ140" i="13" s="1"/>
  <c r="AQ80" i="13" s="1"/>
  <c r="AQ20" i="13" s="1"/>
  <c r="AM200" i="13"/>
  <c r="AM140" i="13" s="1"/>
  <c r="AM80" i="13" s="1"/>
  <c r="AM20" i="13" s="1"/>
  <c r="AO200" i="13"/>
  <c r="S200" i="13"/>
  <c r="S140" i="13" s="1"/>
  <c r="S80" i="13" s="1"/>
  <c r="S20" i="13" s="1"/>
  <c r="AN200" i="13"/>
  <c r="AN140" i="13" s="1"/>
  <c r="AN80" i="13" s="1"/>
  <c r="AN20" i="13" s="1"/>
  <c r="Q200" i="13"/>
  <c r="P200" i="13"/>
  <c r="P140" i="13" s="1"/>
  <c r="P80" i="13" s="1"/>
  <c r="P20" i="13" s="1"/>
  <c r="M200" i="13"/>
  <c r="M140" i="13" s="1"/>
  <c r="M80" i="13" s="1"/>
  <c r="M20" i="13" s="1"/>
  <c r="AT200" i="13"/>
  <c r="AT140" i="13" s="1"/>
  <c r="AT80" i="13" s="1"/>
  <c r="AT20" i="13" s="1"/>
  <c r="AX200" i="13"/>
  <c r="AX140" i="13" s="1"/>
  <c r="AX80" i="13" s="1"/>
  <c r="AX20" i="13" s="1"/>
  <c r="AZ200" i="13"/>
  <c r="AZ140" i="13" s="1"/>
  <c r="AZ80" i="13" s="1"/>
  <c r="AZ20" i="13" s="1"/>
  <c r="R200" i="13"/>
  <c r="R140" i="13" s="1"/>
  <c r="R80" i="13" s="1"/>
  <c r="R20" i="13" s="1"/>
  <c r="BE200" i="13"/>
  <c r="BE140" i="13" s="1"/>
  <c r="BE80" i="13" s="1"/>
  <c r="BE20" i="13" s="1"/>
  <c r="T187" i="13"/>
  <c r="BF200" i="13"/>
  <c r="BF140" i="13" s="1"/>
  <c r="BF80" i="13" s="1"/>
  <c r="BF20" i="13" s="1"/>
  <c r="BD200" i="13"/>
  <c r="BD140" i="13" s="1"/>
  <c r="BD80" i="13" s="1"/>
  <c r="BD20" i="13" s="1"/>
  <c r="AV200" i="13"/>
  <c r="AV140" i="13" s="1"/>
  <c r="AV80" i="13" s="1"/>
  <c r="AV20" i="13" s="1"/>
  <c r="AY200" i="13"/>
  <c r="AY140" i="13" s="1"/>
  <c r="AY80" i="13" s="1"/>
  <c r="AY20" i="13" s="1"/>
  <c r="AR200" i="13"/>
  <c r="AR140" i="13" s="1"/>
  <c r="AR80" i="13" s="1"/>
  <c r="AR20" i="13" s="1"/>
  <c r="AP200" i="13"/>
  <c r="AP140" i="13" s="1"/>
  <c r="AP80" i="13" s="1"/>
  <c r="AP20" i="13" s="1"/>
  <c r="O200" i="13"/>
  <c r="O140" i="13" s="1"/>
  <c r="O80" i="13" s="1"/>
  <c r="O20" i="13" s="1"/>
  <c r="N200" i="13"/>
  <c r="N140" i="13" s="1"/>
  <c r="N80" i="13" s="1"/>
  <c r="N20" i="13" s="1"/>
  <c r="J19" i="13"/>
  <c r="J23" i="2"/>
  <c r="Y23" i="2"/>
  <c r="V23" i="2"/>
  <c r="AE23" i="2"/>
  <c r="AD23" i="2"/>
  <c r="AG23" i="2"/>
  <c r="S23" i="2"/>
  <c r="X23" i="2"/>
  <c r="U23" i="2"/>
  <c r="P23" i="2"/>
  <c r="AH23" i="2"/>
  <c r="AA23" i="2"/>
  <c r="M23" i="2"/>
  <c r="AB23" i="2"/>
  <c r="R23" i="2"/>
  <c r="L23" i="2"/>
  <c r="I23" i="2"/>
  <c r="O23" i="2"/>
  <c r="R50" i="13"/>
  <c r="R52" i="13"/>
  <c r="T127" i="13"/>
  <c r="AS140" i="13"/>
  <c r="AS80" i="13" s="1"/>
  <c r="AS20" i="13" s="1"/>
  <c r="Q140" i="13"/>
  <c r="Q80" i="13" s="1"/>
  <c r="Q20" i="13" s="1"/>
  <c r="AO140" i="13"/>
  <c r="AO80" i="13" s="1"/>
  <c r="AO20" i="13" s="1"/>
  <c r="B24" i="1" l="1"/>
  <c r="H22" i="13"/>
  <c r="B25" i="2"/>
  <c r="H202" i="13"/>
  <c r="H142" i="13"/>
  <c r="H82" i="13"/>
  <c r="T191" i="13"/>
  <c r="T225" i="13"/>
  <c r="T165" i="13" s="1"/>
  <c r="T105" i="13" s="1"/>
  <c r="T221" i="13"/>
  <c r="T219" i="13"/>
  <c r="T159" i="13" s="1"/>
  <c r="T99" i="13" s="1"/>
  <c r="T220" i="13"/>
  <c r="T160" i="13" s="1"/>
  <c r="T100" i="13" s="1"/>
  <c r="T238" i="13"/>
  <c r="T178" i="13" s="1"/>
  <c r="T118" i="13" s="1"/>
  <c r="T226" i="13"/>
  <c r="T236" i="13"/>
  <c r="T176" i="13" s="1"/>
  <c r="T116" i="13" s="1"/>
  <c r="T56" i="13" s="1"/>
  <c r="T232" i="13"/>
  <c r="T172" i="13" s="1"/>
  <c r="T112" i="13" s="1"/>
  <c r="T52" i="13" s="1"/>
  <c r="T193" i="13"/>
  <c r="T133" i="13" s="1"/>
  <c r="T73" i="13" s="1"/>
  <c r="T194" i="13"/>
  <c r="T134" i="13" s="1"/>
  <c r="T74" i="13" s="1"/>
  <c r="T192" i="13"/>
  <c r="T132" i="13" s="1"/>
  <c r="T72" i="13" s="1"/>
  <c r="T190" i="13"/>
  <c r="T130" i="13" s="1"/>
  <c r="T70" i="13" s="1"/>
  <c r="T10" i="13" s="1"/>
  <c r="T227" i="13"/>
  <c r="T167" i="13" s="1"/>
  <c r="T107" i="13" s="1"/>
  <c r="T47" i="13" s="1"/>
  <c r="T233" i="13"/>
  <c r="T173" i="13" s="1"/>
  <c r="T113" i="13" s="1"/>
  <c r="T237" i="13"/>
  <c r="T177" i="13" s="1"/>
  <c r="T117" i="13" s="1"/>
  <c r="T57" i="13" s="1"/>
  <c r="T131" i="13"/>
  <c r="T71" i="13" s="1"/>
  <c r="T161" i="13"/>
  <c r="T101" i="13" s="1"/>
  <c r="T239" i="13"/>
  <c r="T179" i="13" s="1"/>
  <c r="T119" i="13" s="1"/>
  <c r="T231" i="13"/>
  <c r="T223" i="13"/>
  <c r="T163" i="13" s="1"/>
  <c r="T103" i="13" s="1"/>
  <c r="T230" i="13"/>
  <c r="T170" i="13" s="1"/>
  <c r="T110" i="13" s="1"/>
  <c r="T166" i="13"/>
  <c r="T106" i="13" s="1"/>
  <c r="T235" i="13"/>
  <c r="T175" i="13" s="1"/>
  <c r="T115" i="13" s="1"/>
  <c r="T222" i="13"/>
  <c r="T162" i="13" s="1"/>
  <c r="T102" i="13" s="1"/>
  <c r="T224" i="13"/>
  <c r="T164" i="13" s="1"/>
  <c r="T104" i="13" s="1"/>
  <c r="T228" i="13"/>
  <c r="T168" i="13" s="1"/>
  <c r="T108" i="13" s="1"/>
  <c r="T171" i="13"/>
  <c r="T111" i="13" s="1"/>
  <c r="T234" i="13"/>
  <c r="T174" i="13" s="1"/>
  <c r="T114" i="13" s="1"/>
  <c r="T229" i="13"/>
  <c r="T169" i="13" s="1"/>
  <c r="T109" i="13" s="1"/>
  <c r="T195" i="13"/>
  <c r="T135" i="13" s="1"/>
  <c r="T75" i="13" s="1"/>
  <c r="T14" i="13"/>
  <c r="T196" i="13"/>
  <c r="T136" i="13" s="1"/>
  <c r="T76" i="13" s="1"/>
  <c r="T197" i="13"/>
  <c r="T137" i="13" s="1"/>
  <c r="T77" i="13" s="1"/>
  <c r="T198" i="13"/>
  <c r="T138" i="13" s="1"/>
  <c r="T78" i="13" s="1"/>
  <c r="T199" i="13"/>
  <c r="T139" i="13" s="1"/>
  <c r="T79" i="13" s="1"/>
  <c r="U7" i="13"/>
  <c r="P24" i="2"/>
  <c r="AB24" i="2"/>
  <c r="AD24" i="2"/>
  <c r="M24" i="2"/>
  <c r="AA24" i="2"/>
  <c r="J24" i="2"/>
  <c r="V24" i="2"/>
  <c r="Y24" i="2"/>
  <c r="AH24" i="2"/>
  <c r="AE24" i="2"/>
  <c r="O24" i="2"/>
  <c r="X24" i="2"/>
  <c r="S24" i="2"/>
  <c r="U24" i="2"/>
  <c r="L24" i="2"/>
  <c r="AG24" i="2"/>
  <c r="I24" i="2"/>
  <c r="R24" i="2"/>
  <c r="U67" i="13"/>
  <c r="J20" i="13"/>
  <c r="U127" i="13"/>
  <c r="AN201" i="13"/>
  <c r="AN141" i="13" s="1"/>
  <c r="AN81" i="13" s="1"/>
  <c r="AN21" i="13" s="1"/>
  <c r="AV201" i="13"/>
  <c r="AV141" i="13" s="1"/>
  <c r="AV81" i="13" s="1"/>
  <c r="AV21" i="13" s="1"/>
  <c r="BD201" i="13"/>
  <c r="BD141" i="13" s="1"/>
  <c r="BD81" i="13" s="1"/>
  <c r="BD21" i="13" s="1"/>
  <c r="L201" i="13"/>
  <c r="L141" i="13" s="1"/>
  <c r="L81" i="13" s="1"/>
  <c r="L21" i="13" s="1"/>
  <c r="P201" i="13"/>
  <c r="P141" i="13" s="1"/>
  <c r="P81" i="13" s="1"/>
  <c r="P21" i="13" s="1"/>
  <c r="AR201" i="13"/>
  <c r="AR141" i="13" s="1"/>
  <c r="AR81" i="13" s="1"/>
  <c r="AR21" i="13" s="1"/>
  <c r="BF201" i="13"/>
  <c r="BF141" i="13" s="1"/>
  <c r="BF81" i="13" s="1"/>
  <c r="BF21" i="13" s="1"/>
  <c r="AZ201" i="13"/>
  <c r="AZ141" i="13" s="1"/>
  <c r="AZ81" i="13" s="1"/>
  <c r="AZ21" i="13" s="1"/>
  <c r="M201" i="13"/>
  <c r="M141" i="13" s="1"/>
  <c r="M81" i="13" s="1"/>
  <c r="M21" i="13" s="1"/>
  <c r="U187" i="13"/>
  <c r="J201" i="13"/>
  <c r="J141" i="13" s="1"/>
  <c r="J81" i="13" s="1"/>
  <c r="BB201" i="13"/>
  <c r="BB141" i="13" s="1"/>
  <c r="BB81" i="13" s="1"/>
  <c r="BB21" i="13" s="1"/>
  <c r="BE201" i="13"/>
  <c r="BE141" i="13" s="1"/>
  <c r="BE81" i="13" s="1"/>
  <c r="BE21" i="13" s="1"/>
  <c r="BA201" i="13"/>
  <c r="BA141" i="13" s="1"/>
  <c r="BA81" i="13" s="1"/>
  <c r="BA21" i="13" s="1"/>
  <c r="BG201" i="13"/>
  <c r="BG141" i="13" s="1"/>
  <c r="BG81" i="13" s="1"/>
  <c r="BG21" i="13" s="1"/>
  <c r="AX201" i="13"/>
  <c r="AX141" i="13" s="1"/>
  <c r="AX81" i="13" s="1"/>
  <c r="AX21" i="13" s="1"/>
  <c r="T201" i="13"/>
  <c r="T141" i="13" s="1"/>
  <c r="T81" i="13" s="1"/>
  <c r="T21" i="13" s="1"/>
  <c r="AW201" i="13"/>
  <c r="AW141" i="13" s="1"/>
  <c r="AW81" i="13" s="1"/>
  <c r="AW21" i="13" s="1"/>
  <c r="BC201" i="13"/>
  <c r="BC141" i="13" s="1"/>
  <c r="BC81" i="13" s="1"/>
  <c r="BC21" i="13" s="1"/>
  <c r="AT201" i="13"/>
  <c r="AT141" i="13" s="1"/>
  <c r="AT81" i="13" s="1"/>
  <c r="AT21" i="13" s="1"/>
  <c r="AS201" i="13"/>
  <c r="AS141" i="13" s="1"/>
  <c r="AS81" i="13" s="1"/>
  <c r="AS21" i="13" s="1"/>
  <c r="AY201" i="13"/>
  <c r="AY141" i="13" s="1"/>
  <c r="AY81" i="13" s="1"/>
  <c r="AY21" i="13" s="1"/>
  <c r="K201" i="13"/>
  <c r="K141" i="13" s="1"/>
  <c r="K81" i="13" s="1"/>
  <c r="K21" i="13" s="1"/>
  <c r="AM201" i="13"/>
  <c r="AM141" i="13" s="1"/>
  <c r="AM81" i="13" s="1"/>
  <c r="AM21" i="13" s="1"/>
  <c r="S201" i="13"/>
  <c r="S141" i="13" s="1"/>
  <c r="S81" i="13" s="1"/>
  <c r="S21" i="13" s="1"/>
  <c r="AU201" i="13"/>
  <c r="AU141" i="13" s="1"/>
  <c r="AU81" i="13" s="1"/>
  <c r="AU21" i="13" s="1"/>
  <c r="Q201" i="13"/>
  <c r="Q141" i="13" s="1"/>
  <c r="Q81" i="13" s="1"/>
  <c r="Q21" i="13" s="1"/>
  <c r="AQ201" i="13"/>
  <c r="AQ141" i="13" s="1"/>
  <c r="AQ81" i="13" s="1"/>
  <c r="AQ21" i="13" s="1"/>
  <c r="R201" i="13"/>
  <c r="R141" i="13" s="1"/>
  <c r="R81" i="13" s="1"/>
  <c r="R21" i="13" s="1"/>
  <c r="AO201" i="13"/>
  <c r="AO141" i="13" s="1"/>
  <c r="AO81" i="13" s="1"/>
  <c r="AO21" i="13" s="1"/>
  <c r="AP201" i="13"/>
  <c r="AP141" i="13" s="1"/>
  <c r="AP81" i="13" s="1"/>
  <c r="AP21" i="13" s="1"/>
  <c r="O201" i="13"/>
  <c r="O141" i="13" s="1"/>
  <c r="O81" i="13" s="1"/>
  <c r="O21" i="13" s="1"/>
  <c r="N201" i="13"/>
  <c r="N141" i="13" s="1"/>
  <c r="N81" i="13" s="1"/>
  <c r="N21" i="13" s="1"/>
  <c r="T40" i="13" l="1"/>
  <c r="T18" i="13"/>
  <c r="T55" i="13"/>
  <c r="T39" i="13"/>
  <c r="T17" i="13"/>
  <c r="T46" i="13"/>
  <c r="T15" i="13"/>
  <c r="T59" i="13"/>
  <c r="T58" i="13"/>
  <c r="V127" i="13"/>
  <c r="AM202" i="13"/>
  <c r="AM142" i="13" s="1"/>
  <c r="AM82" i="13" s="1"/>
  <c r="AM22" i="13" s="1"/>
  <c r="R202" i="13"/>
  <c r="R142" i="13" s="1"/>
  <c r="R82" i="13" s="1"/>
  <c r="R22" i="13" s="1"/>
  <c r="BF202" i="13"/>
  <c r="BF142" i="13" s="1"/>
  <c r="BF82" i="13" s="1"/>
  <c r="BF22" i="13" s="1"/>
  <c r="AT202" i="13"/>
  <c r="AT142" i="13" s="1"/>
  <c r="AT82" i="13" s="1"/>
  <c r="AT22" i="13" s="1"/>
  <c r="BC202" i="13"/>
  <c r="BC142" i="13" s="1"/>
  <c r="BC82" i="13" s="1"/>
  <c r="BC22" i="13" s="1"/>
  <c r="V187" i="13"/>
  <c r="T202" i="13"/>
  <c r="T142" i="13" s="1"/>
  <c r="T82" i="13" s="1"/>
  <c r="T22" i="13" s="1"/>
  <c r="AW202" i="13"/>
  <c r="AW142" i="13" s="1"/>
  <c r="AW82" i="13" s="1"/>
  <c r="AW22" i="13" s="1"/>
  <c r="BA202" i="13"/>
  <c r="BA142" i="13" s="1"/>
  <c r="BA82" i="13" s="1"/>
  <c r="BA22" i="13" s="1"/>
  <c r="AN202" i="13"/>
  <c r="AN142" i="13" s="1"/>
  <c r="AN82" i="13" s="1"/>
  <c r="AN22" i="13" s="1"/>
  <c r="L202" i="13"/>
  <c r="L142" i="13" s="1"/>
  <c r="L82" i="13" s="1"/>
  <c r="L22" i="13" s="1"/>
  <c r="BE202" i="13"/>
  <c r="BE142" i="13" s="1"/>
  <c r="BE82" i="13" s="1"/>
  <c r="BE22" i="13" s="1"/>
  <c r="AR202" i="13"/>
  <c r="AR142" i="13" s="1"/>
  <c r="AR82" i="13" s="1"/>
  <c r="AR22" i="13" s="1"/>
  <c r="AX202" i="13"/>
  <c r="AX142" i="13" s="1"/>
  <c r="AX82" i="13" s="1"/>
  <c r="AX22" i="13" s="1"/>
  <c r="K202" i="13"/>
  <c r="K142" i="13" s="1"/>
  <c r="AV202" i="13"/>
  <c r="AV142" i="13" s="1"/>
  <c r="AV82" i="13" s="1"/>
  <c r="AV22" i="13" s="1"/>
  <c r="AU202" i="13"/>
  <c r="AU142" i="13" s="1"/>
  <c r="AU82" i="13" s="1"/>
  <c r="AU22" i="13" s="1"/>
  <c r="P202" i="13"/>
  <c r="P142" i="13" s="1"/>
  <c r="P82" i="13" s="1"/>
  <c r="P22" i="13" s="1"/>
  <c r="AY202" i="13"/>
  <c r="AY142" i="13" s="1"/>
  <c r="AY82" i="13" s="1"/>
  <c r="AY22" i="13" s="1"/>
  <c r="AO202" i="13"/>
  <c r="AO142" i="13" s="1"/>
  <c r="AO82" i="13" s="1"/>
  <c r="AO22" i="13" s="1"/>
  <c r="S202" i="13"/>
  <c r="S142" i="13" s="1"/>
  <c r="S82" i="13" s="1"/>
  <c r="S22" i="13" s="1"/>
  <c r="J202" i="13"/>
  <c r="J142" i="13" s="1"/>
  <c r="J82" i="13" s="1"/>
  <c r="AS202" i="13"/>
  <c r="AS142" i="13" s="1"/>
  <c r="AS82" i="13" s="1"/>
  <c r="AS22" i="13" s="1"/>
  <c r="BB202" i="13"/>
  <c r="BB142" i="13" s="1"/>
  <c r="BB82" i="13" s="1"/>
  <c r="BB22" i="13" s="1"/>
  <c r="M202" i="13"/>
  <c r="M142" i="13" s="1"/>
  <c r="M82" i="13" s="1"/>
  <c r="M22" i="13" s="1"/>
  <c r="Q202" i="13"/>
  <c r="Q142" i="13" s="1"/>
  <c r="Q82" i="13" s="1"/>
  <c r="Q22" i="13" s="1"/>
  <c r="BD202" i="13"/>
  <c r="BD142" i="13" s="1"/>
  <c r="BD82" i="13" s="1"/>
  <c r="BD22" i="13" s="1"/>
  <c r="AQ202" i="13"/>
  <c r="AQ142" i="13" s="1"/>
  <c r="AQ82" i="13" s="1"/>
  <c r="AQ22" i="13" s="1"/>
  <c r="U202" i="13"/>
  <c r="U142" i="13" s="1"/>
  <c r="U82" i="13" s="1"/>
  <c r="U22" i="13" s="1"/>
  <c r="BG202" i="13"/>
  <c r="BG142" i="13" s="1"/>
  <c r="BG82" i="13" s="1"/>
  <c r="BG22" i="13" s="1"/>
  <c r="AZ202" i="13"/>
  <c r="AZ142" i="13" s="1"/>
  <c r="AZ82" i="13" s="1"/>
  <c r="AZ22" i="13" s="1"/>
  <c r="N202" i="13"/>
  <c r="N142" i="13" s="1"/>
  <c r="N82" i="13" s="1"/>
  <c r="N22" i="13" s="1"/>
  <c r="AP202" i="13"/>
  <c r="AP142" i="13" s="1"/>
  <c r="AP82" i="13" s="1"/>
  <c r="AP22" i="13" s="1"/>
  <c r="O202" i="13"/>
  <c r="O142" i="13" s="1"/>
  <c r="O82" i="13" s="1"/>
  <c r="O22" i="13" s="1"/>
  <c r="T51" i="13"/>
  <c r="T43" i="13"/>
  <c r="T13" i="13"/>
  <c r="H23" i="13"/>
  <c r="H143" i="13"/>
  <c r="B26" i="2"/>
  <c r="H83" i="13"/>
  <c r="B25" i="1"/>
  <c r="H203" i="13"/>
  <c r="T41" i="13"/>
  <c r="T11" i="13"/>
  <c r="U224" i="13"/>
  <c r="U164" i="13" s="1"/>
  <c r="U104" i="13" s="1"/>
  <c r="U44" i="13" s="1"/>
  <c r="U230" i="13"/>
  <c r="U170" i="13" s="1"/>
  <c r="U110" i="13" s="1"/>
  <c r="U50" i="13" s="1"/>
  <c r="U225" i="13"/>
  <c r="U165" i="13" s="1"/>
  <c r="U105" i="13" s="1"/>
  <c r="U45" i="13" s="1"/>
  <c r="U235" i="13"/>
  <c r="U175" i="13" s="1"/>
  <c r="U115" i="13" s="1"/>
  <c r="U55" i="13" s="1"/>
  <c r="U226" i="13"/>
  <c r="U166" i="13" s="1"/>
  <c r="U106" i="13" s="1"/>
  <c r="U46" i="13" s="1"/>
  <c r="U191" i="13"/>
  <c r="U131" i="13" s="1"/>
  <c r="U71" i="13" s="1"/>
  <c r="U11" i="13" s="1"/>
  <c r="U233" i="13"/>
  <c r="U173" i="13" s="1"/>
  <c r="U113" i="13" s="1"/>
  <c r="U53" i="13" s="1"/>
  <c r="U193" i="13"/>
  <c r="U133" i="13" s="1"/>
  <c r="U73" i="13" s="1"/>
  <c r="U13" i="13" s="1"/>
  <c r="U227" i="13"/>
  <c r="U167" i="13" s="1"/>
  <c r="U107" i="13" s="1"/>
  <c r="U47" i="13" s="1"/>
  <c r="U222" i="13"/>
  <c r="U162" i="13" s="1"/>
  <c r="U102" i="13" s="1"/>
  <c r="U42" i="13" s="1"/>
  <c r="U238" i="13"/>
  <c r="U178" i="13" s="1"/>
  <c r="U118" i="13" s="1"/>
  <c r="U229" i="13"/>
  <c r="U169" i="13" s="1"/>
  <c r="U109" i="13" s="1"/>
  <c r="U49" i="13" s="1"/>
  <c r="U194" i="13"/>
  <c r="U134" i="13" s="1"/>
  <c r="U74" i="13" s="1"/>
  <c r="U14" i="13" s="1"/>
  <c r="U220" i="13"/>
  <c r="U160" i="13" s="1"/>
  <c r="U100" i="13" s="1"/>
  <c r="U40" i="13" s="1"/>
  <c r="U234" i="13"/>
  <c r="U174" i="13" s="1"/>
  <c r="U114" i="13" s="1"/>
  <c r="U54" i="13" s="1"/>
  <c r="U190" i="13"/>
  <c r="U130" i="13" s="1"/>
  <c r="U70" i="13" s="1"/>
  <c r="U10" i="13" s="1"/>
  <c r="U239" i="13"/>
  <c r="U179" i="13" s="1"/>
  <c r="U119" i="13" s="1"/>
  <c r="U59" i="13" s="1"/>
  <c r="U228" i="13"/>
  <c r="U168" i="13" s="1"/>
  <c r="U108" i="13" s="1"/>
  <c r="U48" i="13" s="1"/>
  <c r="U223" i="13"/>
  <c r="U163" i="13" s="1"/>
  <c r="U103" i="13" s="1"/>
  <c r="U43" i="13" s="1"/>
  <c r="U236" i="13"/>
  <c r="U176" i="13" s="1"/>
  <c r="U116" i="13" s="1"/>
  <c r="U56" i="13" s="1"/>
  <c r="U221" i="13"/>
  <c r="U161" i="13" s="1"/>
  <c r="U101" i="13" s="1"/>
  <c r="U41" i="13" s="1"/>
  <c r="U195" i="13"/>
  <c r="U135" i="13" s="1"/>
  <c r="U75" i="13" s="1"/>
  <c r="U15" i="13" s="1"/>
  <c r="U219" i="13"/>
  <c r="U159" i="13" s="1"/>
  <c r="U99" i="13" s="1"/>
  <c r="U39" i="13" s="1"/>
  <c r="U237" i="13"/>
  <c r="U177" i="13" s="1"/>
  <c r="U117" i="13" s="1"/>
  <c r="U57" i="13" s="1"/>
  <c r="U231" i="13"/>
  <c r="U171" i="13" s="1"/>
  <c r="U111" i="13" s="1"/>
  <c r="U51" i="13" s="1"/>
  <c r="U232" i="13"/>
  <c r="U172" i="13" s="1"/>
  <c r="U112" i="13" s="1"/>
  <c r="U52" i="13" s="1"/>
  <c r="U192" i="13"/>
  <c r="U132" i="13" s="1"/>
  <c r="U72" i="13" s="1"/>
  <c r="U12" i="13" s="1"/>
  <c r="U196" i="13"/>
  <c r="U136" i="13" s="1"/>
  <c r="U76" i="13" s="1"/>
  <c r="U16" i="13" s="1"/>
  <c r="U197" i="13"/>
  <c r="U137" i="13" s="1"/>
  <c r="U77" i="13" s="1"/>
  <c r="U17" i="13" s="1"/>
  <c r="U198" i="13"/>
  <c r="U138" i="13" s="1"/>
  <c r="U78" i="13" s="1"/>
  <c r="U18" i="13" s="1"/>
  <c r="U199" i="13"/>
  <c r="U139" i="13" s="1"/>
  <c r="U79" i="13" s="1"/>
  <c r="U19" i="13" s="1"/>
  <c r="U200" i="13"/>
  <c r="U140" i="13" s="1"/>
  <c r="U80" i="13" s="1"/>
  <c r="T45" i="13"/>
  <c r="T48" i="13"/>
  <c r="T12" i="13"/>
  <c r="AA25" i="2"/>
  <c r="U25" i="2"/>
  <c r="AH25" i="2"/>
  <c r="P25" i="2"/>
  <c r="S25" i="2"/>
  <c r="AG25" i="2"/>
  <c r="AB25" i="2"/>
  <c r="AE25" i="2"/>
  <c r="AD25" i="2"/>
  <c r="V25" i="2"/>
  <c r="I25" i="2"/>
  <c r="Y25" i="2"/>
  <c r="J25" i="2"/>
  <c r="M25" i="2"/>
  <c r="O25" i="2"/>
  <c r="X25" i="2"/>
  <c r="R25" i="2"/>
  <c r="L25" i="2"/>
  <c r="V7" i="13"/>
  <c r="J21" i="13"/>
  <c r="T19" i="13"/>
  <c r="T44" i="13"/>
  <c r="T50" i="13"/>
  <c r="T16" i="13"/>
  <c r="T54" i="13"/>
  <c r="T49" i="13"/>
  <c r="T42" i="13"/>
  <c r="T53" i="13"/>
  <c r="V67" i="13"/>
  <c r="K82" i="13"/>
  <c r="K22" i="13" s="1"/>
  <c r="J22" i="13" l="1"/>
  <c r="U58" i="13"/>
  <c r="W7" i="13"/>
  <c r="H144" i="13"/>
  <c r="B27" i="2"/>
  <c r="H24" i="13"/>
  <c r="B26" i="1"/>
  <c r="H84" i="13"/>
  <c r="X67" i="13" s="1"/>
  <c r="H204" i="13"/>
  <c r="U20" i="13"/>
  <c r="W67" i="13"/>
  <c r="J203" i="13"/>
  <c r="J143" i="13" s="1"/>
  <c r="J83" i="13" s="1"/>
  <c r="AT203" i="13"/>
  <c r="AT143" i="13" s="1"/>
  <c r="AT83" i="13" s="1"/>
  <c r="AT23" i="13" s="1"/>
  <c r="AV203" i="13"/>
  <c r="AV143" i="13" s="1"/>
  <c r="AV83" i="13" s="1"/>
  <c r="AV23" i="13" s="1"/>
  <c r="BD203" i="13"/>
  <c r="BD143" i="13" s="1"/>
  <c r="BD83" i="13" s="1"/>
  <c r="BD23" i="13" s="1"/>
  <c r="T203" i="13"/>
  <c r="T143" i="13" s="1"/>
  <c r="T83" i="13" s="1"/>
  <c r="T23" i="13" s="1"/>
  <c r="W187" i="13"/>
  <c r="L203" i="13"/>
  <c r="BB203" i="13"/>
  <c r="BB143" i="13" s="1"/>
  <c r="BB83" i="13" s="1"/>
  <c r="BB23" i="13" s="1"/>
  <c r="AR203" i="13"/>
  <c r="AR143" i="13" s="1"/>
  <c r="AR83" i="13" s="1"/>
  <c r="AR23" i="13" s="1"/>
  <c r="V203" i="13"/>
  <c r="V143" i="13" s="1"/>
  <c r="V83" i="13" s="1"/>
  <c r="V23" i="13" s="1"/>
  <c r="P203" i="13"/>
  <c r="P143" i="13" s="1"/>
  <c r="P83" i="13" s="1"/>
  <c r="P23" i="13" s="1"/>
  <c r="R203" i="13"/>
  <c r="R143" i="13" s="1"/>
  <c r="R83" i="13" s="1"/>
  <c r="R23" i="13" s="1"/>
  <c r="M203" i="13"/>
  <c r="M143" i="13" s="1"/>
  <c r="M83" i="13" s="1"/>
  <c r="M23" i="13" s="1"/>
  <c r="AY203" i="13"/>
  <c r="AO203" i="13"/>
  <c r="AO143" i="13" s="1"/>
  <c r="AO83" i="13" s="1"/>
  <c r="AO23" i="13" s="1"/>
  <c r="BF203" i="13"/>
  <c r="BF143" i="13" s="1"/>
  <c r="BF83" i="13" s="1"/>
  <c r="BF23" i="13" s="1"/>
  <c r="AU203" i="13"/>
  <c r="AU143" i="13" s="1"/>
  <c r="AU83" i="13" s="1"/>
  <c r="AU23" i="13" s="1"/>
  <c r="U203" i="13"/>
  <c r="U143" i="13" s="1"/>
  <c r="U83" i="13" s="1"/>
  <c r="U23" i="13" s="1"/>
  <c r="AX203" i="13"/>
  <c r="AX143" i="13" s="1"/>
  <c r="AX83" i="13" s="1"/>
  <c r="AX23" i="13" s="1"/>
  <c r="AQ203" i="13"/>
  <c r="AQ143" i="13" s="1"/>
  <c r="AQ83" i="13" s="1"/>
  <c r="AQ23" i="13" s="1"/>
  <c r="Q203" i="13"/>
  <c r="Q143" i="13" s="1"/>
  <c r="Q83" i="13" s="1"/>
  <c r="Q23" i="13" s="1"/>
  <c r="AM203" i="13"/>
  <c r="AM143" i="13" s="1"/>
  <c r="AM83" i="13" s="1"/>
  <c r="AM23" i="13" s="1"/>
  <c r="AZ203" i="13"/>
  <c r="AZ143" i="13" s="1"/>
  <c r="AZ83" i="13" s="1"/>
  <c r="AZ23" i="13" s="1"/>
  <c r="BG203" i="13"/>
  <c r="BG143" i="13" s="1"/>
  <c r="BG83" i="13" s="1"/>
  <c r="BG23" i="13" s="1"/>
  <c r="AW203" i="13"/>
  <c r="AW143" i="13" s="1"/>
  <c r="AW83" i="13" s="1"/>
  <c r="AW23" i="13" s="1"/>
  <c r="AN203" i="13"/>
  <c r="AN143" i="13" s="1"/>
  <c r="AN83" i="13" s="1"/>
  <c r="AN23" i="13" s="1"/>
  <c r="S203" i="13"/>
  <c r="S143" i="13" s="1"/>
  <c r="S83" i="13" s="1"/>
  <c r="S23" i="13" s="1"/>
  <c r="BE203" i="13"/>
  <c r="BE143" i="13" s="1"/>
  <c r="BE83" i="13" s="1"/>
  <c r="BE23" i="13" s="1"/>
  <c r="BC203" i="13"/>
  <c r="BC143" i="13" s="1"/>
  <c r="BC83" i="13" s="1"/>
  <c r="BC23" i="13" s="1"/>
  <c r="AS203" i="13"/>
  <c r="AS143" i="13" s="1"/>
  <c r="AS83" i="13" s="1"/>
  <c r="AS23" i="13" s="1"/>
  <c r="BA203" i="13"/>
  <c r="BA143" i="13" s="1"/>
  <c r="BA83" i="13" s="1"/>
  <c r="BA23" i="13" s="1"/>
  <c r="K203" i="13"/>
  <c r="K143" i="13" s="1"/>
  <c r="K83" i="13" s="1"/>
  <c r="K23" i="13" s="1"/>
  <c r="N203" i="13"/>
  <c r="N143" i="13" s="1"/>
  <c r="N83" i="13" s="1"/>
  <c r="N23" i="13" s="1"/>
  <c r="O203" i="13"/>
  <c r="O143" i="13" s="1"/>
  <c r="O83" i="13" s="1"/>
  <c r="O23" i="13" s="1"/>
  <c r="AP203" i="13"/>
  <c r="AP143" i="13" s="1"/>
  <c r="AP83" i="13" s="1"/>
  <c r="AP23" i="13" s="1"/>
  <c r="V238" i="13"/>
  <c r="V178" i="13" s="1"/>
  <c r="V118" i="13" s="1"/>
  <c r="V58" i="13" s="1"/>
  <c r="V225" i="13"/>
  <c r="V165" i="13" s="1"/>
  <c r="V105" i="13" s="1"/>
  <c r="V190" i="13"/>
  <c r="V130" i="13" s="1"/>
  <c r="V70" i="13" s="1"/>
  <c r="V10" i="13" s="1"/>
  <c r="V221" i="13"/>
  <c r="V233" i="13"/>
  <c r="V173" i="13" s="1"/>
  <c r="V113" i="13" s="1"/>
  <c r="V53" i="13" s="1"/>
  <c r="V195" i="13"/>
  <c r="V135" i="13" s="1"/>
  <c r="V75" i="13" s="1"/>
  <c r="V235" i="13"/>
  <c r="V175" i="13" s="1"/>
  <c r="V115" i="13" s="1"/>
  <c r="V226" i="13"/>
  <c r="V166" i="13" s="1"/>
  <c r="V106" i="13" s="1"/>
  <c r="V46" i="13" s="1"/>
  <c r="V236" i="13"/>
  <c r="V176" i="13" s="1"/>
  <c r="V116" i="13" s="1"/>
  <c r="V56" i="13" s="1"/>
  <c r="V228" i="13"/>
  <c r="V168" i="13" s="1"/>
  <c r="V108" i="13" s="1"/>
  <c r="V48" i="13" s="1"/>
  <c r="V230" i="13"/>
  <c r="V170" i="13" s="1"/>
  <c r="V110" i="13" s="1"/>
  <c r="V50" i="13" s="1"/>
  <c r="V227" i="13"/>
  <c r="V167" i="13" s="1"/>
  <c r="V107" i="13" s="1"/>
  <c r="V47" i="13" s="1"/>
  <c r="V191" i="13"/>
  <c r="V131" i="13" s="1"/>
  <c r="V71" i="13" s="1"/>
  <c r="V11" i="13" s="1"/>
  <c r="V232" i="13"/>
  <c r="V172" i="13" s="1"/>
  <c r="V112" i="13" s="1"/>
  <c r="V52" i="13" s="1"/>
  <c r="V161" i="13"/>
  <c r="V101" i="13" s="1"/>
  <c r="V41" i="13" s="1"/>
  <c r="V192" i="13"/>
  <c r="V132" i="13" s="1"/>
  <c r="V72" i="13" s="1"/>
  <c r="V12" i="13" s="1"/>
  <c r="V239" i="13"/>
  <c r="V179" i="13" s="1"/>
  <c r="V119" i="13" s="1"/>
  <c r="V59" i="13" s="1"/>
  <c r="V229" i="13"/>
  <c r="V169" i="13" s="1"/>
  <c r="V109" i="13" s="1"/>
  <c r="V49" i="13" s="1"/>
  <c r="V222" i="13"/>
  <c r="V162" i="13" s="1"/>
  <c r="V102" i="13" s="1"/>
  <c r="V224" i="13"/>
  <c r="V164" i="13" s="1"/>
  <c r="V104" i="13" s="1"/>
  <c r="V220" i="13"/>
  <c r="V160" i="13" s="1"/>
  <c r="V100" i="13" s="1"/>
  <c r="V40" i="13" s="1"/>
  <c r="V219" i="13"/>
  <c r="V159" i="13" s="1"/>
  <c r="V99" i="13" s="1"/>
  <c r="V39" i="13" s="1"/>
  <c r="V237" i="13"/>
  <c r="V177" i="13" s="1"/>
  <c r="V117" i="13" s="1"/>
  <c r="V57" i="13" s="1"/>
  <c r="V231" i="13"/>
  <c r="V171" i="13" s="1"/>
  <c r="V111" i="13" s="1"/>
  <c r="V51" i="13" s="1"/>
  <c r="V223" i="13"/>
  <c r="V163" i="13" s="1"/>
  <c r="V103" i="13" s="1"/>
  <c r="V43" i="13" s="1"/>
  <c r="V234" i="13"/>
  <c r="V174" i="13" s="1"/>
  <c r="V114" i="13" s="1"/>
  <c r="V54" i="13" s="1"/>
  <c r="V193" i="13"/>
  <c r="V133" i="13" s="1"/>
  <c r="V73" i="13" s="1"/>
  <c r="V13" i="13" s="1"/>
  <c r="V194" i="13"/>
  <c r="V134" i="13" s="1"/>
  <c r="V74" i="13" s="1"/>
  <c r="V14" i="13" s="1"/>
  <c r="V196" i="13"/>
  <c r="V136" i="13" s="1"/>
  <c r="V76" i="13" s="1"/>
  <c r="V197" i="13"/>
  <c r="V137" i="13" s="1"/>
  <c r="V77" i="13" s="1"/>
  <c r="V17" i="13" s="1"/>
  <c r="V198" i="13"/>
  <c r="V138" i="13" s="1"/>
  <c r="V78" i="13" s="1"/>
  <c r="V199" i="13"/>
  <c r="V139" i="13" s="1"/>
  <c r="V79" i="13" s="1"/>
  <c r="V200" i="13"/>
  <c r="V140" i="13" s="1"/>
  <c r="V80" i="13" s="1"/>
  <c r="V201" i="13"/>
  <c r="V141" i="13" s="1"/>
  <c r="V81" i="13" s="1"/>
  <c r="J26" i="2"/>
  <c r="AA26" i="2"/>
  <c r="Y26" i="2"/>
  <c r="M26" i="2"/>
  <c r="AD26" i="2"/>
  <c r="AH26" i="2"/>
  <c r="X26" i="2"/>
  <c r="V26" i="2"/>
  <c r="AE26" i="2"/>
  <c r="P26" i="2"/>
  <c r="L26" i="2"/>
  <c r="S26" i="2"/>
  <c r="AG26" i="2"/>
  <c r="R26" i="2"/>
  <c r="U26" i="2"/>
  <c r="AB26" i="2"/>
  <c r="O26" i="2"/>
  <c r="I26" i="2"/>
  <c r="L143" i="13"/>
  <c r="L83" i="13" s="1"/>
  <c r="L23" i="13" s="1"/>
  <c r="AY143" i="13"/>
  <c r="AY83" i="13" s="1"/>
  <c r="AY23" i="13" s="1"/>
  <c r="W127" i="13"/>
  <c r="V20" i="13" l="1"/>
  <c r="J23" i="13"/>
  <c r="V16" i="13"/>
  <c r="V45" i="13"/>
  <c r="V55" i="13"/>
  <c r="U27" i="2"/>
  <c r="Y27" i="2"/>
  <c r="AG27" i="2"/>
  <c r="P27" i="2"/>
  <c r="AE27" i="2"/>
  <c r="AD27" i="2"/>
  <c r="M27" i="2"/>
  <c r="J27" i="2"/>
  <c r="AB27" i="2"/>
  <c r="AH27" i="2"/>
  <c r="AA27" i="2"/>
  <c r="L27" i="2"/>
  <c r="V27" i="2"/>
  <c r="S27" i="2"/>
  <c r="I27" i="2"/>
  <c r="O27" i="2"/>
  <c r="R27" i="2"/>
  <c r="X27" i="2"/>
  <c r="X187" i="13"/>
  <c r="P204" i="13"/>
  <c r="Q204" i="13"/>
  <c r="V204" i="13"/>
  <c r="V144" i="13" s="1"/>
  <c r="V84" i="13" s="1"/>
  <c r="V24" i="13" s="1"/>
  <c r="T204" i="13"/>
  <c r="T144" i="13" s="1"/>
  <c r="T84" i="13" s="1"/>
  <c r="T24" i="13" s="1"/>
  <c r="AM204" i="13"/>
  <c r="AM144" i="13" s="1"/>
  <c r="AM84" i="13" s="1"/>
  <c r="AM24" i="13" s="1"/>
  <c r="M204" i="13"/>
  <c r="M144" i="13" s="1"/>
  <c r="M84" i="13" s="1"/>
  <c r="M24" i="13" s="1"/>
  <c r="L204" i="13"/>
  <c r="L144" i="13" s="1"/>
  <c r="L84" i="13" s="1"/>
  <c r="L24" i="13" s="1"/>
  <c r="K204" i="13"/>
  <c r="K144" i="13" s="1"/>
  <c r="K84" i="13" s="1"/>
  <c r="K24" i="13" s="1"/>
  <c r="W204" i="13"/>
  <c r="BE204" i="13"/>
  <c r="BE144" i="13" s="1"/>
  <c r="BE84" i="13" s="1"/>
  <c r="BE24" i="13" s="1"/>
  <c r="AW204" i="13"/>
  <c r="AW144" i="13" s="1"/>
  <c r="AW84" i="13" s="1"/>
  <c r="AW24" i="13" s="1"/>
  <c r="AO204" i="13"/>
  <c r="AO144" i="13" s="1"/>
  <c r="AO84" i="13" s="1"/>
  <c r="AO24" i="13" s="1"/>
  <c r="R204" i="13"/>
  <c r="R144" i="13" s="1"/>
  <c r="R84" i="13" s="1"/>
  <c r="R24" i="13" s="1"/>
  <c r="BD204" i="13"/>
  <c r="BD144" i="13" s="1"/>
  <c r="BD84" i="13" s="1"/>
  <c r="BD24" i="13" s="1"/>
  <c r="AV204" i="13"/>
  <c r="AV144" i="13" s="1"/>
  <c r="AV84" i="13" s="1"/>
  <c r="AV24" i="13" s="1"/>
  <c r="AN204" i="13"/>
  <c r="AN144" i="13" s="1"/>
  <c r="AN84" i="13" s="1"/>
  <c r="AN24" i="13" s="1"/>
  <c r="BC204" i="13"/>
  <c r="BC144" i="13" s="1"/>
  <c r="BC84" i="13" s="1"/>
  <c r="BC24" i="13" s="1"/>
  <c r="AU204" i="13"/>
  <c r="AU144" i="13" s="1"/>
  <c r="AU84" i="13" s="1"/>
  <c r="AU24" i="13" s="1"/>
  <c r="BB204" i="13"/>
  <c r="BB144" i="13" s="1"/>
  <c r="BB84" i="13" s="1"/>
  <c r="BB24" i="13" s="1"/>
  <c r="AT204" i="13"/>
  <c r="AT144" i="13" s="1"/>
  <c r="AT84" i="13" s="1"/>
  <c r="AT24" i="13" s="1"/>
  <c r="BG204" i="13"/>
  <c r="BG144" i="13" s="1"/>
  <c r="BG84" i="13" s="1"/>
  <c r="BG24" i="13" s="1"/>
  <c r="AY204" i="13"/>
  <c r="AY144" i="13" s="1"/>
  <c r="AY84" i="13" s="1"/>
  <c r="AY24" i="13" s="1"/>
  <c r="AQ204" i="13"/>
  <c r="AQ144" i="13" s="1"/>
  <c r="AQ84" i="13" s="1"/>
  <c r="AQ24" i="13" s="1"/>
  <c r="BA204" i="13"/>
  <c r="BA144" i="13" s="1"/>
  <c r="BA84" i="13" s="1"/>
  <c r="BA24" i="13" s="1"/>
  <c r="J204" i="13"/>
  <c r="J144" i="13" s="1"/>
  <c r="J84" i="13" s="1"/>
  <c r="AZ204" i="13"/>
  <c r="AZ144" i="13" s="1"/>
  <c r="AZ84" i="13" s="1"/>
  <c r="AZ24" i="13" s="1"/>
  <c r="S204" i="13"/>
  <c r="S144" i="13" s="1"/>
  <c r="S84" i="13" s="1"/>
  <c r="S24" i="13" s="1"/>
  <c r="AS204" i="13"/>
  <c r="AS144" i="13" s="1"/>
  <c r="AS84" i="13" s="1"/>
  <c r="AS24" i="13" s="1"/>
  <c r="U204" i="13"/>
  <c r="U144" i="13" s="1"/>
  <c r="U84" i="13" s="1"/>
  <c r="U24" i="13" s="1"/>
  <c r="AX204" i="13"/>
  <c r="AX144" i="13" s="1"/>
  <c r="AX84" i="13" s="1"/>
  <c r="AX24" i="13" s="1"/>
  <c r="AR204" i="13"/>
  <c r="AR144" i="13" s="1"/>
  <c r="AR84" i="13" s="1"/>
  <c r="AR24" i="13" s="1"/>
  <c r="AP204" i="13"/>
  <c r="AP144" i="13" s="1"/>
  <c r="AP84" i="13" s="1"/>
  <c r="AP24" i="13" s="1"/>
  <c r="BF204" i="13"/>
  <c r="BF144" i="13" s="1"/>
  <c r="BF84" i="13" s="1"/>
  <c r="BF24" i="13" s="1"/>
  <c r="O204" i="13"/>
  <c r="N204" i="13"/>
  <c r="N144" i="13" s="1"/>
  <c r="N84" i="13" s="1"/>
  <c r="N24" i="13" s="1"/>
  <c r="V21" i="13"/>
  <c r="V19" i="13"/>
  <c r="V44" i="13"/>
  <c r="W234" i="13"/>
  <c r="W174" i="13" s="1"/>
  <c r="W114" i="13" s="1"/>
  <c r="W54" i="13" s="1"/>
  <c r="W225" i="13"/>
  <c r="W165" i="13" s="1"/>
  <c r="W105" i="13" s="1"/>
  <c r="W45" i="13" s="1"/>
  <c r="W235" i="13"/>
  <c r="W175" i="13" s="1"/>
  <c r="W115" i="13" s="1"/>
  <c r="W55" i="13" s="1"/>
  <c r="W220" i="13"/>
  <c r="W160" i="13" s="1"/>
  <c r="W100" i="13" s="1"/>
  <c r="W40" i="13" s="1"/>
  <c r="W221" i="13"/>
  <c r="W161" i="13" s="1"/>
  <c r="W101" i="13" s="1"/>
  <c r="W41" i="13" s="1"/>
  <c r="W190" i="13"/>
  <c r="W130" i="13" s="1"/>
  <c r="W70" i="13" s="1"/>
  <c r="W10" i="13" s="1"/>
  <c r="W238" i="13"/>
  <c r="W178" i="13" s="1"/>
  <c r="W118" i="13" s="1"/>
  <c r="W58" i="13" s="1"/>
  <c r="W233" i="13"/>
  <c r="W173" i="13" s="1"/>
  <c r="W113" i="13" s="1"/>
  <c r="W53" i="13" s="1"/>
  <c r="W227" i="13"/>
  <c r="W167" i="13" s="1"/>
  <c r="W107" i="13" s="1"/>
  <c r="W47" i="13" s="1"/>
  <c r="W194" i="13"/>
  <c r="W134" i="13" s="1"/>
  <c r="W74" i="13" s="1"/>
  <c r="W14" i="13" s="1"/>
  <c r="W195" i="13"/>
  <c r="W231" i="13"/>
  <c r="W171" i="13" s="1"/>
  <c r="W111" i="13" s="1"/>
  <c r="W51" i="13" s="1"/>
  <c r="W229" i="13"/>
  <c r="W169" i="13" s="1"/>
  <c r="W109" i="13" s="1"/>
  <c r="W49" i="13" s="1"/>
  <c r="W228" i="13"/>
  <c r="W168" i="13" s="1"/>
  <c r="W108" i="13" s="1"/>
  <c r="W48" i="13" s="1"/>
  <c r="W226" i="13"/>
  <c r="W166" i="13" s="1"/>
  <c r="W106" i="13" s="1"/>
  <c r="W46" i="13" s="1"/>
  <c r="W224" i="13"/>
  <c r="W164" i="13" s="1"/>
  <c r="W104" i="13" s="1"/>
  <c r="W44" i="13" s="1"/>
  <c r="W237" i="13"/>
  <c r="W177" i="13" s="1"/>
  <c r="W117" i="13" s="1"/>
  <c r="W57" i="13" s="1"/>
  <c r="W192" i="13"/>
  <c r="W132" i="13" s="1"/>
  <c r="W72" i="13" s="1"/>
  <c r="W12" i="13" s="1"/>
  <c r="W232" i="13"/>
  <c r="W172" i="13" s="1"/>
  <c r="W112" i="13" s="1"/>
  <c r="W52" i="13" s="1"/>
  <c r="W223" i="13"/>
  <c r="W163" i="13" s="1"/>
  <c r="W103" i="13" s="1"/>
  <c r="W43" i="13" s="1"/>
  <c r="W219" i="13"/>
  <c r="W159" i="13" s="1"/>
  <c r="W99" i="13" s="1"/>
  <c r="W39" i="13" s="1"/>
  <c r="W222" i="13"/>
  <c r="W162" i="13" s="1"/>
  <c r="W102" i="13" s="1"/>
  <c r="W42" i="13" s="1"/>
  <c r="W230" i="13"/>
  <c r="W170" i="13" s="1"/>
  <c r="W110" i="13" s="1"/>
  <c r="W50" i="13" s="1"/>
  <c r="W236" i="13"/>
  <c r="W176" i="13" s="1"/>
  <c r="W116" i="13" s="1"/>
  <c r="W56" i="13" s="1"/>
  <c r="W191" i="13"/>
  <c r="W131" i="13" s="1"/>
  <c r="W71" i="13" s="1"/>
  <c r="W11" i="13" s="1"/>
  <c r="W135" i="13"/>
  <c r="W75" i="13" s="1"/>
  <c r="W15" i="13" s="1"/>
  <c r="W239" i="13"/>
  <c r="W179" i="13" s="1"/>
  <c r="W119" i="13" s="1"/>
  <c r="W59" i="13" s="1"/>
  <c r="W193" i="13"/>
  <c r="W133" i="13" s="1"/>
  <c r="W73" i="13" s="1"/>
  <c r="W13" i="13" s="1"/>
  <c r="W196" i="13"/>
  <c r="W136" i="13" s="1"/>
  <c r="W76" i="13" s="1"/>
  <c r="W16" i="13" s="1"/>
  <c r="W197" i="13"/>
  <c r="W137" i="13" s="1"/>
  <c r="W77" i="13" s="1"/>
  <c r="W17" i="13" s="1"/>
  <c r="W198" i="13"/>
  <c r="W138" i="13" s="1"/>
  <c r="W78" i="13" s="1"/>
  <c r="W18" i="13" s="1"/>
  <c r="W199" i="13"/>
  <c r="W139" i="13" s="1"/>
  <c r="W79" i="13" s="1"/>
  <c r="W200" i="13"/>
  <c r="W140" i="13" s="1"/>
  <c r="W80" i="13" s="1"/>
  <c r="W20" i="13" s="1"/>
  <c r="W201" i="13"/>
  <c r="W141" i="13" s="1"/>
  <c r="W81" i="13" s="1"/>
  <c r="W21" i="13" s="1"/>
  <c r="W202" i="13"/>
  <c r="W142" i="13" s="1"/>
  <c r="W82" i="13" s="1"/>
  <c r="V18" i="13"/>
  <c r="V42" i="13"/>
  <c r="H85" i="13"/>
  <c r="B27" i="1"/>
  <c r="H25" i="13"/>
  <c r="H205" i="13"/>
  <c r="B28" i="2"/>
  <c r="H145" i="13"/>
  <c r="X127" i="13"/>
  <c r="Q144" i="13"/>
  <c r="Q84" i="13" s="1"/>
  <c r="Q24" i="13" s="1"/>
  <c r="P144" i="13"/>
  <c r="P84" i="13" s="1"/>
  <c r="P24" i="13" s="1"/>
  <c r="W144" i="13"/>
  <c r="W84" i="13" s="1"/>
  <c r="W24" i="13" s="1"/>
  <c r="O144" i="13"/>
  <c r="O84" i="13" s="1"/>
  <c r="O24" i="13" s="1"/>
  <c r="V15" i="13"/>
  <c r="X7" i="13"/>
  <c r="J24" i="13"/>
  <c r="W19" i="13" l="1"/>
  <c r="J28" i="2"/>
  <c r="AB28" i="2"/>
  <c r="AE28" i="2"/>
  <c r="P28" i="2"/>
  <c r="AD28" i="2"/>
  <c r="M28" i="2"/>
  <c r="Y28" i="2"/>
  <c r="AG28" i="2"/>
  <c r="U28" i="2"/>
  <c r="AH28" i="2"/>
  <c r="R28" i="2"/>
  <c r="X28" i="2"/>
  <c r="I28" i="2"/>
  <c r="V28" i="2"/>
  <c r="S28" i="2"/>
  <c r="AA28" i="2"/>
  <c r="L28" i="2"/>
  <c r="O28" i="2"/>
  <c r="Y127" i="13"/>
  <c r="Y7" i="13"/>
  <c r="X192" i="13"/>
  <c r="X132" i="13" s="1"/>
  <c r="X72" i="13" s="1"/>
  <c r="X12" i="13" s="1"/>
  <c r="X232" i="13"/>
  <c r="X172" i="13" s="1"/>
  <c r="X112" i="13" s="1"/>
  <c r="X52" i="13" s="1"/>
  <c r="X222" i="13"/>
  <c r="X162" i="13" s="1"/>
  <c r="X102" i="13" s="1"/>
  <c r="X42" i="13" s="1"/>
  <c r="X239" i="13"/>
  <c r="X179" i="13" s="1"/>
  <c r="X119" i="13" s="1"/>
  <c r="X59" i="13" s="1"/>
  <c r="X234" i="13"/>
  <c r="X174" i="13" s="1"/>
  <c r="X114" i="13" s="1"/>
  <c r="X54" i="13" s="1"/>
  <c r="X225" i="13"/>
  <c r="X165" i="13" s="1"/>
  <c r="X105" i="13" s="1"/>
  <c r="X45" i="13" s="1"/>
  <c r="X236" i="13"/>
  <c r="X176" i="13" s="1"/>
  <c r="X116" i="13" s="1"/>
  <c r="X56" i="13" s="1"/>
  <c r="X221" i="13"/>
  <c r="X161" i="13" s="1"/>
  <c r="X101" i="13" s="1"/>
  <c r="X41" i="13" s="1"/>
  <c r="X219" i="13"/>
  <c r="X159" i="13" s="1"/>
  <c r="X99" i="13" s="1"/>
  <c r="X39" i="13" s="1"/>
  <c r="X223" i="13"/>
  <c r="X163" i="13" s="1"/>
  <c r="X103" i="13" s="1"/>
  <c r="X43" i="13" s="1"/>
  <c r="X235" i="13"/>
  <c r="X175" i="13" s="1"/>
  <c r="X115" i="13" s="1"/>
  <c r="X55" i="13" s="1"/>
  <c r="X231" i="13"/>
  <c r="X171" i="13" s="1"/>
  <c r="X111" i="13" s="1"/>
  <c r="X51" i="13" s="1"/>
  <c r="X194" i="13"/>
  <c r="X134" i="13" s="1"/>
  <c r="X74" i="13" s="1"/>
  <c r="X14" i="13" s="1"/>
  <c r="X237" i="13"/>
  <c r="X177" i="13" s="1"/>
  <c r="X117" i="13" s="1"/>
  <c r="X57" i="13" s="1"/>
  <c r="X233" i="13"/>
  <c r="X173" i="13" s="1"/>
  <c r="X113" i="13" s="1"/>
  <c r="X53" i="13" s="1"/>
  <c r="X229" i="13"/>
  <c r="X169" i="13" s="1"/>
  <c r="X109" i="13" s="1"/>
  <c r="X49" i="13" s="1"/>
  <c r="X195" i="13"/>
  <c r="X135" i="13" s="1"/>
  <c r="X75" i="13" s="1"/>
  <c r="X15" i="13" s="1"/>
  <c r="X226" i="13"/>
  <c r="X166" i="13" s="1"/>
  <c r="X106" i="13" s="1"/>
  <c r="X46" i="13" s="1"/>
  <c r="X238" i="13"/>
  <c r="X178" i="13" s="1"/>
  <c r="X118" i="13" s="1"/>
  <c r="X58" i="13" s="1"/>
  <c r="X228" i="13"/>
  <c r="X168" i="13" s="1"/>
  <c r="X108" i="13" s="1"/>
  <c r="X48" i="13" s="1"/>
  <c r="X227" i="13"/>
  <c r="X167" i="13" s="1"/>
  <c r="X107" i="13" s="1"/>
  <c r="X47" i="13" s="1"/>
  <c r="X224" i="13"/>
  <c r="X164" i="13" s="1"/>
  <c r="X104" i="13" s="1"/>
  <c r="X44" i="13" s="1"/>
  <c r="X220" i="13"/>
  <c r="X160" i="13" s="1"/>
  <c r="X100" i="13" s="1"/>
  <c r="X40" i="13" s="1"/>
  <c r="X190" i="13"/>
  <c r="X130" i="13" s="1"/>
  <c r="X70" i="13" s="1"/>
  <c r="X10" i="13" s="1"/>
  <c r="X230" i="13"/>
  <c r="X170" i="13" s="1"/>
  <c r="X110" i="13" s="1"/>
  <c r="X50" i="13" s="1"/>
  <c r="X191" i="13"/>
  <c r="X131" i="13" s="1"/>
  <c r="X71" i="13" s="1"/>
  <c r="X11" i="13" s="1"/>
  <c r="X193" i="13"/>
  <c r="X133" i="13" s="1"/>
  <c r="X73" i="13" s="1"/>
  <c r="X13" i="13" s="1"/>
  <c r="X196" i="13"/>
  <c r="X136" i="13" s="1"/>
  <c r="X76" i="13" s="1"/>
  <c r="X16" i="13" s="1"/>
  <c r="X197" i="13"/>
  <c r="X137" i="13" s="1"/>
  <c r="X77" i="13" s="1"/>
  <c r="X17" i="13" s="1"/>
  <c r="X198" i="13"/>
  <c r="X138" i="13" s="1"/>
  <c r="X78" i="13" s="1"/>
  <c r="X199" i="13"/>
  <c r="X139" i="13" s="1"/>
  <c r="X79" i="13" s="1"/>
  <c r="X19" i="13" s="1"/>
  <c r="X200" i="13"/>
  <c r="X140" i="13" s="1"/>
  <c r="X80" i="13" s="1"/>
  <c r="X20" i="13" s="1"/>
  <c r="X201" i="13"/>
  <c r="X141" i="13" s="1"/>
  <c r="X81" i="13" s="1"/>
  <c r="X202" i="13"/>
  <c r="X142" i="13" s="1"/>
  <c r="X82" i="13" s="1"/>
  <c r="X22" i="13" s="1"/>
  <c r="X203" i="13"/>
  <c r="X143" i="13" s="1"/>
  <c r="X83" i="13" s="1"/>
  <c r="L205" i="13"/>
  <c r="L145" i="13" s="1"/>
  <c r="L85" i="13" s="1"/>
  <c r="L25" i="13" s="1"/>
  <c r="P205" i="13"/>
  <c r="P145" i="13" s="1"/>
  <c r="P85" i="13" s="1"/>
  <c r="P25" i="13" s="1"/>
  <c r="BD205" i="13"/>
  <c r="BD145" i="13" s="1"/>
  <c r="BD85" i="13" s="1"/>
  <c r="BD25" i="13" s="1"/>
  <c r="AS205" i="13"/>
  <c r="AS145" i="13" s="1"/>
  <c r="AS85" i="13" s="1"/>
  <c r="AS25" i="13" s="1"/>
  <c r="AT205" i="13"/>
  <c r="AT145" i="13" s="1"/>
  <c r="AT85" i="13" s="1"/>
  <c r="AT25" i="13" s="1"/>
  <c r="BF205" i="13"/>
  <c r="BF145" i="13" s="1"/>
  <c r="BF85" i="13" s="1"/>
  <c r="BF25" i="13" s="1"/>
  <c r="J205" i="13"/>
  <c r="J145" i="13" s="1"/>
  <c r="J85" i="13" s="1"/>
  <c r="R205" i="13"/>
  <c r="R145" i="13" s="1"/>
  <c r="R85" i="13" s="1"/>
  <c r="R25" i="13" s="1"/>
  <c r="BA205" i="13"/>
  <c r="BA145" i="13" s="1"/>
  <c r="BA85" i="13" s="1"/>
  <c r="BA25" i="13" s="1"/>
  <c r="AV205" i="13"/>
  <c r="AV145" i="13" s="1"/>
  <c r="AV85" i="13" s="1"/>
  <c r="AV25" i="13" s="1"/>
  <c r="T205" i="13"/>
  <c r="T145" i="13" s="1"/>
  <c r="T85" i="13" s="1"/>
  <c r="T25" i="13" s="1"/>
  <c r="AN205" i="13"/>
  <c r="AN145" i="13" s="1"/>
  <c r="AN85" i="13" s="1"/>
  <c r="AN25" i="13" s="1"/>
  <c r="V205" i="13"/>
  <c r="V145" i="13" s="1"/>
  <c r="V85" i="13" s="1"/>
  <c r="V25" i="13" s="1"/>
  <c r="AX205" i="13"/>
  <c r="AX145" i="13" s="1"/>
  <c r="AX85" i="13" s="1"/>
  <c r="AX25" i="13" s="1"/>
  <c r="BE205" i="13"/>
  <c r="BE145" i="13" s="1"/>
  <c r="BE85" i="13" s="1"/>
  <c r="BE25" i="13" s="1"/>
  <c r="AR205" i="13"/>
  <c r="AR145" i="13" s="1"/>
  <c r="AR85" i="13" s="1"/>
  <c r="AR25" i="13" s="1"/>
  <c r="AZ205" i="13"/>
  <c r="AZ145" i="13" s="1"/>
  <c r="AZ85" i="13" s="1"/>
  <c r="AZ25" i="13" s="1"/>
  <c r="X205" i="13"/>
  <c r="X145" i="13" s="1"/>
  <c r="X85" i="13" s="1"/>
  <c r="X25" i="13" s="1"/>
  <c r="W205" i="13"/>
  <c r="W145" i="13" s="1"/>
  <c r="W85" i="13" s="1"/>
  <c r="W25" i="13" s="1"/>
  <c r="K205" i="13"/>
  <c r="K145" i="13" s="1"/>
  <c r="K85" i="13" s="1"/>
  <c r="K25" i="13" s="1"/>
  <c r="Y187" i="13"/>
  <c r="AY205" i="13"/>
  <c r="AY145" i="13" s="1"/>
  <c r="AY85" i="13" s="1"/>
  <c r="AY25" i="13" s="1"/>
  <c r="AO205" i="13"/>
  <c r="AO145" i="13" s="1"/>
  <c r="AO85" i="13" s="1"/>
  <c r="AO25" i="13" s="1"/>
  <c r="BC205" i="13"/>
  <c r="BC145" i="13" s="1"/>
  <c r="BC85" i="13" s="1"/>
  <c r="BC25" i="13" s="1"/>
  <c r="M205" i="13"/>
  <c r="M145" i="13" s="1"/>
  <c r="M85" i="13" s="1"/>
  <c r="M25" i="13" s="1"/>
  <c r="BG205" i="13"/>
  <c r="BG145" i="13" s="1"/>
  <c r="BG85" i="13" s="1"/>
  <c r="BG25" i="13" s="1"/>
  <c r="Q205" i="13"/>
  <c r="Q145" i="13" s="1"/>
  <c r="Q85" i="13" s="1"/>
  <c r="Q25" i="13" s="1"/>
  <c r="S205" i="13"/>
  <c r="S145" i="13" s="1"/>
  <c r="S85" i="13" s="1"/>
  <c r="S25" i="13" s="1"/>
  <c r="AQ205" i="13"/>
  <c r="AQ145" i="13" s="1"/>
  <c r="AQ85" i="13" s="1"/>
  <c r="AQ25" i="13" s="1"/>
  <c r="BB205" i="13"/>
  <c r="BB145" i="13" s="1"/>
  <c r="BB85" i="13" s="1"/>
  <c r="BB25" i="13" s="1"/>
  <c r="AU205" i="13"/>
  <c r="AU145" i="13" s="1"/>
  <c r="AU85" i="13" s="1"/>
  <c r="AU25" i="13" s="1"/>
  <c r="U205" i="13"/>
  <c r="U145" i="13" s="1"/>
  <c r="U85" i="13" s="1"/>
  <c r="U25" i="13" s="1"/>
  <c r="AM205" i="13"/>
  <c r="AM145" i="13" s="1"/>
  <c r="AM85" i="13" s="1"/>
  <c r="AM25" i="13" s="1"/>
  <c r="AW205" i="13"/>
  <c r="AW145" i="13" s="1"/>
  <c r="AW85" i="13" s="1"/>
  <c r="AW25" i="13" s="1"/>
  <c r="AP205" i="13"/>
  <c r="AP145" i="13" s="1"/>
  <c r="AP85" i="13" s="1"/>
  <c r="AP25" i="13" s="1"/>
  <c r="O205" i="13"/>
  <c r="O145" i="13" s="1"/>
  <c r="O85" i="13" s="1"/>
  <c r="O25" i="13" s="1"/>
  <c r="N205" i="13"/>
  <c r="N145" i="13" s="1"/>
  <c r="N85" i="13" s="1"/>
  <c r="N25" i="13" s="1"/>
  <c r="H146" i="13"/>
  <c r="B29" i="2"/>
  <c r="H26" i="13"/>
  <c r="H206" i="13"/>
  <c r="H86" i="13"/>
  <c r="B28" i="1"/>
  <c r="W22" i="13"/>
  <c r="Y67" i="13"/>
  <c r="X21" i="13" l="1"/>
  <c r="Z67" i="13"/>
  <c r="J25" i="13"/>
  <c r="X18" i="13"/>
  <c r="B30" i="2"/>
  <c r="H147" i="13"/>
  <c r="B29" i="1"/>
  <c r="H207" i="13"/>
  <c r="H87" i="13"/>
  <c r="H27" i="13"/>
  <c r="AU206" i="13"/>
  <c r="AU146" i="13" s="1"/>
  <c r="AU86" i="13" s="1"/>
  <c r="AU26" i="13" s="1"/>
  <c r="BF206" i="13"/>
  <c r="BF146" i="13" s="1"/>
  <c r="BF86" i="13" s="1"/>
  <c r="BF26" i="13" s="1"/>
  <c r="AM206" i="13"/>
  <c r="AM146" i="13" s="1"/>
  <c r="AM86" i="13" s="1"/>
  <c r="AM26" i="13" s="1"/>
  <c r="J206" i="13"/>
  <c r="J146" i="13" s="1"/>
  <c r="J86" i="13" s="1"/>
  <c r="AX206" i="13"/>
  <c r="AX146" i="13" s="1"/>
  <c r="AX86" i="13" s="1"/>
  <c r="AX26" i="13" s="1"/>
  <c r="W206" i="13"/>
  <c r="W146" i="13" s="1"/>
  <c r="W86" i="13" s="1"/>
  <c r="W26" i="13" s="1"/>
  <c r="AS206" i="13"/>
  <c r="AS146" i="13" s="1"/>
  <c r="AS86" i="13" s="1"/>
  <c r="AS26" i="13" s="1"/>
  <c r="BC206" i="13"/>
  <c r="AR206" i="13"/>
  <c r="AR146" i="13" s="1"/>
  <c r="AR86" i="13" s="1"/>
  <c r="AR26" i="13" s="1"/>
  <c r="L206" i="13"/>
  <c r="L146" i="13" s="1"/>
  <c r="L86" i="13" s="1"/>
  <c r="L26" i="13" s="1"/>
  <c r="M206" i="13"/>
  <c r="M146" i="13" s="1"/>
  <c r="M86" i="13" s="1"/>
  <c r="M26" i="13" s="1"/>
  <c r="R206" i="13"/>
  <c r="R146" i="13" s="1"/>
  <c r="R86" i="13" s="1"/>
  <c r="R26" i="13" s="1"/>
  <c r="AZ206" i="13"/>
  <c r="AZ146" i="13" s="1"/>
  <c r="AZ86" i="13" s="1"/>
  <c r="AZ26" i="13" s="1"/>
  <c r="AN206" i="13"/>
  <c r="AN146" i="13" s="1"/>
  <c r="AN86" i="13" s="1"/>
  <c r="AN26" i="13" s="1"/>
  <c r="S206" i="13"/>
  <c r="V206" i="13"/>
  <c r="U206" i="13"/>
  <c r="U146" i="13" s="1"/>
  <c r="U86" i="13" s="1"/>
  <c r="U26" i="13" s="1"/>
  <c r="Z187" i="13"/>
  <c r="BB206" i="13"/>
  <c r="BB146" i="13" s="1"/>
  <c r="BB86" i="13" s="1"/>
  <c r="BB26" i="13" s="1"/>
  <c r="X206" i="13"/>
  <c r="X146" i="13" s="1"/>
  <c r="X86" i="13" s="1"/>
  <c r="X26" i="13" s="1"/>
  <c r="P206" i="13"/>
  <c r="P146" i="13" s="1"/>
  <c r="P86" i="13" s="1"/>
  <c r="P26" i="13" s="1"/>
  <c r="BE206" i="13"/>
  <c r="BE146" i="13" s="1"/>
  <c r="BE86" i="13" s="1"/>
  <c r="BE26" i="13" s="1"/>
  <c r="BG206" i="13"/>
  <c r="BG146" i="13" s="1"/>
  <c r="BG86" i="13" s="1"/>
  <c r="BG26" i="13" s="1"/>
  <c r="Q206" i="13"/>
  <c r="Q146" i="13" s="1"/>
  <c r="Q86" i="13" s="1"/>
  <c r="Q26" i="13" s="1"/>
  <c r="AQ206" i="13"/>
  <c r="AQ146" i="13" s="1"/>
  <c r="AQ86" i="13" s="1"/>
  <c r="AQ26" i="13" s="1"/>
  <c r="T206" i="13"/>
  <c r="T146" i="13" s="1"/>
  <c r="T86" i="13" s="1"/>
  <c r="T26" i="13" s="1"/>
  <c r="BD206" i="13"/>
  <c r="BD146" i="13" s="1"/>
  <c r="BD86" i="13" s="1"/>
  <c r="BD26" i="13" s="1"/>
  <c r="AT206" i="13"/>
  <c r="AT146" i="13" s="1"/>
  <c r="AT86" i="13" s="1"/>
  <c r="AT26" i="13" s="1"/>
  <c r="AV206" i="13"/>
  <c r="AV146" i="13" s="1"/>
  <c r="AV86" i="13" s="1"/>
  <c r="AV26" i="13" s="1"/>
  <c r="BA206" i="13"/>
  <c r="BA146" i="13" s="1"/>
  <c r="BA86" i="13" s="1"/>
  <c r="BA26" i="13" s="1"/>
  <c r="K206" i="13"/>
  <c r="AO206" i="13"/>
  <c r="AO146" i="13" s="1"/>
  <c r="AO86" i="13" s="1"/>
  <c r="AO26" i="13" s="1"/>
  <c r="AW206" i="13"/>
  <c r="AW146" i="13" s="1"/>
  <c r="AW86" i="13" s="1"/>
  <c r="AW26" i="13" s="1"/>
  <c r="Y206" i="13"/>
  <c r="Y146" i="13" s="1"/>
  <c r="Y86" i="13" s="1"/>
  <c r="Y26" i="13" s="1"/>
  <c r="AY206" i="13"/>
  <c r="AY146" i="13" s="1"/>
  <c r="AY86" i="13" s="1"/>
  <c r="AY26" i="13" s="1"/>
  <c r="AP206" i="13"/>
  <c r="AP146" i="13" s="1"/>
  <c r="AP86" i="13" s="1"/>
  <c r="AP26" i="13" s="1"/>
  <c r="O206" i="13"/>
  <c r="O146" i="13" s="1"/>
  <c r="O86" i="13" s="1"/>
  <c r="O26" i="13" s="1"/>
  <c r="N206" i="13"/>
  <c r="N146" i="13" s="1"/>
  <c r="N86" i="13" s="1"/>
  <c r="N26" i="13" s="1"/>
  <c r="Z7" i="13"/>
  <c r="AB29" i="2"/>
  <c r="P29" i="2"/>
  <c r="AH29" i="2"/>
  <c r="S29" i="2"/>
  <c r="J29" i="2"/>
  <c r="O29" i="2"/>
  <c r="AE29" i="2"/>
  <c r="R29" i="2"/>
  <c r="M29" i="2"/>
  <c r="Y29" i="2"/>
  <c r="AG29" i="2"/>
  <c r="AA29" i="2"/>
  <c r="V29" i="2"/>
  <c r="AD29" i="2"/>
  <c r="L29" i="2"/>
  <c r="U29" i="2"/>
  <c r="X29" i="2"/>
  <c r="I29" i="2"/>
  <c r="V146" i="13"/>
  <c r="V86" i="13" s="1"/>
  <c r="V26" i="13" s="1"/>
  <c r="Z127" i="13"/>
  <c r="K146" i="13"/>
  <c r="K86" i="13" s="1"/>
  <c r="K26" i="13" s="1"/>
  <c r="BC146" i="13"/>
  <c r="BC86" i="13" s="1"/>
  <c r="BC26" i="13" s="1"/>
  <c r="S146" i="13"/>
  <c r="S86" i="13" s="1"/>
  <c r="S26" i="13" s="1"/>
  <c r="X23" i="13"/>
  <c r="Y234" i="13"/>
  <c r="Y174" i="13" s="1"/>
  <c r="Y114" i="13" s="1"/>
  <c r="Y54" i="13" s="1"/>
  <c r="Y194" i="13"/>
  <c r="Y134" i="13" s="1"/>
  <c r="Y74" i="13" s="1"/>
  <c r="Y14" i="13" s="1"/>
  <c r="Y233" i="13"/>
  <c r="Y173" i="13" s="1"/>
  <c r="Y113" i="13" s="1"/>
  <c r="Y53" i="13" s="1"/>
  <c r="Y190" i="13"/>
  <c r="Y130" i="13" s="1"/>
  <c r="Y70" i="13" s="1"/>
  <c r="Y10" i="13" s="1"/>
  <c r="Y239" i="13"/>
  <c r="Y179" i="13" s="1"/>
  <c r="Y119" i="13" s="1"/>
  <c r="Y59" i="13" s="1"/>
  <c r="Y227" i="13"/>
  <c r="Y167" i="13" s="1"/>
  <c r="Y107" i="13" s="1"/>
  <c r="Y47" i="13" s="1"/>
  <c r="Y222" i="13"/>
  <c r="Y162" i="13" s="1"/>
  <c r="Y102" i="13" s="1"/>
  <c r="Y42" i="13" s="1"/>
  <c r="Y220" i="13"/>
  <c r="Y160" i="13" s="1"/>
  <c r="Y100" i="13" s="1"/>
  <c r="Y40" i="13" s="1"/>
  <c r="Y229" i="13"/>
  <c r="Y169" i="13" s="1"/>
  <c r="Y109" i="13" s="1"/>
  <c r="Y49" i="13" s="1"/>
  <c r="Y236" i="13"/>
  <c r="Y176" i="13" s="1"/>
  <c r="Y116" i="13" s="1"/>
  <c r="Y56" i="13" s="1"/>
  <c r="Y235" i="13"/>
  <c r="Y175" i="13" s="1"/>
  <c r="Y115" i="13" s="1"/>
  <c r="Y55" i="13" s="1"/>
  <c r="Y237" i="13"/>
  <c r="Y177" i="13" s="1"/>
  <c r="Y117" i="13" s="1"/>
  <c r="Y57" i="13" s="1"/>
  <c r="Y228" i="13"/>
  <c r="Y168" i="13" s="1"/>
  <c r="Y108" i="13" s="1"/>
  <c r="Y48" i="13" s="1"/>
  <c r="Y232" i="13"/>
  <c r="Y172" i="13" s="1"/>
  <c r="Y112" i="13" s="1"/>
  <c r="Y52" i="13" s="1"/>
  <c r="Y238" i="13"/>
  <c r="Y178" i="13" s="1"/>
  <c r="Y118" i="13" s="1"/>
  <c r="Y58" i="13" s="1"/>
  <c r="Y195" i="13"/>
  <c r="Y135" i="13" s="1"/>
  <c r="Y75" i="13" s="1"/>
  <c r="Y15" i="13" s="1"/>
  <c r="Y223" i="13"/>
  <c r="Y163" i="13" s="1"/>
  <c r="Y103" i="13" s="1"/>
  <c r="Y43" i="13" s="1"/>
  <c r="Y219" i="13"/>
  <c r="Y159" i="13" s="1"/>
  <c r="Y99" i="13" s="1"/>
  <c r="Y39" i="13" s="1"/>
  <c r="Y192" i="13"/>
  <c r="Y132" i="13" s="1"/>
  <c r="Y72" i="13" s="1"/>
  <c r="Y12" i="13" s="1"/>
  <c r="Y221" i="13"/>
  <c r="Y161" i="13" s="1"/>
  <c r="Y101" i="13" s="1"/>
  <c r="Y41" i="13" s="1"/>
  <c r="Y224" i="13"/>
  <c r="Y164" i="13" s="1"/>
  <c r="Y104" i="13" s="1"/>
  <c r="Y44" i="13" s="1"/>
  <c r="Y231" i="13"/>
  <c r="Y171" i="13" s="1"/>
  <c r="Y111" i="13" s="1"/>
  <c r="Y51" i="13" s="1"/>
  <c r="Y193" i="13"/>
  <c r="Y133" i="13" s="1"/>
  <c r="Y73" i="13" s="1"/>
  <c r="Y13" i="13" s="1"/>
  <c r="Y226" i="13"/>
  <c r="Y166" i="13" s="1"/>
  <c r="Y106" i="13" s="1"/>
  <c r="Y46" i="13" s="1"/>
  <c r="Y230" i="13"/>
  <c r="Y170" i="13" s="1"/>
  <c r="Y110" i="13" s="1"/>
  <c r="Y50" i="13" s="1"/>
  <c r="Y225" i="13"/>
  <c r="Y165" i="13" s="1"/>
  <c r="Y105" i="13" s="1"/>
  <c r="Y45" i="13" s="1"/>
  <c r="Y191" i="13"/>
  <c r="Y131" i="13" s="1"/>
  <c r="Y71" i="13" s="1"/>
  <c r="Y11" i="13" s="1"/>
  <c r="Y196" i="13"/>
  <c r="Y136" i="13" s="1"/>
  <c r="Y76" i="13" s="1"/>
  <c r="Y16" i="13" s="1"/>
  <c r="Y197" i="13"/>
  <c r="Y137" i="13" s="1"/>
  <c r="Y77" i="13" s="1"/>
  <c r="Y17" i="13" s="1"/>
  <c r="Y198" i="13"/>
  <c r="Y138" i="13" s="1"/>
  <c r="Y78" i="13" s="1"/>
  <c r="Y18" i="13" s="1"/>
  <c r="Y199" i="13"/>
  <c r="Y139" i="13" s="1"/>
  <c r="Y79" i="13" s="1"/>
  <c r="Y19" i="13" s="1"/>
  <c r="Y200" i="13"/>
  <c r="Y140" i="13" s="1"/>
  <c r="Y80" i="13" s="1"/>
  <c r="Y201" i="13"/>
  <c r="Y141" i="13" s="1"/>
  <c r="Y81" i="13" s="1"/>
  <c r="Y21" i="13" s="1"/>
  <c r="Y202" i="13"/>
  <c r="Y142" i="13" s="1"/>
  <c r="Y82" i="13" s="1"/>
  <c r="Y22" i="13" s="1"/>
  <c r="Y203" i="13"/>
  <c r="Y143" i="13" s="1"/>
  <c r="Y83" i="13" s="1"/>
  <c r="Y204" i="13"/>
  <c r="Y144" i="13" s="1"/>
  <c r="Y84" i="13" s="1"/>
  <c r="J26" i="13" l="1"/>
  <c r="Y24" i="13"/>
  <c r="Y23" i="13"/>
  <c r="Y20" i="13"/>
  <c r="AT207" i="13"/>
  <c r="AT147" i="13" s="1"/>
  <c r="AT87" i="13" s="1"/>
  <c r="AT27" i="13" s="1"/>
  <c r="AN207" i="13"/>
  <c r="AN147" i="13" s="1"/>
  <c r="AN87" i="13" s="1"/>
  <c r="AN27" i="13" s="1"/>
  <c r="AZ207" i="13"/>
  <c r="AZ147" i="13" s="1"/>
  <c r="AZ87" i="13" s="1"/>
  <c r="AZ27" i="13" s="1"/>
  <c r="AY207" i="13"/>
  <c r="AY147" i="13" s="1"/>
  <c r="AY87" i="13" s="1"/>
  <c r="AY27" i="13" s="1"/>
  <c r="T207" i="13"/>
  <c r="T147" i="13" s="1"/>
  <c r="T87" i="13" s="1"/>
  <c r="AX207" i="13"/>
  <c r="AX147" i="13" s="1"/>
  <c r="AX87" i="13" s="1"/>
  <c r="AX27" i="13" s="1"/>
  <c r="K207" i="13"/>
  <c r="K147" i="13" s="1"/>
  <c r="K87" i="13" s="1"/>
  <c r="K27" i="13" s="1"/>
  <c r="AA187" i="13"/>
  <c r="BC207" i="13"/>
  <c r="BC147" i="13" s="1"/>
  <c r="BC87" i="13" s="1"/>
  <c r="BC27" i="13" s="1"/>
  <c r="L207" i="13"/>
  <c r="L147" i="13" s="1"/>
  <c r="L87" i="13" s="1"/>
  <c r="L27" i="13" s="1"/>
  <c r="Q207" i="13"/>
  <c r="Q147" i="13" s="1"/>
  <c r="Q87" i="13" s="1"/>
  <c r="Q27" i="13" s="1"/>
  <c r="U207" i="13"/>
  <c r="U147" i="13" s="1"/>
  <c r="U87" i="13" s="1"/>
  <c r="U27" i="13" s="1"/>
  <c r="P207" i="13"/>
  <c r="P147" i="13" s="1"/>
  <c r="P87" i="13" s="1"/>
  <c r="AU207" i="13"/>
  <c r="AU147" i="13" s="1"/>
  <c r="AU87" i="13" s="1"/>
  <c r="AU27" i="13" s="1"/>
  <c r="AV207" i="13"/>
  <c r="AV147" i="13" s="1"/>
  <c r="AV87" i="13" s="1"/>
  <c r="AV27" i="13" s="1"/>
  <c r="BA207" i="13"/>
  <c r="AR207" i="13"/>
  <c r="AR147" i="13" s="1"/>
  <c r="AR87" i="13" s="1"/>
  <c r="AR27" i="13" s="1"/>
  <c r="AQ207" i="13"/>
  <c r="AQ147" i="13" s="1"/>
  <c r="AQ87" i="13" s="1"/>
  <c r="AQ27" i="13" s="1"/>
  <c r="BE207" i="13"/>
  <c r="BE147" i="13" s="1"/>
  <c r="BE87" i="13" s="1"/>
  <c r="BE27" i="13" s="1"/>
  <c r="BF207" i="13"/>
  <c r="BF147" i="13" s="1"/>
  <c r="BF87" i="13" s="1"/>
  <c r="BF27" i="13" s="1"/>
  <c r="Y207" i="13"/>
  <c r="Y147" i="13" s="1"/>
  <c r="Y87" i="13" s="1"/>
  <c r="Y27" i="13" s="1"/>
  <c r="M207" i="13"/>
  <c r="M147" i="13" s="1"/>
  <c r="M87" i="13" s="1"/>
  <c r="M27" i="13" s="1"/>
  <c r="AM207" i="13"/>
  <c r="R207" i="13"/>
  <c r="R147" i="13" s="1"/>
  <c r="R87" i="13" s="1"/>
  <c r="R27" i="13" s="1"/>
  <c r="S207" i="13"/>
  <c r="S147" i="13" s="1"/>
  <c r="S87" i="13" s="1"/>
  <c r="S27" i="13" s="1"/>
  <c r="BD207" i="13"/>
  <c r="BD147" i="13" s="1"/>
  <c r="BD87" i="13" s="1"/>
  <c r="BD27" i="13" s="1"/>
  <c r="BG207" i="13"/>
  <c r="BG147" i="13" s="1"/>
  <c r="BG87" i="13" s="1"/>
  <c r="BG27" i="13" s="1"/>
  <c r="AS207" i="13"/>
  <c r="AS147" i="13" s="1"/>
  <c r="AS87" i="13" s="1"/>
  <c r="AS27" i="13" s="1"/>
  <c r="AW207" i="13"/>
  <c r="J207" i="13"/>
  <c r="BB207" i="13"/>
  <c r="BB147" i="13" s="1"/>
  <c r="BB87" i="13" s="1"/>
  <c r="BB27" i="13" s="1"/>
  <c r="Z207" i="13"/>
  <c r="V207" i="13"/>
  <c r="V147" i="13" s="1"/>
  <c r="V87" i="13" s="1"/>
  <c r="V27" i="13" s="1"/>
  <c r="X207" i="13"/>
  <c r="X147" i="13" s="1"/>
  <c r="X87" i="13" s="1"/>
  <c r="X27" i="13" s="1"/>
  <c r="AO207" i="13"/>
  <c r="AO147" i="13" s="1"/>
  <c r="AO87" i="13" s="1"/>
  <c r="AO27" i="13" s="1"/>
  <c r="W207" i="13"/>
  <c r="W147" i="13" s="1"/>
  <c r="W87" i="13" s="1"/>
  <c r="W27" i="13" s="1"/>
  <c r="AP207" i="13"/>
  <c r="AP147" i="13" s="1"/>
  <c r="AP87" i="13" s="1"/>
  <c r="AP27" i="13" s="1"/>
  <c r="O207" i="13"/>
  <c r="N207" i="13"/>
  <c r="N147" i="13" s="1"/>
  <c r="N87" i="13" s="1"/>
  <c r="N27" i="13" s="1"/>
  <c r="AA67" i="13"/>
  <c r="H208" i="13"/>
  <c r="B30" i="1"/>
  <c r="H88" i="13"/>
  <c r="H148" i="13"/>
  <c r="H28" i="13"/>
  <c r="B31" i="2"/>
  <c r="J30" i="2"/>
  <c r="AE30" i="2"/>
  <c r="AD30" i="2"/>
  <c r="O30" i="2"/>
  <c r="AG30" i="2"/>
  <c r="AB30" i="2"/>
  <c r="X30" i="2"/>
  <c r="V30" i="2"/>
  <c r="Y30" i="2"/>
  <c r="R30" i="2"/>
  <c r="P30" i="2"/>
  <c r="U30" i="2"/>
  <c r="AH30" i="2"/>
  <c r="S30" i="2"/>
  <c r="AA30" i="2"/>
  <c r="M30" i="2"/>
  <c r="I30" i="2"/>
  <c r="L30" i="2"/>
  <c r="Z200" i="13"/>
  <c r="Z140" i="13" s="1"/>
  <c r="Z80" i="13" s="1"/>
  <c r="Z20" i="13" s="1"/>
  <c r="Z234" i="13"/>
  <c r="Z174" i="13" s="1"/>
  <c r="Z114" i="13" s="1"/>
  <c r="Z54" i="13" s="1"/>
  <c r="Z238" i="13"/>
  <c r="Z178" i="13" s="1"/>
  <c r="Z118" i="13" s="1"/>
  <c r="Z58" i="13" s="1"/>
  <c r="Z227" i="13"/>
  <c r="Z167" i="13" s="1"/>
  <c r="Z107" i="13" s="1"/>
  <c r="Z47" i="13" s="1"/>
  <c r="Z232" i="13"/>
  <c r="Z172" i="13" s="1"/>
  <c r="Z112" i="13" s="1"/>
  <c r="Z52" i="13" s="1"/>
  <c r="Z192" i="13"/>
  <c r="Z132" i="13" s="1"/>
  <c r="Z72" i="13" s="1"/>
  <c r="Z12" i="13" s="1"/>
  <c r="Z236" i="13"/>
  <c r="Z176" i="13" s="1"/>
  <c r="Z116" i="13" s="1"/>
  <c r="Z56" i="13" s="1"/>
  <c r="Z224" i="13"/>
  <c r="Z164" i="13" s="1"/>
  <c r="Z104" i="13" s="1"/>
  <c r="Z44" i="13" s="1"/>
  <c r="Z190" i="13"/>
  <c r="Z130" i="13" s="1"/>
  <c r="Z70" i="13" s="1"/>
  <c r="Z10" i="13" s="1"/>
  <c r="Z233" i="13"/>
  <c r="Z173" i="13" s="1"/>
  <c r="Z113" i="13" s="1"/>
  <c r="Z53" i="13" s="1"/>
  <c r="Z193" i="13"/>
  <c r="Z133" i="13" s="1"/>
  <c r="Z73" i="13" s="1"/>
  <c r="Z13" i="13" s="1"/>
  <c r="Z230" i="13"/>
  <c r="Z170" i="13" s="1"/>
  <c r="Z110" i="13" s="1"/>
  <c r="Z50" i="13" s="1"/>
  <c r="Z235" i="13"/>
  <c r="Z175" i="13" s="1"/>
  <c r="Z115" i="13" s="1"/>
  <c r="Z55" i="13" s="1"/>
  <c r="Z221" i="13"/>
  <c r="Z161" i="13" s="1"/>
  <c r="Z101" i="13" s="1"/>
  <c r="Z41" i="13" s="1"/>
  <c r="Z239" i="13"/>
  <c r="Z179" i="13" s="1"/>
  <c r="Z119" i="13" s="1"/>
  <c r="Z59" i="13" s="1"/>
  <c r="Z223" i="13"/>
  <c r="Z163" i="13" s="1"/>
  <c r="Z103" i="13" s="1"/>
  <c r="Z43" i="13" s="1"/>
  <c r="Z237" i="13"/>
  <c r="Z177" i="13" s="1"/>
  <c r="Z117" i="13" s="1"/>
  <c r="Z57" i="13" s="1"/>
  <c r="Z225" i="13"/>
  <c r="Z165" i="13" s="1"/>
  <c r="Z105" i="13" s="1"/>
  <c r="Z45" i="13" s="1"/>
  <c r="Z229" i="13"/>
  <c r="Z169" i="13" s="1"/>
  <c r="Z109" i="13" s="1"/>
  <c r="Z49" i="13" s="1"/>
  <c r="Z219" i="13"/>
  <c r="Z159" i="13" s="1"/>
  <c r="Z99" i="13" s="1"/>
  <c r="Z39" i="13" s="1"/>
  <c r="Z220" i="13"/>
  <c r="Z160" i="13" s="1"/>
  <c r="Z100" i="13" s="1"/>
  <c r="Z40" i="13" s="1"/>
  <c r="Z231" i="13"/>
  <c r="Z171" i="13" s="1"/>
  <c r="Z111" i="13" s="1"/>
  <c r="Z51" i="13" s="1"/>
  <c r="Z195" i="13"/>
  <c r="Z135" i="13" s="1"/>
  <c r="Z75" i="13" s="1"/>
  <c r="Z15" i="13" s="1"/>
  <c r="Z194" i="13"/>
  <c r="Z134" i="13" s="1"/>
  <c r="Z74" i="13" s="1"/>
  <c r="Z14" i="13" s="1"/>
  <c r="Z191" i="13"/>
  <c r="Z131" i="13" s="1"/>
  <c r="Z71" i="13" s="1"/>
  <c r="Z11" i="13" s="1"/>
  <c r="Z226" i="13"/>
  <c r="Z166" i="13" s="1"/>
  <c r="Z106" i="13" s="1"/>
  <c r="Z46" i="13" s="1"/>
  <c r="Z222" i="13"/>
  <c r="Z162" i="13" s="1"/>
  <c r="Z102" i="13" s="1"/>
  <c r="Z42" i="13" s="1"/>
  <c r="Z228" i="13"/>
  <c r="Z168" i="13" s="1"/>
  <c r="Z108" i="13" s="1"/>
  <c r="Z48" i="13" s="1"/>
  <c r="Z196" i="13"/>
  <c r="Z136" i="13" s="1"/>
  <c r="Z76" i="13" s="1"/>
  <c r="Z16" i="13" s="1"/>
  <c r="Z197" i="13"/>
  <c r="Z137" i="13" s="1"/>
  <c r="Z77" i="13" s="1"/>
  <c r="Z17" i="13" s="1"/>
  <c r="Z198" i="13"/>
  <c r="Z138" i="13" s="1"/>
  <c r="Z78" i="13" s="1"/>
  <c r="Z18" i="13" s="1"/>
  <c r="Z199" i="13"/>
  <c r="Z139" i="13" s="1"/>
  <c r="Z79" i="13" s="1"/>
  <c r="Z19" i="13" s="1"/>
  <c r="Z201" i="13"/>
  <c r="Z141" i="13" s="1"/>
  <c r="Z81" i="13" s="1"/>
  <c r="Z21" i="13" s="1"/>
  <c r="Z202" i="13"/>
  <c r="Z142" i="13" s="1"/>
  <c r="Z82" i="13" s="1"/>
  <c r="Z22" i="13" s="1"/>
  <c r="Z203" i="13"/>
  <c r="Z143" i="13" s="1"/>
  <c r="Z83" i="13" s="1"/>
  <c r="Z204" i="13"/>
  <c r="Z144" i="13" s="1"/>
  <c r="Z84" i="13" s="1"/>
  <c r="Z24" i="13" s="1"/>
  <c r="Z205" i="13"/>
  <c r="Z145" i="13" s="1"/>
  <c r="Z85" i="13" s="1"/>
  <c r="AM147" i="13"/>
  <c r="AM87" i="13" s="1"/>
  <c r="AM27" i="13" s="1"/>
  <c r="AA127" i="13"/>
  <c r="Z147" i="13"/>
  <c r="Z87" i="13" s="1"/>
  <c r="Z27" i="13" s="1"/>
  <c r="J147" i="13"/>
  <c r="J87" i="13" s="1"/>
  <c r="AW147" i="13"/>
  <c r="AW87" i="13" s="1"/>
  <c r="AW27" i="13" s="1"/>
  <c r="BA147" i="13"/>
  <c r="BA87" i="13" s="1"/>
  <c r="BA27" i="13" s="1"/>
  <c r="O147" i="13"/>
  <c r="O87" i="13" s="1"/>
  <c r="O27" i="13" s="1"/>
  <c r="AA7" i="13"/>
  <c r="P27" i="13"/>
  <c r="T27" i="13"/>
  <c r="Z23" i="13" l="1"/>
  <c r="AB7" i="13"/>
  <c r="Z25" i="13"/>
  <c r="AB67" i="13"/>
  <c r="AB127" i="13"/>
  <c r="H149" i="13"/>
  <c r="B32" i="2"/>
  <c r="H29" i="13"/>
  <c r="H89" i="13"/>
  <c r="B31" i="1"/>
  <c r="H209" i="13"/>
  <c r="J27" i="13"/>
  <c r="AD31" i="2"/>
  <c r="AH31" i="2"/>
  <c r="AG31" i="2"/>
  <c r="S31" i="2"/>
  <c r="V31" i="2"/>
  <c r="AA31" i="2"/>
  <c r="AB31" i="2"/>
  <c r="I31" i="2"/>
  <c r="AE31" i="2"/>
  <c r="M31" i="2"/>
  <c r="P31" i="2"/>
  <c r="Y31" i="2"/>
  <c r="J31" i="2"/>
  <c r="R31" i="2"/>
  <c r="X31" i="2"/>
  <c r="O31" i="2"/>
  <c r="L31" i="2"/>
  <c r="U31" i="2"/>
  <c r="AW208" i="13"/>
  <c r="AW148" i="13" s="1"/>
  <c r="AW88" i="13" s="1"/>
  <c r="AW28" i="13" s="1"/>
  <c r="BC208" i="13"/>
  <c r="BC148" i="13" s="1"/>
  <c r="BC88" i="13" s="1"/>
  <c r="BC28" i="13" s="1"/>
  <c r="AQ208" i="13"/>
  <c r="AQ148" i="13" s="1"/>
  <c r="AQ88" i="13" s="1"/>
  <c r="AQ28" i="13" s="1"/>
  <c r="AR208" i="13"/>
  <c r="AR148" i="13" s="1"/>
  <c r="AR88" i="13" s="1"/>
  <c r="AR28" i="13" s="1"/>
  <c r="BD208" i="13"/>
  <c r="BD148" i="13" s="1"/>
  <c r="BD88" i="13" s="1"/>
  <c r="BD28" i="13" s="1"/>
  <c r="M208" i="13"/>
  <c r="M148" i="13" s="1"/>
  <c r="M88" i="13" s="1"/>
  <c r="M28" i="13" s="1"/>
  <c r="AV208" i="13"/>
  <c r="AV148" i="13" s="1"/>
  <c r="AV88" i="13" s="1"/>
  <c r="AV28" i="13" s="1"/>
  <c r="U208" i="13"/>
  <c r="U148" i="13" s="1"/>
  <c r="U88" i="13" s="1"/>
  <c r="U28" i="13" s="1"/>
  <c r="AN208" i="13"/>
  <c r="AN148" i="13" s="1"/>
  <c r="AN88" i="13" s="1"/>
  <c r="AN28" i="13" s="1"/>
  <c r="S208" i="13"/>
  <c r="S148" i="13" s="1"/>
  <c r="S88" i="13" s="1"/>
  <c r="S28" i="13" s="1"/>
  <c r="Y208" i="13"/>
  <c r="Y148" i="13" s="1"/>
  <c r="Y88" i="13" s="1"/>
  <c r="Y28" i="13" s="1"/>
  <c r="AY208" i="13"/>
  <c r="AY148" i="13" s="1"/>
  <c r="AY88" i="13" s="1"/>
  <c r="AY28" i="13" s="1"/>
  <c r="W208" i="13"/>
  <c r="W148" i="13" s="1"/>
  <c r="W88" i="13" s="1"/>
  <c r="W28" i="13" s="1"/>
  <c r="BG208" i="13"/>
  <c r="BG148" i="13" s="1"/>
  <c r="BG88" i="13" s="1"/>
  <c r="BG28" i="13" s="1"/>
  <c r="K208" i="13"/>
  <c r="K148" i="13" s="1"/>
  <c r="K88" i="13" s="1"/>
  <c r="K28" i="13" s="1"/>
  <c r="AA208" i="13"/>
  <c r="AA148" i="13" s="1"/>
  <c r="AA88" i="13" s="1"/>
  <c r="AA28" i="13" s="1"/>
  <c r="R208" i="13"/>
  <c r="R148" i="13" s="1"/>
  <c r="R88" i="13" s="1"/>
  <c r="R28" i="13" s="1"/>
  <c r="AM208" i="13"/>
  <c r="AM148" i="13" s="1"/>
  <c r="AM88" i="13" s="1"/>
  <c r="AM28" i="13" s="1"/>
  <c r="J208" i="13"/>
  <c r="J148" i="13" s="1"/>
  <c r="J88" i="13" s="1"/>
  <c r="J28" i="13" s="1"/>
  <c r="AB187" i="13"/>
  <c r="BA208" i="13"/>
  <c r="BA148" i="13" s="1"/>
  <c r="BA88" i="13" s="1"/>
  <c r="BA28" i="13" s="1"/>
  <c r="AU208" i="13"/>
  <c r="AU148" i="13" s="1"/>
  <c r="AU88" i="13" s="1"/>
  <c r="AU28" i="13" s="1"/>
  <c r="T208" i="13"/>
  <c r="T148" i="13" s="1"/>
  <c r="T88" i="13" s="1"/>
  <c r="T28" i="13" s="1"/>
  <c r="AO208" i="13"/>
  <c r="AO148" i="13" s="1"/>
  <c r="AO88" i="13" s="1"/>
  <c r="AO28" i="13" s="1"/>
  <c r="X208" i="13"/>
  <c r="X148" i="13" s="1"/>
  <c r="X88" i="13" s="1"/>
  <c r="X28" i="13" s="1"/>
  <c r="V208" i="13"/>
  <c r="V148" i="13" s="1"/>
  <c r="V88" i="13" s="1"/>
  <c r="V28" i="13" s="1"/>
  <c r="AP208" i="13"/>
  <c r="AP148" i="13" s="1"/>
  <c r="AP88" i="13" s="1"/>
  <c r="AP28" i="13" s="1"/>
  <c r="Q208" i="13"/>
  <c r="Q148" i="13" s="1"/>
  <c r="Q88" i="13" s="1"/>
  <c r="Q28" i="13" s="1"/>
  <c r="AT208" i="13"/>
  <c r="AT148" i="13" s="1"/>
  <c r="AT88" i="13" s="1"/>
  <c r="AT28" i="13" s="1"/>
  <c r="BE208" i="13"/>
  <c r="BE148" i="13" s="1"/>
  <c r="BE88" i="13" s="1"/>
  <c r="BE28" i="13" s="1"/>
  <c r="L208" i="13"/>
  <c r="L148" i="13" s="1"/>
  <c r="L88" i="13" s="1"/>
  <c r="L28" i="13" s="1"/>
  <c r="BF208" i="13"/>
  <c r="BF148" i="13" s="1"/>
  <c r="BF88" i="13" s="1"/>
  <c r="BF28" i="13" s="1"/>
  <c r="AS208" i="13"/>
  <c r="AS148" i="13" s="1"/>
  <c r="AS88" i="13" s="1"/>
  <c r="AS28" i="13" s="1"/>
  <c r="BB208" i="13"/>
  <c r="BB148" i="13" s="1"/>
  <c r="BB88" i="13" s="1"/>
  <c r="BB28" i="13" s="1"/>
  <c r="P208" i="13"/>
  <c r="P148" i="13" s="1"/>
  <c r="P88" i="13" s="1"/>
  <c r="P28" i="13" s="1"/>
  <c r="Z208" i="13"/>
  <c r="Z148" i="13" s="1"/>
  <c r="Z88" i="13" s="1"/>
  <c r="Z28" i="13" s="1"/>
  <c r="AZ208" i="13"/>
  <c r="AZ148" i="13" s="1"/>
  <c r="AZ88" i="13" s="1"/>
  <c r="AZ28" i="13" s="1"/>
  <c r="AX208" i="13"/>
  <c r="AX148" i="13" s="1"/>
  <c r="AX88" i="13" s="1"/>
  <c r="AX28" i="13" s="1"/>
  <c r="O208" i="13"/>
  <c r="O148" i="13" s="1"/>
  <c r="O88" i="13" s="1"/>
  <c r="O28" i="13" s="1"/>
  <c r="N208" i="13"/>
  <c r="N148" i="13" s="1"/>
  <c r="N88" i="13" s="1"/>
  <c r="N28" i="13" s="1"/>
  <c r="AA232" i="13"/>
  <c r="AA172" i="13" s="1"/>
  <c r="AA112" i="13" s="1"/>
  <c r="AA52" i="13" s="1"/>
  <c r="AA222" i="13"/>
  <c r="AA162" i="13" s="1"/>
  <c r="AA102" i="13" s="1"/>
  <c r="AA42" i="13" s="1"/>
  <c r="AA237" i="13"/>
  <c r="AA177" i="13" s="1"/>
  <c r="AA117" i="13" s="1"/>
  <c r="AA57" i="13" s="1"/>
  <c r="AA231" i="13"/>
  <c r="AA171" i="13" s="1"/>
  <c r="AA111" i="13" s="1"/>
  <c r="AA51" i="13" s="1"/>
  <c r="AA192" i="13"/>
  <c r="AA132" i="13" s="1"/>
  <c r="AA72" i="13" s="1"/>
  <c r="AA12" i="13" s="1"/>
  <c r="AA221" i="13"/>
  <c r="AA161" i="13" s="1"/>
  <c r="AA101" i="13" s="1"/>
  <c r="AA41" i="13" s="1"/>
  <c r="AA228" i="13"/>
  <c r="AA168" i="13" s="1"/>
  <c r="AA108" i="13" s="1"/>
  <c r="AA48" i="13" s="1"/>
  <c r="AA239" i="13"/>
  <c r="AA179" i="13" s="1"/>
  <c r="AA119" i="13" s="1"/>
  <c r="AA59" i="13" s="1"/>
  <c r="AA227" i="13"/>
  <c r="AA167" i="13" s="1"/>
  <c r="AA107" i="13" s="1"/>
  <c r="AA47" i="13" s="1"/>
  <c r="AA235" i="13"/>
  <c r="AA175" i="13" s="1"/>
  <c r="AA115" i="13" s="1"/>
  <c r="AA55" i="13" s="1"/>
  <c r="AA229" i="13"/>
  <c r="AA169" i="13" s="1"/>
  <c r="AA109" i="13" s="1"/>
  <c r="AA49" i="13" s="1"/>
  <c r="AA193" i="13"/>
  <c r="AA133" i="13" s="1"/>
  <c r="AA73" i="13" s="1"/>
  <c r="AA13" i="13" s="1"/>
  <c r="AA233" i="13"/>
  <c r="AA173" i="13" s="1"/>
  <c r="AA113" i="13" s="1"/>
  <c r="AA53" i="13" s="1"/>
  <c r="AA219" i="13"/>
  <c r="AA159" i="13" s="1"/>
  <c r="AA99" i="13" s="1"/>
  <c r="AA39" i="13" s="1"/>
  <c r="AA194" i="13"/>
  <c r="AA134" i="13" s="1"/>
  <c r="AA74" i="13" s="1"/>
  <c r="AA14" i="13" s="1"/>
  <c r="AA223" i="13"/>
  <c r="AA163" i="13" s="1"/>
  <c r="AA103" i="13" s="1"/>
  <c r="AA43" i="13" s="1"/>
  <c r="AA195" i="13"/>
  <c r="AA135" i="13" s="1"/>
  <c r="AA75" i="13" s="1"/>
  <c r="AA15" i="13" s="1"/>
  <c r="AA234" i="13"/>
  <c r="AA174" i="13" s="1"/>
  <c r="AA114" i="13" s="1"/>
  <c r="AA54" i="13" s="1"/>
  <c r="AA230" i="13"/>
  <c r="AA170" i="13" s="1"/>
  <c r="AA110" i="13" s="1"/>
  <c r="AA50" i="13" s="1"/>
  <c r="AA220" i="13"/>
  <c r="AA160" i="13" s="1"/>
  <c r="AA100" i="13" s="1"/>
  <c r="AA40" i="13" s="1"/>
  <c r="AA190" i="13"/>
  <c r="AA130" i="13" s="1"/>
  <c r="AA70" i="13" s="1"/>
  <c r="AA10" i="13" s="1"/>
  <c r="AA191" i="13"/>
  <c r="AA131" i="13" s="1"/>
  <c r="AA71" i="13" s="1"/>
  <c r="AA11" i="13" s="1"/>
  <c r="AA226" i="13"/>
  <c r="AA166" i="13" s="1"/>
  <c r="AA106" i="13" s="1"/>
  <c r="AA46" i="13" s="1"/>
  <c r="AA225" i="13"/>
  <c r="AA165" i="13" s="1"/>
  <c r="AA105" i="13" s="1"/>
  <c r="AA45" i="13" s="1"/>
  <c r="AA238" i="13"/>
  <c r="AA178" i="13" s="1"/>
  <c r="AA118" i="13" s="1"/>
  <c r="AA58" i="13" s="1"/>
  <c r="AA236" i="13"/>
  <c r="AA176" i="13" s="1"/>
  <c r="AA116" i="13" s="1"/>
  <c r="AA56" i="13" s="1"/>
  <c r="AA224" i="13"/>
  <c r="AA164" i="13" s="1"/>
  <c r="AA104" i="13" s="1"/>
  <c r="AA44" i="13" s="1"/>
  <c r="AA196" i="13"/>
  <c r="AA136" i="13" s="1"/>
  <c r="AA76" i="13" s="1"/>
  <c r="AA16" i="13" s="1"/>
  <c r="AA197" i="13"/>
  <c r="AA137" i="13" s="1"/>
  <c r="AA77" i="13" s="1"/>
  <c r="AA17" i="13" s="1"/>
  <c r="AA198" i="13"/>
  <c r="AA138" i="13" s="1"/>
  <c r="AA78" i="13" s="1"/>
  <c r="AA18" i="13" s="1"/>
  <c r="AA199" i="13"/>
  <c r="AA139" i="13" s="1"/>
  <c r="AA79" i="13" s="1"/>
  <c r="AA19" i="13" s="1"/>
  <c r="AA200" i="13"/>
  <c r="AA140" i="13" s="1"/>
  <c r="AA80" i="13" s="1"/>
  <c r="AA20" i="13" s="1"/>
  <c r="AA201" i="13"/>
  <c r="AA141" i="13" s="1"/>
  <c r="AA81" i="13" s="1"/>
  <c r="AA21" i="13" s="1"/>
  <c r="AA202" i="13"/>
  <c r="AA142" i="13" s="1"/>
  <c r="AA82" i="13" s="1"/>
  <c r="AA22" i="13" s="1"/>
  <c r="AA203" i="13"/>
  <c r="AA143" i="13" s="1"/>
  <c r="AA83" i="13" s="1"/>
  <c r="AA23" i="13" s="1"/>
  <c r="AA204" i="13"/>
  <c r="AA144" i="13" s="1"/>
  <c r="AA84" i="13" s="1"/>
  <c r="AA24" i="13" s="1"/>
  <c r="AA205" i="13"/>
  <c r="AA145" i="13" s="1"/>
  <c r="AA85" i="13" s="1"/>
  <c r="AA25" i="13" s="1"/>
  <c r="AA206" i="13"/>
  <c r="AA146" i="13" s="1"/>
  <c r="AA86" i="13" s="1"/>
  <c r="H90" i="13" l="1"/>
  <c r="H30" i="13"/>
  <c r="H210" i="13"/>
  <c r="B32" i="1"/>
  <c r="H150" i="13"/>
  <c r="B33" i="2"/>
  <c r="AC67" i="13"/>
  <c r="AD32" i="2"/>
  <c r="P32" i="2"/>
  <c r="R32" i="2"/>
  <c r="AG32" i="2"/>
  <c r="S32" i="2"/>
  <c r="J32" i="2"/>
  <c r="AE32" i="2"/>
  <c r="O32" i="2"/>
  <c r="L32" i="2"/>
  <c r="M32" i="2"/>
  <c r="X32" i="2"/>
  <c r="AA32" i="2"/>
  <c r="U32" i="2"/>
  <c r="AB32" i="2"/>
  <c r="AH32" i="2"/>
  <c r="V32" i="2"/>
  <c r="Y32" i="2"/>
  <c r="I32" i="2"/>
  <c r="AB224" i="13"/>
  <c r="AB193" i="13"/>
  <c r="AB133" i="13" s="1"/>
  <c r="AB73" i="13" s="1"/>
  <c r="AB13" i="13" s="1"/>
  <c r="AB233" i="13"/>
  <c r="AB173" i="13" s="1"/>
  <c r="AB113" i="13" s="1"/>
  <c r="AB53" i="13" s="1"/>
  <c r="AB191" i="13"/>
  <c r="AB131" i="13" s="1"/>
  <c r="AB71" i="13" s="1"/>
  <c r="AB11" i="13" s="1"/>
  <c r="AB220" i="13"/>
  <c r="AB160" i="13" s="1"/>
  <c r="AB100" i="13" s="1"/>
  <c r="AB40" i="13" s="1"/>
  <c r="AB226" i="13"/>
  <c r="AB166" i="13" s="1"/>
  <c r="AB106" i="13" s="1"/>
  <c r="AB46" i="13" s="1"/>
  <c r="AB236" i="13"/>
  <c r="AB176" i="13" s="1"/>
  <c r="AB116" i="13" s="1"/>
  <c r="AB56" i="13" s="1"/>
  <c r="AB192" i="13"/>
  <c r="AB132" i="13" s="1"/>
  <c r="AB72" i="13" s="1"/>
  <c r="AB12" i="13" s="1"/>
  <c r="AB239" i="13"/>
  <c r="AB179" i="13" s="1"/>
  <c r="AB119" i="13" s="1"/>
  <c r="AB59" i="13" s="1"/>
  <c r="AB228" i="13"/>
  <c r="AB168" i="13" s="1"/>
  <c r="AB108" i="13" s="1"/>
  <c r="AB48" i="13" s="1"/>
  <c r="AB232" i="13"/>
  <c r="AB172" i="13" s="1"/>
  <c r="AB112" i="13" s="1"/>
  <c r="AB52" i="13" s="1"/>
  <c r="AB235" i="13"/>
  <c r="AB175" i="13" s="1"/>
  <c r="AB115" i="13" s="1"/>
  <c r="AB55" i="13" s="1"/>
  <c r="AB190" i="13"/>
  <c r="AB130" i="13" s="1"/>
  <c r="AB70" i="13" s="1"/>
  <c r="AB10" i="13" s="1"/>
  <c r="AB221" i="13"/>
  <c r="AB161" i="13" s="1"/>
  <c r="AB101" i="13" s="1"/>
  <c r="AB41" i="13" s="1"/>
  <c r="AB227" i="13"/>
  <c r="AB167" i="13" s="1"/>
  <c r="AB107" i="13" s="1"/>
  <c r="AB47" i="13" s="1"/>
  <c r="AB164" i="13"/>
  <c r="AB104" i="13" s="1"/>
  <c r="AB44" i="13" s="1"/>
  <c r="AB225" i="13"/>
  <c r="AB165" i="13" s="1"/>
  <c r="AB105" i="13" s="1"/>
  <c r="AB45" i="13" s="1"/>
  <c r="AB229" i="13"/>
  <c r="AB169" i="13" s="1"/>
  <c r="AB109" i="13" s="1"/>
  <c r="AB49" i="13" s="1"/>
  <c r="AB230" i="13"/>
  <c r="AB170" i="13" s="1"/>
  <c r="AB110" i="13" s="1"/>
  <c r="AB50" i="13" s="1"/>
  <c r="AB238" i="13"/>
  <c r="AB178" i="13" s="1"/>
  <c r="AB118" i="13" s="1"/>
  <c r="AB58" i="13" s="1"/>
  <c r="AB195" i="13"/>
  <c r="AB135" i="13" s="1"/>
  <c r="AB75" i="13" s="1"/>
  <c r="AB15" i="13" s="1"/>
  <c r="AB231" i="13"/>
  <c r="AB171" i="13" s="1"/>
  <c r="AB111" i="13" s="1"/>
  <c r="AB51" i="13" s="1"/>
  <c r="AB222" i="13"/>
  <c r="AB162" i="13" s="1"/>
  <c r="AB102" i="13" s="1"/>
  <c r="AB42" i="13" s="1"/>
  <c r="AB219" i="13"/>
  <c r="AB159" i="13" s="1"/>
  <c r="AB99" i="13" s="1"/>
  <c r="AB39" i="13" s="1"/>
  <c r="AB223" i="13"/>
  <c r="AB163" i="13" s="1"/>
  <c r="AB103" i="13" s="1"/>
  <c r="AB43" i="13" s="1"/>
  <c r="AB194" i="13"/>
  <c r="AB134" i="13" s="1"/>
  <c r="AB74" i="13" s="1"/>
  <c r="AB14" i="13" s="1"/>
  <c r="AB234" i="13"/>
  <c r="AB174" i="13" s="1"/>
  <c r="AB114" i="13" s="1"/>
  <c r="AB54" i="13" s="1"/>
  <c r="AB237" i="13"/>
  <c r="AB177" i="13" s="1"/>
  <c r="AB117" i="13" s="1"/>
  <c r="AB57" i="13" s="1"/>
  <c r="AB196" i="13"/>
  <c r="AB136" i="13" s="1"/>
  <c r="AB76" i="13" s="1"/>
  <c r="AB16" i="13" s="1"/>
  <c r="AB197" i="13"/>
  <c r="AB137" i="13" s="1"/>
  <c r="AB77" i="13" s="1"/>
  <c r="AB17" i="13" s="1"/>
  <c r="AB198" i="13"/>
  <c r="AB138" i="13" s="1"/>
  <c r="AB78" i="13" s="1"/>
  <c r="AB18" i="13" s="1"/>
  <c r="AB199" i="13"/>
  <c r="AB139" i="13" s="1"/>
  <c r="AB79" i="13" s="1"/>
  <c r="AB19" i="13" s="1"/>
  <c r="AB200" i="13"/>
  <c r="AB140" i="13" s="1"/>
  <c r="AB80" i="13" s="1"/>
  <c r="AB20" i="13" s="1"/>
  <c r="AB201" i="13"/>
  <c r="AB141" i="13" s="1"/>
  <c r="AB81" i="13" s="1"/>
  <c r="AB21" i="13" s="1"/>
  <c r="AB202" i="13"/>
  <c r="AB142" i="13" s="1"/>
  <c r="AB82" i="13" s="1"/>
  <c r="AB22" i="13" s="1"/>
  <c r="AB203" i="13"/>
  <c r="AB143" i="13" s="1"/>
  <c r="AB83" i="13" s="1"/>
  <c r="AB23" i="13" s="1"/>
  <c r="AB204" i="13"/>
  <c r="AB144" i="13" s="1"/>
  <c r="AB84" i="13" s="1"/>
  <c r="AB24" i="13" s="1"/>
  <c r="AB205" i="13"/>
  <c r="AB145" i="13" s="1"/>
  <c r="AB85" i="13" s="1"/>
  <c r="AB25" i="13" s="1"/>
  <c r="AB206" i="13"/>
  <c r="AB146" i="13" s="1"/>
  <c r="AB86" i="13" s="1"/>
  <c r="AB207" i="13"/>
  <c r="AB147" i="13" s="1"/>
  <c r="AB87" i="13" s="1"/>
  <c r="AC127" i="13"/>
  <c r="AC7" i="13"/>
  <c r="AA26" i="13"/>
  <c r="AR209" i="13"/>
  <c r="AR149" i="13" s="1"/>
  <c r="AR89" i="13" s="1"/>
  <c r="AR29" i="13" s="1"/>
  <c r="M209" i="13"/>
  <c r="M149" i="13" s="1"/>
  <c r="M89" i="13" s="1"/>
  <c r="M29" i="13" s="1"/>
  <c r="AV209" i="13"/>
  <c r="AV149" i="13" s="1"/>
  <c r="AV89" i="13" s="1"/>
  <c r="AV29" i="13" s="1"/>
  <c r="W209" i="13"/>
  <c r="W149" i="13" s="1"/>
  <c r="W89" i="13" s="1"/>
  <c r="W29" i="13" s="1"/>
  <c r="K209" i="13"/>
  <c r="K149" i="13" s="1"/>
  <c r="K89" i="13" s="1"/>
  <c r="K29" i="13" s="1"/>
  <c r="R209" i="13"/>
  <c r="R149" i="13" s="1"/>
  <c r="R89" i="13" s="1"/>
  <c r="R29" i="13" s="1"/>
  <c r="V209" i="13"/>
  <c r="V149" i="13" s="1"/>
  <c r="V89" i="13" s="1"/>
  <c r="V29" i="13" s="1"/>
  <c r="AB209" i="13"/>
  <c r="AB149" i="13" s="1"/>
  <c r="AB89" i="13" s="1"/>
  <c r="AB29" i="13" s="1"/>
  <c r="AO209" i="13"/>
  <c r="AO149" i="13" s="1"/>
  <c r="AO89" i="13" s="1"/>
  <c r="AO29" i="13" s="1"/>
  <c r="AM209" i="13"/>
  <c r="AM149" i="13" s="1"/>
  <c r="AM89" i="13" s="1"/>
  <c r="AM29" i="13" s="1"/>
  <c r="AS209" i="13"/>
  <c r="AS149" i="13" s="1"/>
  <c r="AS89" i="13" s="1"/>
  <c r="AS29" i="13" s="1"/>
  <c r="AX209" i="13"/>
  <c r="AX149" i="13" s="1"/>
  <c r="AX89" i="13" s="1"/>
  <c r="AX29" i="13" s="1"/>
  <c r="AZ209" i="13"/>
  <c r="AZ149" i="13" s="1"/>
  <c r="AZ89" i="13" s="1"/>
  <c r="AZ29" i="13" s="1"/>
  <c r="BD209" i="13"/>
  <c r="BD149" i="13" s="1"/>
  <c r="BD89" i="13" s="1"/>
  <c r="BD29" i="13" s="1"/>
  <c r="AT209" i="13"/>
  <c r="AT149" i="13" s="1"/>
  <c r="AT89" i="13" s="1"/>
  <c r="AT29" i="13" s="1"/>
  <c r="BF209" i="13"/>
  <c r="BF149" i="13" s="1"/>
  <c r="BF89" i="13" s="1"/>
  <c r="BF29" i="13" s="1"/>
  <c r="BE209" i="13"/>
  <c r="BE149" i="13" s="1"/>
  <c r="BE89" i="13" s="1"/>
  <c r="BE29" i="13" s="1"/>
  <c r="Y209" i="13"/>
  <c r="Y149" i="13" s="1"/>
  <c r="Y89" i="13" s="1"/>
  <c r="Y29" i="13" s="1"/>
  <c r="AU209" i="13"/>
  <c r="AU149" i="13" s="1"/>
  <c r="AU89" i="13" s="1"/>
  <c r="AU29" i="13" s="1"/>
  <c r="AQ209" i="13"/>
  <c r="AQ149" i="13" s="1"/>
  <c r="AQ89" i="13" s="1"/>
  <c r="AQ29" i="13" s="1"/>
  <c r="BG209" i="13"/>
  <c r="BG149" i="13" s="1"/>
  <c r="BG89" i="13" s="1"/>
  <c r="BG29" i="13" s="1"/>
  <c r="Z209" i="13"/>
  <c r="Z149" i="13" s="1"/>
  <c r="Z89" i="13" s="1"/>
  <c r="Z29" i="13" s="1"/>
  <c r="P209" i="13"/>
  <c r="P149" i="13" s="1"/>
  <c r="P89" i="13" s="1"/>
  <c r="P29" i="13" s="1"/>
  <c r="AY209" i="13"/>
  <c r="AY149" i="13" s="1"/>
  <c r="AY89" i="13" s="1"/>
  <c r="AY29" i="13" s="1"/>
  <c r="AW209" i="13"/>
  <c r="AW149" i="13" s="1"/>
  <c r="AW89" i="13" s="1"/>
  <c r="AW29" i="13" s="1"/>
  <c r="BC209" i="13"/>
  <c r="BC149" i="13" s="1"/>
  <c r="BC89" i="13" s="1"/>
  <c r="BC29" i="13" s="1"/>
  <c r="BB209" i="13"/>
  <c r="BB149" i="13" s="1"/>
  <c r="BB89" i="13" s="1"/>
  <c r="BB29" i="13" s="1"/>
  <c r="T209" i="13"/>
  <c r="T149" i="13" s="1"/>
  <c r="T89" i="13" s="1"/>
  <c r="T29" i="13" s="1"/>
  <c r="AC187" i="13"/>
  <c r="J209" i="13"/>
  <c r="J149" i="13" s="1"/>
  <c r="J89" i="13" s="1"/>
  <c r="BA209" i="13"/>
  <c r="BA149" i="13" s="1"/>
  <c r="BA89" i="13" s="1"/>
  <c r="BA29" i="13" s="1"/>
  <c r="AN209" i="13"/>
  <c r="AN149" i="13" s="1"/>
  <c r="AN89" i="13" s="1"/>
  <c r="AN29" i="13" s="1"/>
  <c r="X209" i="13"/>
  <c r="X149" i="13" s="1"/>
  <c r="X89" i="13" s="1"/>
  <c r="X29" i="13" s="1"/>
  <c r="S209" i="13"/>
  <c r="S149" i="13" s="1"/>
  <c r="S89" i="13" s="1"/>
  <c r="S29" i="13" s="1"/>
  <c r="Q209" i="13"/>
  <c r="Q149" i="13" s="1"/>
  <c r="Q89" i="13" s="1"/>
  <c r="Q29" i="13" s="1"/>
  <c r="U209" i="13"/>
  <c r="U149" i="13" s="1"/>
  <c r="U89" i="13" s="1"/>
  <c r="U29" i="13" s="1"/>
  <c r="L209" i="13"/>
  <c r="L149" i="13" s="1"/>
  <c r="L89" i="13" s="1"/>
  <c r="L29" i="13" s="1"/>
  <c r="AA209" i="13"/>
  <c r="AA149" i="13" s="1"/>
  <c r="AA89" i="13" s="1"/>
  <c r="AA29" i="13" s="1"/>
  <c r="AP209" i="13"/>
  <c r="AP149" i="13" s="1"/>
  <c r="AP89" i="13" s="1"/>
  <c r="AP29" i="13" s="1"/>
  <c r="O209" i="13"/>
  <c r="O149" i="13" s="1"/>
  <c r="O89" i="13" s="1"/>
  <c r="O29" i="13" s="1"/>
  <c r="N209" i="13"/>
  <c r="N149" i="13" s="1"/>
  <c r="N89" i="13" s="1"/>
  <c r="N29" i="13" s="1"/>
  <c r="AB26" i="13" l="1"/>
  <c r="J29" i="13"/>
  <c r="H211" i="13"/>
  <c r="H31" i="13"/>
  <c r="H91" i="13"/>
  <c r="B34" i="2"/>
  <c r="H151" i="13"/>
  <c r="B33" i="1"/>
  <c r="BA210" i="13"/>
  <c r="BA150" i="13" s="1"/>
  <c r="BA90" i="13" s="1"/>
  <c r="BA30" i="13" s="1"/>
  <c r="AD187" i="13"/>
  <c r="W210" i="13"/>
  <c r="W150" i="13" s="1"/>
  <c r="W90" i="13" s="1"/>
  <c r="W30" i="13" s="1"/>
  <c r="AW210" i="13"/>
  <c r="AM210" i="13"/>
  <c r="AM150" i="13" s="1"/>
  <c r="AM90" i="13" s="1"/>
  <c r="AM30" i="13" s="1"/>
  <c r="J210" i="13"/>
  <c r="J150" i="13" s="1"/>
  <c r="J90" i="13" s="1"/>
  <c r="S210" i="13"/>
  <c r="S150" i="13" s="1"/>
  <c r="S90" i="13" s="1"/>
  <c r="S30" i="13" s="1"/>
  <c r="AS210" i="13"/>
  <c r="AS150" i="13" s="1"/>
  <c r="AS90" i="13" s="1"/>
  <c r="AS30" i="13" s="1"/>
  <c r="BD210" i="13"/>
  <c r="BD150" i="13" s="1"/>
  <c r="BD90" i="13" s="1"/>
  <c r="BD30" i="13" s="1"/>
  <c r="AB210" i="13"/>
  <c r="AB150" i="13" s="1"/>
  <c r="AB90" i="13" s="1"/>
  <c r="AB30" i="13" s="1"/>
  <c r="AV210" i="13"/>
  <c r="AV150" i="13" s="1"/>
  <c r="AV90" i="13" s="1"/>
  <c r="AV30" i="13" s="1"/>
  <c r="T210" i="13"/>
  <c r="T150" i="13" s="1"/>
  <c r="T90" i="13" s="1"/>
  <c r="T30" i="13" s="1"/>
  <c r="P210" i="13"/>
  <c r="P150" i="13" s="1"/>
  <c r="P90" i="13" s="1"/>
  <c r="P30" i="13" s="1"/>
  <c r="AN210" i="13"/>
  <c r="AN150" i="13" s="1"/>
  <c r="AN90" i="13" s="1"/>
  <c r="AN30" i="13" s="1"/>
  <c r="Y210" i="13"/>
  <c r="Y150" i="13" s="1"/>
  <c r="Y90" i="13" s="1"/>
  <c r="Y30" i="13" s="1"/>
  <c r="K210" i="13"/>
  <c r="K150" i="13" s="1"/>
  <c r="K90" i="13" s="1"/>
  <c r="K30" i="13" s="1"/>
  <c r="V210" i="13"/>
  <c r="V150" i="13" s="1"/>
  <c r="V90" i="13" s="1"/>
  <c r="V30" i="13" s="1"/>
  <c r="X210" i="13"/>
  <c r="X150" i="13" s="1"/>
  <c r="X90" i="13" s="1"/>
  <c r="X30" i="13" s="1"/>
  <c r="AQ210" i="13"/>
  <c r="AQ150" i="13" s="1"/>
  <c r="AQ90" i="13" s="1"/>
  <c r="AQ30" i="13" s="1"/>
  <c r="AA210" i="13"/>
  <c r="AA150" i="13" s="1"/>
  <c r="AA90" i="13" s="1"/>
  <c r="AA30" i="13" s="1"/>
  <c r="R210" i="13"/>
  <c r="R150" i="13" s="1"/>
  <c r="R90" i="13" s="1"/>
  <c r="R30" i="13" s="1"/>
  <c r="AY210" i="13"/>
  <c r="AY150" i="13" s="1"/>
  <c r="AY90" i="13" s="1"/>
  <c r="AY30" i="13" s="1"/>
  <c r="AZ210" i="13"/>
  <c r="AZ150" i="13" s="1"/>
  <c r="AZ90" i="13" s="1"/>
  <c r="AZ30" i="13" s="1"/>
  <c r="AT210" i="13"/>
  <c r="AT150" i="13" s="1"/>
  <c r="AT90" i="13" s="1"/>
  <c r="AT30" i="13" s="1"/>
  <c r="L210" i="13"/>
  <c r="L150" i="13" s="1"/>
  <c r="L90" i="13" s="1"/>
  <c r="L30" i="13" s="1"/>
  <c r="AO210" i="13"/>
  <c r="AO150" i="13" s="1"/>
  <c r="AO90" i="13" s="1"/>
  <c r="AO30" i="13" s="1"/>
  <c r="AX210" i="13"/>
  <c r="AX150" i="13" s="1"/>
  <c r="AX90" i="13" s="1"/>
  <c r="AX30" i="13" s="1"/>
  <c r="BG210" i="13"/>
  <c r="BG150" i="13" s="1"/>
  <c r="BG90" i="13" s="1"/>
  <c r="BG30" i="13" s="1"/>
  <c r="AU210" i="13"/>
  <c r="AU150" i="13" s="1"/>
  <c r="AU90" i="13" s="1"/>
  <c r="AU30" i="13" s="1"/>
  <c r="BC210" i="13"/>
  <c r="BC150" i="13" s="1"/>
  <c r="BC90" i="13" s="1"/>
  <c r="BC30" i="13" s="1"/>
  <c r="BB210" i="13"/>
  <c r="BB150" i="13" s="1"/>
  <c r="BB90" i="13" s="1"/>
  <c r="BB30" i="13" s="1"/>
  <c r="AR210" i="13"/>
  <c r="AR150" i="13" s="1"/>
  <c r="AR90" i="13" s="1"/>
  <c r="AR30" i="13" s="1"/>
  <c r="BE210" i="13"/>
  <c r="BE150" i="13" s="1"/>
  <c r="BE90" i="13" s="1"/>
  <c r="BE30" i="13" s="1"/>
  <c r="M210" i="13"/>
  <c r="M150" i="13" s="1"/>
  <c r="M90" i="13" s="1"/>
  <c r="M30" i="13" s="1"/>
  <c r="BF210" i="13"/>
  <c r="BF150" i="13" s="1"/>
  <c r="BF90" i="13" s="1"/>
  <c r="BF30" i="13" s="1"/>
  <c r="AC210" i="13"/>
  <c r="AC150" i="13" s="1"/>
  <c r="AC90" i="13" s="1"/>
  <c r="AC30" i="13" s="1"/>
  <c r="AP210" i="13"/>
  <c r="AP150" i="13" s="1"/>
  <c r="AP90" i="13" s="1"/>
  <c r="AP30" i="13" s="1"/>
  <c r="Q210" i="13"/>
  <c r="Q150" i="13" s="1"/>
  <c r="Q90" i="13" s="1"/>
  <c r="Q30" i="13" s="1"/>
  <c r="Z210" i="13"/>
  <c r="Z150" i="13" s="1"/>
  <c r="Z90" i="13" s="1"/>
  <c r="Z30" i="13" s="1"/>
  <c r="U210" i="13"/>
  <c r="U150" i="13" s="1"/>
  <c r="U90" i="13" s="1"/>
  <c r="U30" i="13" s="1"/>
  <c r="N210" i="13"/>
  <c r="N150" i="13" s="1"/>
  <c r="N90" i="13" s="1"/>
  <c r="N30" i="13" s="1"/>
  <c r="O210" i="13"/>
  <c r="O150" i="13" s="1"/>
  <c r="O90" i="13" s="1"/>
  <c r="O30" i="13" s="1"/>
  <c r="AD7" i="13"/>
  <c r="AD67" i="13"/>
  <c r="AB27" i="13"/>
  <c r="S33" i="2"/>
  <c r="U33" i="2"/>
  <c r="AA33" i="2"/>
  <c r="X33" i="2"/>
  <c r="V33" i="2"/>
  <c r="AD33" i="2"/>
  <c r="AH33" i="2"/>
  <c r="AG33" i="2"/>
  <c r="AE33" i="2"/>
  <c r="L33" i="2"/>
  <c r="J33" i="2"/>
  <c r="R33" i="2"/>
  <c r="M33" i="2"/>
  <c r="AB33" i="2"/>
  <c r="I33" i="2"/>
  <c r="O33" i="2"/>
  <c r="P33" i="2"/>
  <c r="Y33" i="2"/>
  <c r="AC238" i="13"/>
  <c r="AC178" i="13" s="1"/>
  <c r="AC118" i="13" s="1"/>
  <c r="AC58" i="13" s="1"/>
  <c r="AC190" i="13"/>
  <c r="AC130" i="13" s="1"/>
  <c r="AC70" i="13" s="1"/>
  <c r="AC10" i="13" s="1"/>
  <c r="AC229" i="13"/>
  <c r="AC169" i="13" s="1"/>
  <c r="AC109" i="13" s="1"/>
  <c r="AC49" i="13" s="1"/>
  <c r="AC225" i="13"/>
  <c r="AC165" i="13" s="1"/>
  <c r="AC105" i="13" s="1"/>
  <c r="AC45" i="13" s="1"/>
  <c r="AC235" i="13"/>
  <c r="AC175" i="13"/>
  <c r="AC115" i="13" s="1"/>
  <c r="AC55" i="13" s="1"/>
  <c r="AC220" i="13"/>
  <c r="AC160" i="13" s="1"/>
  <c r="AC100" i="13" s="1"/>
  <c r="AC40" i="13" s="1"/>
  <c r="AC227" i="13"/>
  <c r="AC167" i="13" s="1"/>
  <c r="AC107" i="13" s="1"/>
  <c r="AC47" i="13" s="1"/>
  <c r="AC237" i="13"/>
  <c r="AC177" i="13" s="1"/>
  <c r="AC117" i="13" s="1"/>
  <c r="AC57" i="13" s="1"/>
  <c r="AC222" i="13"/>
  <c r="AC162" i="13" s="1"/>
  <c r="AC102" i="13" s="1"/>
  <c r="AC42" i="13" s="1"/>
  <c r="AC234" i="13"/>
  <c r="AC174" i="13" s="1"/>
  <c r="AC114" i="13" s="1"/>
  <c r="AC54" i="13" s="1"/>
  <c r="AC230" i="13"/>
  <c r="AC170" i="13" s="1"/>
  <c r="AC110" i="13" s="1"/>
  <c r="AC50" i="13" s="1"/>
  <c r="AC224" i="13"/>
  <c r="AC164" i="13" s="1"/>
  <c r="AC104" i="13" s="1"/>
  <c r="AC44" i="13" s="1"/>
  <c r="AC236" i="13"/>
  <c r="AC176" i="13" s="1"/>
  <c r="AC116" i="13" s="1"/>
  <c r="AC56" i="13" s="1"/>
  <c r="AC221" i="13"/>
  <c r="AC161" i="13" s="1"/>
  <c r="AC101" i="13" s="1"/>
  <c r="AC41" i="13" s="1"/>
  <c r="AC194" i="13"/>
  <c r="AC134" i="13" s="1"/>
  <c r="AC74" i="13" s="1"/>
  <c r="AC14" i="13" s="1"/>
  <c r="AC226" i="13"/>
  <c r="AC166" i="13" s="1"/>
  <c r="AC106" i="13" s="1"/>
  <c r="AC46" i="13" s="1"/>
  <c r="AC233" i="13"/>
  <c r="AC173" i="13" s="1"/>
  <c r="AC113" i="13" s="1"/>
  <c r="AC53" i="13" s="1"/>
  <c r="AC228" i="13"/>
  <c r="AC168" i="13" s="1"/>
  <c r="AC108" i="13" s="1"/>
  <c r="AC48" i="13" s="1"/>
  <c r="AC191" i="13"/>
  <c r="AC131" i="13" s="1"/>
  <c r="AC71" i="13" s="1"/>
  <c r="AC11" i="13" s="1"/>
  <c r="AC219" i="13"/>
  <c r="AC159" i="13" s="1"/>
  <c r="AC99" i="13" s="1"/>
  <c r="AC39" i="13" s="1"/>
  <c r="AC239" i="13"/>
  <c r="AC179" i="13" s="1"/>
  <c r="AC119" i="13" s="1"/>
  <c r="AC59" i="13" s="1"/>
  <c r="AC231" i="13"/>
  <c r="AC171" i="13" s="1"/>
  <c r="AC111" i="13" s="1"/>
  <c r="AC51" i="13" s="1"/>
  <c r="AC223" i="13"/>
  <c r="AC163" i="13" s="1"/>
  <c r="AC103" i="13" s="1"/>
  <c r="AC43" i="13" s="1"/>
  <c r="AC232" i="13"/>
  <c r="AC172" i="13" s="1"/>
  <c r="AC112" i="13" s="1"/>
  <c r="AC52" i="13" s="1"/>
  <c r="AC193" i="13"/>
  <c r="AC133" i="13" s="1"/>
  <c r="AC73" i="13" s="1"/>
  <c r="AC13" i="13" s="1"/>
  <c r="AC192" i="13"/>
  <c r="AC132" i="13" s="1"/>
  <c r="AC72" i="13" s="1"/>
  <c r="AC12" i="13" s="1"/>
  <c r="AC195" i="13"/>
  <c r="AC135" i="13" s="1"/>
  <c r="AC75" i="13" s="1"/>
  <c r="AC15" i="13" s="1"/>
  <c r="AC196" i="13"/>
  <c r="AC136" i="13" s="1"/>
  <c r="AC76" i="13" s="1"/>
  <c r="AC16" i="13" s="1"/>
  <c r="AC197" i="13"/>
  <c r="AC137" i="13" s="1"/>
  <c r="AC77" i="13" s="1"/>
  <c r="AC17" i="13" s="1"/>
  <c r="AC198" i="13"/>
  <c r="AC138" i="13" s="1"/>
  <c r="AC78" i="13" s="1"/>
  <c r="AC18" i="13" s="1"/>
  <c r="AC199" i="13"/>
  <c r="AC139" i="13" s="1"/>
  <c r="AC79" i="13" s="1"/>
  <c r="AC19" i="13" s="1"/>
  <c r="AC200" i="13"/>
  <c r="AC140" i="13" s="1"/>
  <c r="AC80" i="13" s="1"/>
  <c r="AC20" i="13" s="1"/>
  <c r="AC201" i="13"/>
  <c r="AC141" i="13" s="1"/>
  <c r="AC81" i="13" s="1"/>
  <c r="AC21" i="13" s="1"/>
  <c r="AC202" i="13"/>
  <c r="AC142" i="13" s="1"/>
  <c r="AC82" i="13" s="1"/>
  <c r="AC22" i="13" s="1"/>
  <c r="AC203" i="13"/>
  <c r="AC143" i="13" s="1"/>
  <c r="AC83" i="13" s="1"/>
  <c r="AC23" i="13" s="1"/>
  <c r="AC204" i="13"/>
  <c r="AC144" i="13" s="1"/>
  <c r="AC84" i="13" s="1"/>
  <c r="AC24" i="13" s="1"/>
  <c r="AC205" i="13"/>
  <c r="AC145" i="13" s="1"/>
  <c r="AC85" i="13" s="1"/>
  <c r="AC25" i="13" s="1"/>
  <c r="AC206" i="13"/>
  <c r="AC146" i="13" s="1"/>
  <c r="AC86" i="13" s="1"/>
  <c r="AC26" i="13" s="1"/>
  <c r="AC207" i="13"/>
  <c r="AC147" i="13" s="1"/>
  <c r="AC87" i="13" s="1"/>
  <c r="AC27" i="13" s="1"/>
  <c r="AC208" i="13"/>
  <c r="AC148" i="13" s="1"/>
  <c r="AC88" i="13" s="1"/>
  <c r="AD127" i="13"/>
  <c r="AW150" i="13"/>
  <c r="AW90" i="13" s="1"/>
  <c r="AW30" i="13" s="1"/>
  <c r="AC28" i="13" l="1"/>
  <c r="AE67" i="13"/>
  <c r="AE7" i="13"/>
  <c r="AD194" i="13"/>
  <c r="AD134" i="13" s="1"/>
  <c r="AD74" i="13" s="1"/>
  <c r="AD14" i="13" s="1"/>
  <c r="AD191" i="13"/>
  <c r="AD131" i="13" s="1"/>
  <c r="AD71" i="13" s="1"/>
  <c r="AD11" i="13" s="1"/>
  <c r="AD236" i="13"/>
  <c r="AD176" i="13" s="1"/>
  <c r="AD116" i="13" s="1"/>
  <c r="AD56" i="13" s="1"/>
  <c r="AD230" i="13"/>
  <c r="AD170" i="13" s="1"/>
  <c r="AD110" i="13" s="1"/>
  <c r="AD50" i="13" s="1"/>
  <c r="AD226" i="13"/>
  <c r="AD166" i="13" s="1"/>
  <c r="AD106" i="13" s="1"/>
  <c r="AD46" i="13" s="1"/>
  <c r="AD222" i="13"/>
  <c r="AD162" i="13" s="1"/>
  <c r="AD102" i="13" s="1"/>
  <c r="AD42" i="13" s="1"/>
  <c r="AD225" i="13"/>
  <c r="AD165" i="13" s="1"/>
  <c r="AD105" i="13" s="1"/>
  <c r="AD45" i="13" s="1"/>
  <c r="AD229" i="13"/>
  <c r="AD169" i="13" s="1"/>
  <c r="AD109" i="13" s="1"/>
  <c r="AD49" i="13" s="1"/>
  <c r="AD228" i="13"/>
  <c r="AD168" i="13" s="1"/>
  <c r="AD108" i="13" s="1"/>
  <c r="AD48" i="13" s="1"/>
  <c r="AD221" i="13"/>
  <c r="AD161" i="13" s="1"/>
  <c r="AD101" i="13" s="1"/>
  <c r="AD41" i="13" s="1"/>
  <c r="AD224" i="13"/>
  <c r="AD164" i="13" s="1"/>
  <c r="AD104" i="13" s="1"/>
  <c r="AD44" i="13" s="1"/>
  <c r="AD232" i="13"/>
  <c r="AD172" i="13" s="1"/>
  <c r="AD112" i="13" s="1"/>
  <c r="AD52" i="13" s="1"/>
  <c r="AD237" i="13"/>
  <c r="AD177" i="13" s="1"/>
  <c r="AD117" i="13" s="1"/>
  <c r="AD57" i="13" s="1"/>
  <c r="AD235" i="13"/>
  <c r="AD175" i="13" s="1"/>
  <c r="AD115" i="13" s="1"/>
  <c r="AD55" i="13" s="1"/>
  <c r="AD193" i="13"/>
  <c r="AD133" i="13" s="1"/>
  <c r="AD73" i="13" s="1"/>
  <c r="AD13" i="13" s="1"/>
  <c r="AD239" i="13"/>
  <c r="AD179" i="13" s="1"/>
  <c r="AD119" i="13" s="1"/>
  <c r="AD59" i="13" s="1"/>
  <c r="AD234" i="13"/>
  <c r="AD174" i="13" s="1"/>
  <c r="AD114" i="13" s="1"/>
  <c r="AD54" i="13" s="1"/>
  <c r="AD220" i="13"/>
  <c r="AD160" i="13" s="1"/>
  <c r="AD100" i="13" s="1"/>
  <c r="AD40" i="13" s="1"/>
  <c r="AD190" i="13"/>
  <c r="AD130" i="13" s="1"/>
  <c r="AD70" i="13" s="1"/>
  <c r="AD10" i="13" s="1"/>
  <c r="AD219" i="13"/>
  <c r="AD159" i="13" s="1"/>
  <c r="AD99" i="13" s="1"/>
  <c r="AD39" i="13" s="1"/>
  <c r="AD195" i="13"/>
  <c r="AD135" i="13" s="1"/>
  <c r="AD75" i="13" s="1"/>
  <c r="AD15" i="13" s="1"/>
  <c r="AD192" i="13"/>
  <c r="AD132" i="13" s="1"/>
  <c r="AD72" i="13" s="1"/>
  <c r="AD12" i="13" s="1"/>
  <c r="AD223" i="13"/>
  <c r="AD163" i="13" s="1"/>
  <c r="AD103" i="13" s="1"/>
  <c r="AD43" i="13" s="1"/>
  <c r="AD233" i="13"/>
  <c r="AD173" i="13" s="1"/>
  <c r="AD113" i="13" s="1"/>
  <c r="AD53" i="13" s="1"/>
  <c r="AD238" i="13"/>
  <c r="AD178" i="13" s="1"/>
  <c r="AD118" i="13" s="1"/>
  <c r="AD58" i="13" s="1"/>
  <c r="AD227" i="13"/>
  <c r="AD167" i="13" s="1"/>
  <c r="AD107" i="13" s="1"/>
  <c r="AD47" i="13" s="1"/>
  <c r="AD231" i="13"/>
  <c r="AD171" i="13" s="1"/>
  <c r="AD111" i="13" s="1"/>
  <c r="AD51" i="13" s="1"/>
  <c r="AD196" i="13"/>
  <c r="AD136" i="13" s="1"/>
  <c r="AD76" i="13" s="1"/>
  <c r="AD16" i="13" s="1"/>
  <c r="AD197" i="13"/>
  <c r="AD137" i="13" s="1"/>
  <c r="AD77" i="13" s="1"/>
  <c r="AD17" i="13" s="1"/>
  <c r="AD198" i="13"/>
  <c r="AD138" i="13" s="1"/>
  <c r="AD78" i="13" s="1"/>
  <c r="AD18" i="13" s="1"/>
  <c r="AD199" i="13"/>
  <c r="AD139" i="13" s="1"/>
  <c r="AD79" i="13" s="1"/>
  <c r="AD19" i="13" s="1"/>
  <c r="AD200" i="13"/>
  <c r="AD140" i="13" s="1"/>
  <c r="AD80" i="13" s="1"/>
  <c r="AD20" i="13" s="1"/>
  <c r="AD201" i="13"/>
  <c r="AD141" i="13" s="1"/>
  <c r="AD81" i="13" s="1"/>
  <c r="AD21" i="13" s="1"/>
  <c r="AD202" i="13"/>
  <c r="AD142" i="13" s="1"/>
  <c r="AD82" i="13" s="1"/>
  <c r="AD22" i="13" s="1"/>
  <c r="AD203" i="13"/>
  <c r="AD143" i="13" s="1"/>
  <c r="AD83" i="13" s="1"/>
  <c r="AD23" i="13" s="1"/>
  <c r="AD204" i="13"/>
  <c r="AD144" i="13" s="1"/>
  <c r="AD84" i="13" s="1"/>
  <c r="AD24" i="13" s="1"/>
  <c r="AD205" i="13"/>
  <c r="AD145" i="13" s="1"/>
  <c r="AD85" i="13" s="1"/>
  <c r="AD206" i="13"/>
  <c r="AD146" i="13" s="1"/>
  <c r="AD86" i="13" s="1"/>
  <c r="AD26" i="13" s="1"/>
  <c r="AD207" i="13"/>
  <c r="AD147" i="13" s="1"/>
  <c r="AD87" i="13" s="1"/>
  <c r="AD27" i="13" s="1"/>
  <c r="AD208" i="13"/>
  <c r="AD148" i="13" s="1"/>
  <c r="AD88" i="13" s="1"/>
  <c r="AD28" i="13" s="1"/>
  <c r="AD209" i="13"/>
  <c r="AD149" i="13" s="1"/>
  <c r="AD89" i="13" s="1"/>
  <c r="AV211" i="13"/>
  <c r="AV151" i="13" s="1"/>
  <c r="AV91" i="13" s="1"/>
  <c r="AV31" i="13" s="1"/>
  <c r="AT211" i="13"/>
  <c r="AT151" i="13" s="1"/>
  <c r="AT91" i="13" s="1"/>
  <c r="AT31" i="13" s="1"/>
  <c r="R211" i="13"/>
  <c r="R151" i="13" s="1"/>
  <c r="R91" i="13" s="1"/>
  <c r="R31" i="13" s="1"/>
  <c r="AX211" i="13"/>
  <c r="AX151" i="13" s="1"/>
  <c r="AX91" i="13" s="1"/>
  <c r="AX31" i="13" s="1"/>
  <c r="T211" i="13"/>
  <c r="T151" i="13" s="1"/>
  <c r="T91" i="13" s="1"/>
  <c r="T31" i="13" s="1"/>
  <c r="J211" i="13"/>
  <c r="J151" i="13" s="1"/>
  <c r="J91" i="13" s="1"/>
  <c r="AE187" i="13"/>
  <c r="AZ211" i="13"/>
  <c r="AZ151" i="13" s="1"/>
  <c r="AZ91" i="13" s="1"/>
  <c r="AZ31" i="13" s="1"/>
  <c r="BF211" i="13"/>
  <c r="BF151" i="13" s="1"/>
  <c r="BF91" i="13" s="1"/>
  <c r="BF31" i="13" s="1"/>
  <c r="V211" i="13"/>
  <c r="V151" i="13" s="1"/>
  <c r="V91" i="13" s="1"/>
  <c r="V31" i="13" s="1"/>
  <c r="Z211" i="13"/>
  <c r="Z151" i="13" s="1"/>
  <c r="Z91" i="13" s="1"/>
  <c r="Z31" i="13" s="1"/>
  <c r="M211" i="13"/>
  <c r="M151" i="13" s="1"/>
  <c r="M91" i="13" s="1"/>
  <c r="M31" i="13" s="1"/>
  <c r="W211" i="13"/>
  <c r="W151" i="13" s="1"/>
  <c r="W91" i="13" s="1"/>
  <c r="W31" i="13" s="1"/>
  <c r="P211" i="13"/>
  <c r="P151" i="13" s="1"/>
  <c r="P91" i="13" s="1"/>
  <c r="P31" i="13" s="1"/>
  <c r="AN211" i="13"/>
  <c r="AN151" i="13" s="1"/>
  <c r="AN91" i="13" s="1"/>
  <c r="AN31" i="13" s="1"/>
  <c r="AR211" i="13"/>
  <c r="AR151" i="13" s="1"/>
  <c r="AR91" i="13" s="1"/>
  <c r="AR31" i="13" s="1"/>
  <c r="BD211" i="13"/>
  <c r="BD151" i="13" s="1"/>
  <c r="BD91" i="13" s="1"/>
  <c r="BD31" i="13" s="1"/>
  <c r="BB211" i="13"/>
  <c r="BB151" i="13" s="1"/>
  <c r="BB91" i="13" s="1"/>
  <c r="BB31" i="13" s="1"/>
  <c r="AD211" i="13"/>
  <c r="AD151" i="13" s="1"/>
  <c r="AD91" i="13" s="1"/>
  <c r="AD31" i="13" s="1"/>
  <c r="AB211" i="13"/>
  <c r="AB151" i="13" s="1"/>
  <c r="AB91" i="13" s="1"/>
  <c r="AB31" i="13" s="1"/>
  <c r="S211" i="13"/>
  <c r="S151" i="13" s="1"/>
  <c r="S91" i="13" s="1"/>
  <c r="S31" i="13" s="1"/>
  <c r="AA211" i="13"/>
  <c r="AA151" i="13" s="1"/>
  <c r="AA91" i="13" s="1"/>
  <c r="AA31" i="13" s="1"/>
  <c r="AQ211" i="13"/>
  <c r="AQ151" i="13" s="1"/>
  <c r="AQ91" i="13" s="1"/>
  <c r="AQ31" i="13" s="1"/>
  <c r="BG211" i="13"/>
  <c r="BG151" i="13" s="1"/>
  <c r="BG91" i="13" s="1"/>
  <c r="BG31" i="13" s="1"/>
  <c r="AS211" i="13"/>
  <c r="AS151" i="13" s="1"/>
  <c r="AS91" i="13" s="1"/>
  <c r="AS31" i="13" s="1"/>
  <c r="K211" i="13"/>
  <c r="K151" i="13" s="1"/>
  <c r="K91" i="13" s="1"/>
  <c r="K31" i="13" s="1"/>
  <c r="AU211" i="13"/>
  <c r="AU151" i="13" s="1"/>
  <c r="AU91" i="13" s="1"/>
  <c r="AU31" i="13" s="1"/>
  <c r="Q211" i="13"/>
  <c r="Q151" i="13" s="1"/>
  <c r="Q91" i="13" s="1"/>
  <c r="Q31" i="13" s="1"/>
  <c r="AW211" i="13"/>
  <c r="AW151" i="13" s="1"/>
  <c r="AW91" i="13" s="1"/>
  <c r="AW31" i="13" s="1"/>
  <c r="U211" i="13"/>
  <c r="U151" i="13" s="1"/>
  <c r="U91" i="13" s="1"/>
  <c r="U31" i="13" s="1"/>
  <c r="L211" i="13"/>
  <c r="L151" i="13" s="1"/>
  <c r="L91" i="13" s="1"/>
  <c r="L31" i="13" s="1"/>
  <c r="AM211" i="13"/>
  <c r="AM151" i="13" s="1"/>
  <c r="AM91" i="13" s="1"/>
  <c r="AM31" i="13" s="1"/>
  <c r="BC211" i="13"/>
  <c r="BC151" i="13" s="1"/>
  <c r="BC91" i="13" s="1"/>
  <c r="BC31" i="13" s="1"/>
  <c r="AO211" i="13"/>
  <c r="AO151" i="13" s="1"/>
  <c r="AO91" i="13" s="1"/>
  <c r="AO31" i="13" s="1"/>
  <c r="AY211" i="13"/>
  <c r="AY151" i="13" s="1"/>
  <c r="AY91" i="13" s="1"/>
  <c r="AY31" i="13" s="1"/>
  <c r="Y211" i="13"/>
  <c r="Y151" i="13" s="1"/>
  <c r="Y91" i="13" s="1"/>
  <c r="Y31" i="13" s="1"/>
  <c r="X211" i="13"/>
  <c r="X151" i="13" s="1"/>
  <c r="X91" i="13" s="1"/>
  <c r="X31" i="13" s="1"/>
  <c r="BE211" i="13"/>
  <c r="BE151" i="13" s="1"/>
  <c r="BE91" i="13" s="1"/>
  <c r="BE31" i="13" s="1"/>
  <c r="BA211" i="13"/>
  <c r="BA151" i="13" s="1"/>
  <c r="BA91" i="13" s="1"/>
  <c r="BA31" i="13" s="1"/>
  <c r="AC211" i="13"/>
  <c r="AC151" i="13" s="1"/>
  <c r="AC91" i="13" s="1"/>
  <c r="AC31" i="13" s="1"/>
  <c r="AP211" i="13"/>
  <c r="AP151" i="13" s="1"/>
  <c r="AP91" i="13" s="1"/>
  <c r="AP31" i="13" s="1"/>
  <c r="N211" i="13"/>
  <c r="N151" i="13" s="1"/>
  <c r="N91" i="13" s="1"/>
  <c r="N31" i="13" s="1"/>
  <c r="O211" i="13"/>
  <c r="O151" i="13" s="1"/>
  <c r="O91" i="13" s="1"/>
  <c r="O31" i="13" s="1"/>
  <c r="H212" i="13"/>
  <c r="B35" i="2"/>
  <c r="H32" i="13"/>
  <c r="B34" i="1"/>
  <c r="H92" i="13"/>
  <c r="H152" i="13"/>
  <c r="J30" i="13"/>
  <c r="AE127" i="13"/>
  <c r="R34" i="2"/>
  <c r="V34" i="2"/>
  <c r="I34" i="2"/>
  <c r="J34" i="2"/>
  <c r="U34" i="2"/>
  <c r="S34" i="2"/>
  <c r="Y34" i="2"/>
  <c r="P34" i="2"/>
  <c r="M34" i="2"/>
  <c r="AA34" i="2"/>
  <c r="AH34" i="2"/>
  <c r="X34" i="2"/>
  <c r="AE34" i="2"/>
  <c r="O34" i="2"/>
  <c r="AG34" i="2"/>
  <c r="L34" i="2"/>
  <c r="AB34" i="2"/>
  <c r="AD34" i="2"/>
  <c r="J31" i="13" l="1"/>
  <c r="AD25" i="13"/>
  <c r="B35" i="1"/>
  <c r="H153" i="13"/>
  <c r="H93" i="13"/>
  <c r="B36" i="2"/>
  <c r="H33" i="13"/>
  <c r="H213" i="13"/>
  <c r="AF127" i="13"/>
  <c r="AD29" i="13"/>
  <c r="AF67" i="13"/>
  <c r="S35" i="2"/>
  <c r="L35" i="2"/>
  <c r="U35" i="2"/>
  <c r="J35" i="2"/>
  <c r="AB35" i="2"/>
  <c r="AD35" i="2"/>
  <c r="I35" i="2"/>
  <c r="M35" i="2"/>
  <c r="Y35" i="2"/>
  <c r="O35" i="2"/>
  <c r="R35" i="2"/>
  <c r="AH35" i="2"/>
  <c r="AA35" i="2"/>
  <c r="X35" i="2"/>
  <c r="AE35" i="2"/>
  <c r="V35" i="2"/>
  <c r="P35" i="2"/>
  <c r="AG35" i="2"/>
  <c r="J212" i="13"/>
  <c r="J152" i="13" s="1"/>
  <c r="J92" i="13" s="1"/>
  <c r="T212" i="13"/>
  <c r="T152" i="13" s="1"/>
  <c r="T92" i="13" s="1"/>
  <c r="T32" i="13" s="1"/>
  <c r="W212" i="13"/>
  <c r="W152" i="13" s="1"/>
  <c r="W92" i="13" s="1"/>
  <c r="W32" i="13" s="1"/>
  <c r="AZ212" i="13"/>
  <c r="AZ152" i="13" s="1"/>
  <c r="AZ92" i="13" s="1"/>
  <c r="AZ32" i="13" s="1"/>
  <c r="K212" i="13"/>
  <c r="K152" i="13" s="1"/>
  <c r="K92" i="13" s="1"/>
  <c r="K32" i="13" s="1"/>
  <c r="AQ212" i="13"/>
  <c r="AQ152" i="13" s="1"/>
  <c r="AQ92" i="13" s="1"/>
  <c r="AQ32" i="13" s="1"/>
  <c r="BF212" i="13"/>
  <c r="BF152" i="13" s="1"/>
  <c r="BF92" i="13" s="1"/>
  <c r="BF32" i="13" s="1"/>
  <c r="Q212" i="13"/>
  <c r="Q152" i="13" s="1"/>
  <c r="Q92" i="13" s="1"/>
  <c r="Q32" i="13" s="1"/>
  <c r="AU212" i="13"/>
  <c r="AU152" i="13" s="1"/>
  <c r="AU92" i="13" s="1"/>
  <c r="AU32" i="13" s="1"/>
  <c r="AX212" i="13"/>
  <c r="AX152" i="13" s="1"/>
  <c r="AX92" i="13" s="1"/>
  <c r="AX32" i="13" s="1"/>
  <c r="AF187" i="13"/>
  <c r="AB212" i="13"/>
  <c r="AB152" i="13" s="1"/>
  <c r="AB92" i="13" s="1"/>
  <c r="AB32" i="13" s="1"/>
  <c r="X212" i="13"/>
  <c r="X152" i="13" s="1"/>
  <c r="X92" i="13" s="1"/>
  <c r="X32" i="13" s="1"/>
  <c r="S212" i="13"/>
  <c r="S152" i="13" s="1"/>
  <c r="S92" i="13" s="1"/>
  <c r="S32" i="13" s="1"/>
  <c r="AY212" i="13"/>
  <c r="AY152" i="13" s="1"/>
  <c r="AY92" i="13" s="1"/>
  <c r="AY32" i="13" s="1"/>
  <c r="AV212" i="13"/>
  <c r="AV152" i="13" s="1"/>
  <c r="AV92" i="13" s="1"/>
  <c r="AV32" i="13" s="1"/>
  <c r="AT212" i="13"/>
  <c r="AT152" i="13" s="1"/>
  <c r="AT92" i="13" s="1"/>
  <c r="AT32" i="13" s="1"/>
  <c r="BB212" i="13"/>
  <c r="BB152" i="13" s="1"/>
  <c r="BB92" i="13" s="1"/>
  <c r="BB32" i="13" s="1"/>
  <c r="AN212" i="13"/>
  <c r="AN152" i="13" s="1"/>
  <c r="AN92" i="13" s="1"/>
  <c r="AN32" i="13" s="1"/>
  <c r="BD212" i="13"/>
  <c r="BD152" i="13" s="1"/>
  <c r="BD92" i="13" s="1"/>
  <c r="BD32" i="13" s="1"/>
  <c r="AR212" i="13"/>
  <c r="AR152" i="13" s="1"/>
  <c r="AR92" i="13" s="1"/>
  <c r="AR32" i="13" s="1"/>
  <c r="Y212" i="13"/>
  <c r="Y152" i="13" s="1"/>
  <c r="Y92" i="13" s="1"/>
  <c r="Y32" i="13" s="1"/>
  <c r="M212" i="13"/>
  <c r="M152" i="13" s="1"/>
  <c r="M92" i="13" s="1"/>
  <c r="M32" i="13" s="1"/>
  <c r="AA212" i="13"/>
  <c r="AA152" i="13" s="1"/>
  <c r="AA92" i="13" s="1"/>
  <c r="AA32" i="13" s="1"/>
  <c r="L212" i="13"/>
  <c r="L152" i="13" s="1"/>
  <c r="L92" i="13" s="1"/>
  <c r="L32" i="13" s="1"/>
  <c r="BA212" i="13"/>
  <c r="BA152" i="13" s="1"/>
  <c r="BA92" i="13" s="1"/>
  <c r="BA32" i="13" s="1"/>
  <c r="R212" i="13"/>
  <c r="R152" i="13" s="1"/>
  <c r="R92" i="13" s="1"/>
  <c r="R32" i="13" s="1"/>
  <c r="BE212" i="13"/>
  <c r="BE152" i="13" s="1"/>
  <c r="BE92" i="13" s="1"/>
  <c r="BE32" i="13" s="1"/>
  <c r="V212" i="13"/>
  <c r="V152" i="13" s="1"/>
  <c r="V92" i="13" s="1"/>
  <c r="V32" i="13" s="1"/>
  <c r="Z212" i="13"/>
  <c r="Z152" i="13" s="1"/>
  <c r="Z92" i="13" s="1"/>
  <c r="Z32" i="13" s="1"/>
  <c r="U212" i="13"/>
  <c r="U152" i="13" s="1"/>
  <c r="U92" i="13" s="1"/>
  <c r="U32" i="13" s="1"/>
  <c r="AS212" i="13"/>
  <c r="AS152" i="13" s="1"/>
  <c r="AS92" i="13" s="1"/>
  <c r="AS32" i="13" s="1"/>
  <c r="AE212" i="13"/>
  <c r="AE152" i="13" s="1"/>
  <c r="AE92" i="13" s="1"/>
  <c r="AE32" i="13" s="1"/>
  <c r="BG212" i="13"/>
  <c r="BG152" i="13" s="1"/>
  <c r="BG92" i="13" s="1"/>
  <c r="BG32" i="13" s="1"/>
  <c r="BC212" i="13"/>
  <c r="BC152" i="13" s="1"/>
  <c r="BC92" i="13" s="1"/>
  <c r="BC32" i="13" s="1"/>
  <c r="AD212" i="13"/>
  <c r="AD152" i="13" s="1"/>
  <c r="AD92" i="13" s="1"/>
  <c r="AD32" i="13" s="1"/>
  <c r="AC212" i="13"/>
  <c r="AC152" i="13" s="1"/>
  <c r="AC92" i="13" s="1"/>
  <c r="AC32" i="13" s="1"/>
  <c r="AO212" i="13"/>
  <c r="AO152" i="13" s="1"/>
  <c r="AO92" i="13" s="1"/>
  <c r="AO32" i="13" s="1"/>
  <c r="AW212" i="13"/>
  <c r="AW152" i="13" s="1"/>
  <c r="AW92" i="13" s="1"/>
  <c r="AW32" i="13" s="1"/>
  <c r="P212" i="13"/>
  <c r="P152" i="13" s="1"/>
  <c r="P92" i="13" s="1"/>
  <c r="P32" i="13" s="1"/>
  <c r="AM212" i="13"/>
  <c r="AM152" i="13" s="1"/>
  <c r="AM92" i="13" s="1"/>
  <c r="AM32" i="13" s="1"/>
  <c r="AP212" i="13"/>
  <c r="AP152" i="13" s="1"/>
  <c r="AP92" i="13" s="1"/>
  <c r="AP32" i="13" s="1"/>
  <c r="N212" i="13"/>
  <c r="N152" i="13" s="1"/>
  <c r="N92" i="13" s="1"/>
  <c r="N32" i="13" s="1"/>
  <c r="O212" i="13"/>
  <c r="O152" i="13" s="1"/>
  <c r="O92" i="13" s="1"/>
  <c r="O32" i="13" s="1"/>
  <c r="AE224" i="13"/>
  <c r="AE164" i="13" s="1"/>
  <c r="AE104" i="13" s="1"/>
  <c r="AE44" i="13" s="1"/>
  <c r="AE235" i="13"/>
  <c r="AE175" i="13" s="1"/>
  <c r="AE115" i="13" s="1"/>
  <c r="AE55" i="13" s="1"/>
  <c r="AE226" i="13"/>
  <c r="AE166" i="13" s="1"/>
  <c r="AE106" i="13" s="1"/>
  <c r="AE46" i="13" s="1"/>
  <c r="AE219" i="13"/>
  <c r="AE159" i="13" s="1"/>
  <c r="AE99" i="13" s="1"/>
  <c r="AE39" i="13" s="1"/>
  <c r="AE233" i="13"/>
  <c r="AE173" i="13" s="1"/>
  <c r="AE113" i="13" s="1"/>
  <c r="AE53" i="13" s="1"/>
  <c r="AE239" i="13"/>
  <c r="AE179" i="13" s="1"/>
  <c r="AE119" i="13" s="1"/>
  <c r="AE59" i="13" s="1"/>
  <c r="AE231" i="13"/>
  <c r="AE171" i="13" s="1"/>
  <c r="AE111" i="13" s="1"/>
  <c r="AE51" i="13" s="1"/>
  <c r="AE190" i="13"/>
  <c r="AE130" i="13" s="1"/>
  <c r="AE70" i="13" s="1"/>
  <c r="AE10" i="13" s="1"/>
  <c r="AE220" i="13"/>
  <c r="AE160" i="13" s="1"/>
  <c r="AE100" i="13" s="1"/>
  <c r="AE40" i="13" s="1"/>
  <c r="AE191" i="13"/>
  <c r="AE131" i="13" s="1"/>
  <c r="AE71" i="13" s="1"/>
  <c r="AE11" i="13" s="1"/>
  <c r="AE193" i="13"/>
  <c r="AE133" i="13" s="1"/>
  <c r="AE73" i="13" s="1"/>
  <c r="AE13" i="13" s="1"/>
  <c r="AE222" i="13"/>
  <c r="AE162" i="13" s="1"/>
  <c r="AE102" i="13" s="1"/>
  <c r="AE42" i="13" s="1"/>
  <c r="AE236" i="13"/>
  <c r="AE176" i="13" s="1"/>
  <c r="AE116" i="13" s="1"/>
  <c r="AE56" i="13" s="1"/>
  <c r="AE195" i="13"/>
  <c r="AE135" i="13" s="1"/>
  <c r="AE75" i="13" s="1"/>
  <c r="AE15" i="13" s="1"/>
  <c r="AE230" i="13"/>
  <c r="AE170" i="13" s="1"/>
  <c r="AE110" i="13" s="1"/>
  <c r="AE50" i="13" s="1"/>
  <c r="AE223" i="13"/>
  <c r="AE163" i="13" s="1"/>
  <c r="AE103" i="13" s="1"/>
  <c r="AE43" i="13" s="1"/>
  <c r="AE227" i="13"/>
  <c r="AE167" i="13" s="1"/>
  <c r="AE107" i="13" s="1"/>
  <c r="AE47" i="13" s="1"/>
  <c r="AE234" i="13"/>
  <c r="AE174" i="13" s="1"/>
  <c r="AE114" i="13" s="1"/>
  <c r="AE54" i="13" s="1"/>
  <c r="AE225" i="13"/>
  <c r="AE165" i="13" s="1"/>
  <c r="AE105" i="13" s="1"/>
  <c r="AE45" i="13" s="1"/>
  <c r="AE194" i="13"/>
  <c r="AE134" i="13" s="1"/>
  <c r="AE74" i="13" s="1"/>
  <c r="AE14" i="13" s="1"/>
  <c r="AE229" i="13"/>
  <c r="AE169" i="13" s="1"/>
  <c r="AE109" i="13" s="1"/>
  <c r="AE49" i="13" s="1"/>
  <c r="AE221" i="13"/>
  <c r="AE161" i="13" s="1"/>
  <c r="AE101" i="13" s="1"/>
  <c r="AE41" i="13" s="1"/>
  <c r="AE238" i="13"/>
  <c r="AE178" i="13" s="1"/>
  <c r="AE118" i="13" s="1"/>
  <c r="AE58" i="13" s="1"/>
  <c r="AE232" i="13"/>
  <c r="AE172" i="13" s="1"/>
  <c r="AE112" i="13" s="1"/>
  <c r="AE52" i="13" s="1"/>
  <c r="AE237" i="13"/>
  <c r="AE177" i="13" s="1"/>
  <c r="AE117" i="13" s="1"/>
  <c r="AE57" i="13" s="1"/>
  <c r="AE228" i="13"/>
  <c r="AE168" i="13" s="1"/>
  <c r="AE108" i="13" s="1"/>
  <c r="AE48" i="13" s="1"/>
  <c r="AE192" i="13"/>
  <c r="AE132" i="13" s="1"/>
  <c r="AE72" i="13" s="1"/>
  <c r="AE12" i="13" s="1"/>
  <c r="AE196" i="13"/>
  <c r="AE136" i="13" s="1"/>
  <c r="AE76" i="13" s="1"/>
  <c r="AE16" i="13" s="1"/>
  <c r="AE197" i="13"/>
  <c r="AE137" i="13" s="1"/>
  <c r="AE77" i="13" s="1"/>
  <c r="AE17" i="13" s="1"/>
  <c r="AE198" i="13"/>
  <c r="AE138" i="13" s="1"/>
  <c r="AE78" i="13" s="1"/>
  <c r="AE18" i="13" s="1"/>
  <c r="AE199" i="13"/>
  <c r="AE139" i="13" s="1"/>
  <c r="AE79" i="13" s="1"/>
  <c r="AE19" i="13" s="1"/>
  <c r="AE200" i="13"/>
  <c r="AE140" i="13" s="1"/>
  <c r="AE80" i="13" s="1"/>
  <c r="AE20" i="13" s="1"/>
  <c r="AE201" i="13"/>
  <c r="AE141" i="13" s="1"/>
  <c r="AE81" i="13" s="1"/>
  <c r="AE21" i="13" s="1"/>
  <c r="AE202" i="13"/>
  <c r="AE142" i="13" s="1"/>
  <c r="AE82" i="13" s="1"/>
  <c r="AE22" i="13" s="1"/>
  <c r="AE203" i="13"/>
  <c r="AE143" i="13" s="1"/>
  <c r="AE83" i="13" s="1"/>
  <c r="AE23" i="13" s="1"/>
  <c r="AE204" i="13"/>
  <c r="AE144" i="13" s="1"/>
  <c r="AE84" i="13" s="1"/>
  <c r="AE24" i="13" s="1"/>
  <c r="AE205" i="13"/>
  <c r="AE145" i="13" s="1"/>
  <c r="AE85" i="13" s="1"/>
  <c r="AE25" i="13" s="1"/>
  <c r="AE206" i="13"/>
  <c r="AE146" i="13" s="1"/>
  <c r="AE86" i="13" s="1"/>
  <c r="AE26" i="13" s="1"/>
  <c r="AE207" i="13"/>
  <c r="AE147" i="13" s="1"/>
  <c r="AE87" i="13" s="1"/>
  <c r="AE27" i="13" s="1"/>
  <c r="AE208" i="13"/>
  <c r="AE148" i="13" s="1"/>
  <c r="AE88" i="13" s="1"/>
  <c r="AE28" i="13" s="1"/>
  <c r="AE209" i="13"/>
  <c r="AE149" i="13" s="1"/>
  <c r="AE89" i="13" s="1"/>
  <c r="AE29" i="13" s="1"/>
  <c r="AE210" i="13"/>
  <c r="AE150" i="13" s="1"/>
  <c r="AE90" i="13" s="1"/>
  <c r="AF7" i="13"/>
  <c r="AF196" i="13" l="1"/>
  <c r="AF136" i="13" s="1"/>
  <c r="AF76" i="13" s="1"/>
  <c r="AF16" i="13" s="1"/>
  <c r="AF238" i="13"/>
  <c r="AF178" i="13" s="1"/>
  <c r="AF118" i="13" s="1"/>
  <c r="AF58" i="13" s="1"/>
  <c r="AF192" i="13"/>
  <c r="AF132" i="13" s="1"/>
  <c r="AF72" i="13" s="1"/>
  <c r="AF12" i="13" s="1"/>
  <c r="AF191" i="13"/>
  <c r="AF131" i="13" s="1"/>
  <c r="AF71" i="13" s="1"/>
  <c r="AF11" i="13" s="1"/>
  <c r="AF222" i="13"/>
  <c r="AF162" i="13" s="1"/>
  <c r="AF102" i="13" s="1"/>
  <c r="AF42" i="13" s="1"/>
  <c r="AF225" i="13"/>
  <c r="AF165" i="13" s="1"/>
  <c r="AF105" i="13" s="1"/>
  <c r="AF45" i="13" s="1"/>
  <c r="AF235" i="13"/>
  <c r="AF175" i="13" s="1"/>
  <c r="AF115" i="13" s="1"/>
  <c r="AF55" i="13" s="1"/>
  <c r="AF233" i="13"/>
  <c r="AF231" i="13"/>
  <c r="AF171" i="13" s="1"/>
  <c r="AF111" i="13" s="1"/>
  <c r="AF51" i="13" s="1"/>
  <c r="AF221" i="13"/>
  <c r="AF161" i="13" s="1"/>
  <c r="AF101" i="13" s="1"/>
  <c r="AF41" i="13" s="1"/>
  <c r="AF223" i="13"/>
  <c r="AF163" i="13" s="1"/>
  <c r="AF103" i="13" s="1"/>
  <c r="AF43" i="13" s="1"/>
  <c r="AF219" i="13"/>
  <c r="AF159" i="13" s="1"/>
  <c r="AF99" i="13" s="1"/>
  <c r="AF39" i="13" s="1"/>
  <c r="AF227" i="13"/>
  <c r="AF167" i="13" s="1"/>
  <c r="AF107" i="13" s="1"/>
  <c r="AF47" i="13" s="1"/>
  <c r="AF230" i="13"/>
  <c r="AF170" i="13" s="1"/>
  <c r="AF110" i="13" s="1"/>
  <c r="AF50" i="13" s="1"/>
  <c r="AF234" i="13"/>
  <c r="AF174" i="13" s="1"/>
  <c r="AF114" i="13" s="1"/>
  <c r="AF54" i="13" s="1"/>
  <c r="AF229" i="13"/>
  <c r="AF169" i="13" s="1"/>
  <c r="AF109" i="13" s="1"/>
  <c r="AF49" i="13" s="1"/>
  <c r="AF194" i="13"/>
  <c r="AF134" i="13" s="1"/>
  <c r="AF74" i="13" s="1"/>
  <c r="AF14" i="13" s="1"/>
  <c r="AF232" i="13"/>
  <c r="AF172" i="13" s="1"/>
  <c r="AF112" i="13" s="1"/>
  <c r="AF52" i="13" s="1"/>
  <c r="AF239" i="13"/>
  <c r="AF179" i="13" s="1"/>
  <c r="AF119" i="13" s="1"/>
  <c r="AF59" i="13" s="1"/>
  <c r="AF236" i="13"/>
  <c r="AF176" i="13" s="1"/>
  <c r="AF116" i="13" s="1"/>
  <c r="AF56" i="13" s="1"/>
  <c r="AF228" i="13"/>
  <c r="AF168" i="13" s="1"/>
  <c r="AF108" i="13" s="1"/>
  <c r="AF48" i="13" s="1"/>
  <c r="AF190" i="13"/>
  <c r="AF130" i="13" s="1"/>
  <c r="AF70" i="13" s="1"/>
  <c r="AF10" i="13" s="1"/>
  <c r="AF224" i="13"/>
  <c r="AF164" i="13" s="1"/>
  <c r="AF104" i="13" s="1"/>
  <c r="AF44" i="13" s="1"/>
  <c r="AF173" i="13"/>
  <c r="AF113" i="13" s="1"/>
  <c r="AF53" i="13" s="1"/>
  <c r="AF226" i="13"/>
  <c r="AF166" i="13" s="1"/>
  <c r="AF106" i="13" s="1"/>
  <c r="AF46" i="13" s="1"/>
  <c r="AF220" i="13"/>
  <c r="AF160" i="13" s="1"/>
  <c r="AF100" i="13" s="1"/>
  <c r="AF40" i="13" s="1"/>
  <c r="AF195" i="13"/>
  <c r="AF135" i="13" s="1"/>
  <c r="AF75" i="13" s="1"/>
  <c r="AF15" i="13" s="1"/>
  <c r="AF193" i="13"/>
  <c r="AF133" i="13" s="1"/>
  <c r="AF73" i="13" s="1"/>
  <c r="AF13" i="13" s="1"/>
  <c r="AF237" i="13"/>
  <c r="AF177" i="13" s="1"/>
  <c r="AF117" i="13" s="1"/>
  <c r="AF57" i="13" s="1"/>
  <c r="AF197" i="13"/>
  <c r="AF137" i="13" s="1"/>
  <c r="AF77" i="13" s="1"/>
  <c r="AF17" i="13" s="1"/>
  <c r="AF198" i="13"/>
  <c r="AF138" i="13" s="1"/>
  <c r="AF78" i="13" s="1"/>
  <c r="AF18" i="13" s="1"/>
  <c r="AF199" i="13"/>
  <c r="AF139" i="13" s="1"/>
  <c r="AF79" i="13" s="1"/>
  <c r="AF19" i="13" s="1"/>
  <c r="AF200" i="13"/>
  <c r="AF140" i="13" s="1"/>
  <c r="AF80" i="13" s="1"/>
  <c r="AF20" i="13" s="1"/>
  <c r="AF201" i="13"/>
  <c r="AF141" i="13" s="1"/>
  <c r="AF81" i="13" s="1"/>
  <c r="AF21" i="13" s="1"/>
  <c r="AF202" i="13"/>
  <c r="AF142" i="13" s="1"/>
  <c r="AF82" i="13" s="1"/>
  <c r="AF22" i="13" s="1"/>
  <c r="AF203" i="13"/>
  <c r="AF143" i="13" s="1"/>
  <c r="AF83" i="13" s="1"/>
  <c r="AF23" i="13" s="1"/>
  <c r="AF204" i="13"/>
  <c r="AF144" i="13" s="1"/>
  <c r="AF84" i="13" s="1"/>
  <c r="AF24" i="13" s="1"/>
  <c r="AF205" i="13"/>
  <c r="AF145" i="13" s="1"/>
  <c r="AF85" i="13" s="1"/>
  <c r="AF25" i="13" s="1"/>
  <c r="AF206" i="13"/>
  <c r="AF146" i="13" s="1"/>
  <c r="AF86" i="13" s="1"/>
  <c r="AF26" i="13" s="1"/>
  <c r="AF207" i="13"/>
  <c r="AF147" i="13" s="1"/>
  <c r="AF87" i="13" s="1"/>
  <c r="AF27" i="13" s="1"/>
  <c r="AF208" i="13"/>
  <c r="AF148" i="13" s="1"/>
  <c r="AF88" i="13" s="1"/>
  <c r="AF209" i="13"/>
  <c r="AF149" i="13" s="1"/>
  <c r="AF89" i="13" s="1"/>
  <c r="AF29" i="13" s="1"/>
  <c r="AF210" i="13"/>
  <c r="AF150" i="13" s="1"/>
  <c r="AF90" i="13" s="1"/>
  <c r="AF30" i="13" s="1"/>
  <c r="AF211" i="13"/>
  <c r="AF151" i="13" s="1"/>
  <c r="AF91" i="13" s="1"/>
  <c r="J32" i="13"/>
  <c r="AG127" i="13"/>
  <c r="H214" i="13"/>
  <c r="B37" i="2"/>
  <c r="H34" i="13"/>
  <c r="H94" i="13"/>
  <c r="H154" i="13"/>
  <c r="B36" i="1"/>
  <c r="AE30" i="13"/>
  <c r="AR213" i="13"/>
  <c r="AR153" i="13" s="1"/>
  <c r="AR93" i="13" s="1"/>
  <c r="AR33" i="13" s="1"/>
  <c r="BD213" i="13"/>
  <c r="BD153" i="13" s="1"/>
  <c r="BD93" i="13" s="1"/>
  <c r="BD33" i="13" s="1"/>
  <c r="BF213" i="13"/>
  <c r="BF153" i="13" s="1"/>
  <c r="BF93" i="13" s="1"/>
  <c r="BF33" i="13" s="1"/>
  <c r="AS213" i="13"/>
  <c r="AS153" i="13" s="1"/>
  <c r="AS93" i="13" s="1"/>
  <c r="AS33" i="13" s="1"/>
  <c r="AG187" i="13"/>
  <c r="W213" i="13"/>
  <c r="W153" i="13" s="1"/>
  <c r="W93" i="13" s="1"/>
  <c r="W33" i="13" s="1"/>
  <c r="AN213" i="13"/>
  <c r="AN153" i="13" s="1"/>
  <c r="AN93" i="13" s="1"/>
  <c r="AN33" i="13" s="1"/>
  <c r="AX213" i="13"/>
  <c r="AX153" i="13" s="1"/>
  <c r="AX93" i="13" s="1"/>
  <c r="AX33" i="13" s="1"/>
  <c r="AW213" i="13"/>
  <c r="AW153" i="13" s="1"/>
  <c r="AW93" i="13" s="1"/>
  <c r="AW33" i="13" s="1"/>
  <c r="J213" i="13"/>
  <c r="J153" i="13" s="1"/>
  <c r="J93" i="13" s="1"/>
  <c r="Q213" i="13"/>
  <c r="Q153" i="13" s="1"/>
  <c r="Q93" i="13" s="1"/>
  <c r="Q33" i="13" s="1"/>
  <c r="AO213" i="13"/>
  <c r="AO153" i="13" s="1"/>
  <c r="AO93" i="13" s="1"/>
  <c r="AO33" i="13" s="1"/>
  <c r="K213" i="13"/>
  <c r="K153" i="13" s="1"/>
  <c r="K93" i="13" s="1"/>
  <c r="K33" i="13" s="1"/>
  <c r="U213" i="13"/>
  <c r="U153" i="13" s="1"/>
  <c r="U93" i="13" s="1"/>
  <c r="U33" i="13" s="1"/>
  <c r="AC213" i="13"/>
  <c r="AC153" i="13" s="1"/>
  <c r="AC93" i="13" s="1"/>
  <c r="AC33" i="13" s="1"/>
  <c r="M213" i="13"/>
  <c r="M153" i="13" s="1"/>
  <c r="M93" i="13" s="1"/>
  <c r="M33" i="13" s="1"/>
  <c r="AV213" i="13"/>
  <c r="AV153" i="13" s="1"/>
  <c r="AV93" i="13" s="1"/>
  <c r="AV33" i="13" s="1"/>
  <c r="AA213" i="13"/>
  <c r="AA153" i="13" s="1"/>
  <c r="AA93" i="13" s="1"/>
  <c r="AA33" i="13" s="1"/>
  <c r="AY213" i="13"/>
  <c r="AY153" i="13" s="1"/>
  <c r="AY93" i="13" s="1"/>
  <c r="AY33" i="13" s="1"/>
  <c r="X213" i="13"/>
  <c r="X153" i="13" s="1"/>
  <c r="X93" i="13" s="1"/>
  <c r="X33" i="13" s="1"/>
  <c r="BB213" i="13"/>
  <c r="BB153" i="13" s="1"/>
  <c r="BB93" i="13" s="1"/>
  <c r="BB33" i="13" s="1"/>
  <c r="S213" i="13"/>
  <c r="S153" i="13" s="1"/>
  <c r="S93" i="13" s="1"/>
  <c r="S33" i="13" s="1"/>
  <c r="BC213" i="13"/>
  <c r="BC153" i="13" s="1"/>
  <c r="BC93" i="13" s="1"/>
  <c r="BC33" i="13" s="1"/>
  <c r="Z213" i="13"/>
  <c r="Z153" i="13" s="1"/>
  <c r="Z93" i="13" s="1"/>
  <c r="Z33" i="13" s="1"/>
  <c r="Y213" i="13"/>
  <c r="Y153" i="13" s="1"/>
  <c r="Y93" i="13" s="1"/>
  <c r="Y33" i="13" s="1"/>
  <c r="BE213" i="13"/>
  <c r="BE153" i="13" s="1"/>
  <c r="BE93" i="13" s="1"/>
  <c r="BE33" i="13" s="1"/>
  <c r="BG213" i="13"/>
  <c r="BG153" i="13" s="1"/>
  <c r="BG93" i="13" s="1"/>
  <c r="BG33" i="13" s="1"/>
  <c r="AB213" i="13"/>
  <c r="AB153" i="13" s="1"/>
  <c r="AB93" i="13" s="1"/>
  <c r="AB33" i="13" s="1"/>
  <c r="AE213" i="13"/>
  <c r="AE153" i="13" s="1"/>
  <c r="AE93" i="13" s="1"/>
  <c r="AE33" i="13" s="1"/>
  <c r="BA213" i="13"/>
  <c r="BA153" i="13" s="1"/>
  <c r="BA93" i="13" s="1"/>
  <c r="BA33" i="13" s="1"/>
  <c r="AZ213" i="13"/>
  <c r="AZ153" i="13" s="1"/>
  <c r="AZ93" i="13" s="1"/>
  <c r="AZ33" i="13" s="1"/>
  <c r="L213" i="13"/>
  <c r="L153" i="13" s="1"/>
  <c r="L93" i="13" s="1"/>
  <c r="L33" i="13" s="1"/>
  <c r="AD213" i="13"/>
  <c r="AD153" i="13" s="1"/>
  <c r="AD93" i="13" s="1"/>
  <c r="AD33" i="13" s="1"/>
  <c r="AQ213" i="13"/>
  <c r="AQ153" i="13" s="1"/>
  <c r="AQ93" i="13" s="1"/>
  <c r="AQ33" i="13" s="1"/>
  <c r="T213" i="13"/>
  <c r="T153" i="13" s="1"/>
  <c r="T93" i="13" s="1"/>
  <c r="T33" i="13" s="1"/>
  <c r="AT213" i="13"/>
  <c r="AT153" i="13" s="1"/>
  <c r="AT93" i="13" s="1"/>
  <c r="AT33" i="13" s="1"/>
  <c r="P213" i="13"/>
  <c r="P153" i="13" s="1"/>
  <c r="P93" i="13" s="1"/>
  <c r="P33" i="13" s="1"/>
  <c r="R213" i="13"/>
  <c r="R153" i="13" s="1"/>
  <c r="R93" i="13" s="1"/>
  <c r="R33" i="13" s="1"/>
  <c r="V213" i="13"/>
  <c r="V153" i="13" s="1"/>
  <c r="V93" i="13" s="1"/>
  <c r="V33" i="13" s="1"/>
  <c r="AF213" i="13"/>
  <c r="AF153" i="13" s="1"/>
  <c r="AF93" i="13" s="1"/>
  <c r="AF33" i="13" s="1"/>
  <c r="AM213" i="13"/>
  <c r="AM153" i="13" s="1"/>
  <c r="AM93" i="13" s="1"/>
  <c r="AM33" i="13" s="1"/>
  <c r="AU213" i="13"/>
  <c r="AU153" i="13" s="1"/>
  <c r="AU93" i="13" s="1"/>
  <c r="AU33" i="13" s="1"/>
  <c r="AP213" i="13"/>
  <c r="AP153" i="13" s="1"/>
  <c r="AP93" i="13" s="1"/>
  <c r="AP33" i="13" s="1"/>
  <c r="O213" i="13"/>
  <c r="O153" i="13" s="1"/>
  <c r="O93" i="13" s="1"/>
  <c r="O33" i="13" s="1"/>
  <c r="N213" i="13"/>
  <c r="N153" i="13" s="1"/>
  <c r="N93" i="13" s="1"/>
  <c r="N33" i="13" s="1"/>
  <c r="AG7" i="13"/>
  <c r="I36" i="2"/>
  <c r="R36" i="2"/>
  <c r="M36" i="2"/>
  <c r="X36" i="2"/>
  <c r="L36" i="2"/>
  <c r="V36" i="2"/>
  <c r="O36" i="2"/>
  <c r="AE36" i="2"/>
  <c r="Y36" i="2"/>
  <c r="AA36" i="2"/>
  <c r="AH36" i="2"/>
  <c r="AD36" i="2"/>
  <c r="P36" i="2"/>
  <c r="AG36" i="2"/>
  <c r="AB36" i="2"/>
  <c r="S36" i="2"/>
  <c r="U36" i="2"/>
  <c r="J36" i="2"/>
  <c r="AG67" i="13"/>
  <c r="C57" i="4" l="1"/>
  <c r="C58" i="4"/>
  <c r="J33" i="13"/>
  <c r="AH7" i="13"/>
  <c r="AD37" i="2"/>
  <c r="U37" i="2"/>
  <c r="X37" i="2"/>
  <c r="AH37" i="2"/>
  <c r="R37" i="2"/>
  <c r="V37" i="2"/>
  <c r="Y37" i="2"/>
  <c r="I37" i="2"/>
  <c r="M37" i="2"/>
  <c r="L37" i="2"/>
  <c r="AA37" i="2"/>
  <c r="P37" i="2"/>
  <c r="AG37" i="2"/>
  <c r="AB37" i="2"/>
  <c r="J37" i="2"/>
  <c r="S37" i="2"/>
  <c r="O37" i="2"/>
  <c r="AE37" i="2"/>
  <c r="AF31" i="13"/>
  <c r="AF28" i="13"/>
  <c r="C20" i="3"/>
  <c r="C33" i="3"/>
  <c r="C86" i="3"/>
  <c r="C118" i="3"/>
  <c r="C145" i="3"/>
  <c r="C15" i="4"/>
  <c r="C23" i="4"/>
  <c r="C49" i="4"/>
  <c r="C79" i="4"/>
  <c r="C114" i="4"/>
  <c r="C122" i="4"/>
  <c r="C21" i="3"/>
  <c r="C34" i="3"/>
  <c r="C87" i="3"/>
  <c r="C119" i="3"/>
  <c r="C146" i="3"/>
  <c r="C16" i="4"/>
  <c r="C24" i="4"/>
  <c r="C50" i="4"/>
  <c r="C80" i="4"/>
  <c r="C115" i="4"/>
  <c r="C123" i="4"/>
  <c r="C150" i="4"/>
  <c r="C17" i="3"/>
  <c r="C30" i="3"/>
  <c r="C38" i="3"/>
  <c r="C115" i="3"/>
  <c r="C123" i="3"/>
  <c r="C150" i="3"/>
  <c r="C20" i="4"/>
  <c r="C46" i="4"/>
  <c r="C76" i="4"/>
  <c r="C93" i="4"/>
  <c r="C119" i="4"/>
  <c r="C146" i="4"/>
  <c r="C16" i="5"/>
  <c r="C24" i="5"/>
  <c r="C63" i="5"/>
  <c r="C78" i="5"/>
  <c r="C93" i="5"/>
  <c r="C31" i="3"/>
  <c r="C100" i="3"/>
  <c r="C144" i="3"/>
  <c r="C19" i="4"/>
  <c r="C51" i="4"/>
  <c r="C94" i="4"/>
  <c r="C144" i="4"/>
  <c r="C17" i="5"/>
  <c r="C57" i="5"/>
  <c r="C66" i="5"/>
  <c r="C89" i="5"/>
  <c r="C108" i="5"/>
  <c r="C133" i="5"/>
  <c r="C44" i="3"/>
  <c r="C52" i="3"/>
  <c r="C65" i="3"/>
  <c r="C81" i="3"/>
  <c r="C105" i="3"/>
  <c r="C131" i="3"/>
  <c r="C30" i="4"/>
  <c r="C38" i="4"/>
  <c r="C64" i="4"/>
  <c r="C100" i="4"/>
  <c r="C108" i="4"/>
  <c r="C134" i="4"/>
  <c r="C33" i="5"/>
  <c r="C47" i="5"/>
  <c r="C87" i="5"/>
  <c r="C117" i="5"/>
  <c r="C144" i="5"/>
  <c r="C152" i="5"/>
  <c r="C16" i="11"/>
  <c r="C24" i="11"/>
  <c r="C16" i="3"/>
  <c r="C35" i="3"/>
  <c r="C116" i="3"/>
  <c r="C148" i="3"/>
  <c r="C22" i="4"/>
  <c r="C75" i="4"/>
  <c r="C116" i="4"/>
  <c r="C147" i="4"/>
  <c r="C19" i="5"/>
  <c r="C59" i="5"/>
  <c r="C75" i="5"/>
  <c r="C91" i="5"/>
  <c r="C115" i="5"/>
  <c r="C135" i="5"/>
  <c r="C46" i="3"/>
  <c r="C59" i="3"/>
  <c r="C75" i="3"/>
  <c r="C91" i="3"/>
  <c r="C107" i="3"/>
  <c r="C133" i="3"/>
  <c r="C32" i="4"/>
  <c r="C66" i="4"/>
  <c r="C102" i="4"/>
  <c r="C128" i="4"/>
  <c r="C136" i="4"/>
  <c r="C35" i="5"/>
  <c r="C49" i="5"/>
  <c r="C101" i="5"/>
  <c r="C119" i="5"/>
  <c r="C146" i="5"/>
  <c r="B37" i="1"/>
  <c r="C18" i="11"/>
  <c r="C44" i="11"/>
  <c r="C52" i="11"/>
  <c r="C79" i="11"/>
  <c r="C105" i="11"/>
  <c r="C131" i="11"/>
  <c r="C30" i="6"/>
  <c r="C38" i="6"/>
  <c r="C64" i="6"/>
  <c r="C91" i="6"/>
  <c r="C117" i="6"/>
  <c r="C144" i="6"/>
  <c r="C152" i="6"/>
  <c r="C22" i="7"/>
  <c r="C48" i="7"/>
  <c r="C75" i="7"/>
  <c r="C101" i="7"/>
  <c r="C109" i="7"/>
  <c r="C135" i="7"/>
  <c r="C24" i="3"/>
  <c r="C117" i="3"/>
  <c r="C152" i="3"/>
  <c r="C48" i="4"/>
  <c r="C117" i="4"/>
  <c r="C151" i="4"/>
  <c r="C43" i="5"/>
  <c r="C76" i="5"/>
  <c r="C95" i="5"/>
  <c r="C132" i="5"/>
  <c r="C47" i="3"/>
  <c r="C62" i="3"/>
  <c r="C80" i="3"/>
  <c r="C108" i="3"/>
  <c r="C136" i="3"/>
  <c r="C37" i="4"/>
  <c r="C73" i="4"/>
  <c r="C105" i="4"/>
  <c r="C133" i="4"/>
  <c r="C36" i="5"/>
  <c r="C52" i="5"/>
  <c r="C109" i="5"/>
  <c r="C147" i="5"/>
  <c r="H95" i="13"/>
  <c r="AI67" i="13" s="1"/>
  <c r="C23" i="11"/>
  <c r="C51" i="11"/>
  <c r="C80" i="11"/>
  <c r="C107" i="11"/>
  <c r="C134" i="11"/>
  <c r="C34" i="6"/>
  <c r="C61" i="6"/>
  <c r="C89" i="6"/>
  <c r="C116" i="6"/>
  <c r="C145" i="6"/>
  <c r="C16" i="7"/>
  <c r="C43" i="7"/>
  <c r="C52" i="7"/>
  <c r="C80" i="7"/>
  <c r="C107" i="7"/>
  <c r="C134" i="7"/>
  <c r="C34" i="8"/>
  <c r="C60" i="8"/>
  <c r="C87" i="8"/>
  <c r="C95" i="8"/>
  <c r="C121" i="8"/>
  <c r="C148" i="8"/>
  <c r="C20" i="9"/>
  <c r="C46" i="9"/>
  <c r="C74" i="9"/>
  <c r="C117" i="9"/>
  <c r="C144" i="9"/>
  <c r="C152" i="9"/>
  <c r="C34" i="10"/>
  <c r="C60" i="10"/>
  <c r="C87" i="10"/>
  <c r="C113" i="10"/>
  <c r="C121" i="10"/>
  <c r="C148" i="10"/>
  <c r="C89" i="3"/>
  <c r="C60" i="11"/>
  <c r="C95" i="11"/>
  <c r="C148" i="11"/>
  <c r="C47" i="6"/>
  <c r="C74" i="6"/>
  <c r="C100" i="6"/>
  <c r="C108" i="6"/>
  <c r="C30" i="7"/>
  <c r="C62" i="7"/>
  <c r="C117" i="7"/>
  <c r="C16" i="8"/>
  <c r="C36" i="3"/>
  <c r="C121" i="3"/>
  <c r="C18" i="4"/>
  <c r="C77" i="4"/>
  <c r="C120" i="4"/>
  <c r="C15" i="5"/>
  <c r="C60" i="5"/>
  <c r="C79" i="5"/>
  <c r="C106" i="5"/>
  <c r="C136" i="5"/>
  <c r="C49" i="3"/>
  <c r="C64" i="3"/>
  <c r="C92" i="3"/>
  <c r="C128" i="3"/>
  <c r="C29" i="4"/>
  <c r="C59" i="4"/>
  <c r="C87" i="4"/>
  <c r="C107" i="4"/>
  <c r="C137" i="4"/>
  <c r="C38" i="5"/>
  <c r="C86" i="5"/>
  <c r="C120" i="5"/>
  <c r="C149" i="5"/>
  <c r="C15" i="11"/>
  <c r="C45" i="11"/>
  <c r="C73" i="11"/>
  <c r="C100" i="11"/>
  <c r="C109" i="11"/>
  <c r="C136" i="11"/>
  <c r="C36" i="6"/>
  <c r="C63" i="6"/>
  <c r="C92" i="6"/>
  <c r="C119" i="6"/>
  <c r="C147" i="6"/>
  <c r="C18" i="7"/>
  <c r="C45" i="7"/>
  <c r="C73" i="7"/>
  <c r="C100" i="7"/>
  <c r="C128" i="7"/>
  <c r="C137" i="7"/>
  <c r="C36" i="8"/>
  <c r="C62" i="8"/>
  <c r="C89" i="8"/>
  <c r="C115" i="8"/>
  <c r="C123" i="8"/>
  <c r="C150" i="8"/>
  <c r="C22" i="9"/>
  <c r="C60" i="9"/>
  <c r="C87" i="9"/>
  <c r="C119" i="9"/>
  <c r="C146" i="9"/>
  <c r="C28" i="10"/>
  <c r="C36" i="10"/>
  <c r="C62" i="10"/>
  <c r="C89" i="10"/>
  <c r="C115" i="10"/>
  <c r="C142" i="10"/>
  <c r="C150" i="10"/>
  <c r="C30" i="11"/>
  <c r="C64" i="11"/>
  <c r="C22" i="3"/>
  <c r="C88" i="3"/>
  <c r="C149" i="3"/>
  <c r="C45" i="4"/>
  <c r="C92" i="4"/>
  <c r="C148" i="4"/>
  <c r="C22" i="5"/>
  <c r="C65" i="5"/>
  <c r="C92" i="5"/>
  <c r="C130" i="5"/>
  <c r="C43" i="3"/>
  <c r="C60" i="3"/>
  <c r="C78" i="3"/>
  <c r="C104" i="3"/>
  <c r="C134" i="3"/>
  <c r="C35" i="4"/>
  <c r="C63" i="4"/>
  <c r="C103" i="4"/>
  <c r="C131" i="4"/>
  <c r="C32" i="5"/>
  <c r="C50" i="5"/>
  <c r="C105" i="5"/>
  <c r="C143" i="5"/>
  <c r="C74" i="3"/>
  <c r="C21" i="11"/>
  <c r="C49" i="11"/>
  <c r="C77" i="11"/>
  <c r="C104" i="11"/>
  <c r="C132" i="11"/>
  <c r="C32" i="6"/>
  <c r="C59" i="6"/>
  <c r="C87" i="6"/>
  <c r="C114" i="6"/>
  <c r="C123" i="6"/>
  <c r="C151" i="6"/>
  <c r="C23" i="7"/>
  <c r="C50" i="7"/>
  <c r="C78" i="7"/>
  <c r="C105" i="7"/>
  <c r="C132" i="7"/>
  <c r="C32" i="8"/>
  <c r="C58" i="8"/>
  <c r="C66" i="8"/>
  <c r="C93" i="8"/>
  <c r="C119" i="8"/>
  <c r="C146" i="8"/>
  <c r="C16" i="9"/>
  <c r="C31" i="9"/>
  <c r="C65" i="9"/>
  <c r="C115" i="9"/>
  <c r="C123" i="9"/>
  <c r="C150" i="9"/>
  <c r="C32" i="10"/>
  <c r="C58" i="10"/>
  <c r="C85" i="10"/>
  <c r="C93" i="10"/>
  <c r="C119" i="10"/>
  <c r="C146" i="10"/>
  <c r="C72" i="4"/>
  <c r="C38" i="11"/>
  <c r="C90" i="11"/>
  <c r="C144" i="11"/>
  <c r="C45" i="6"/>
  <c r="C72" i="6"/>
  <c r="C15" i="3"/>
  <c r="C114" i="3"/>
  <c r="C43" i="4"/>
  <c r="C118" i="4"/>
  <c r="C21" i="5"/>
  <c r="C80" i="5"/>
  <c r="C131" i="5"/>
  <c r="C51" i="3"/>
  <c r="C90" i="3"/>
  <c r="C132" i="3"/>
  <c r="C60" i="4"/>
  <c r="C104" i="4"/>
  <c r="C30" i="5"/>
  <c r="C72" i="5"/>
  <c r="C123" i="5"/>
  <c r="C17" i="11"/>
  <c r="C50" i="11"/>
  <c r="C102" i="11"/>
  <c r="C135" i="11"/>
  <c r="C58" i="6"/>
  <c r="C93" i="6"/>
  <c r="C143" i="6"/>
  <c r="C20" i="7"/>
  <c r="C72" i="7"/>
  <c r="C104" i="7"/>
  <c r="C29" i="8"/>
  <c r="C59" i="8"/>
  <c r="C91" i="8"/>
  <c r="C122" i="8"/>
  <c r="B38" i="2"/>
  <c r="C62" i="9"/>
  <c r="C116" i="9"/>
  <c r="C148" i="9"/>
  <c r="C35" i="10"/>
  <c r="C84" i="10"/>
  <c r="C116" i="10"/>
  <c r="C147" i="10"/>
  <c r="C34" i="11"/>
  <c r="C114" i="11"/>
  <c r="C18" i="6"/>
  <c r="C52" i="6"/>
  <c r="C81" i="6"/>
  <c r="C109" i="6"/>
  <c r="C34" i="7"/>
  <c r="C89" i="7"/>
  <c r="C145" i="7"/>
  <c r="C44" i="8"/>
  <c r="C79" i="8"/>
  <c r="C131" i="8"/>
  <c r="C101" i="3"/>
  <c r="C63" i="11"/>
  <c r="C117" i="11"/>
  <c r="C150" i="11"/>
  <c r="C23" i="6"/>
  <c r="C33" i="7"/>
  <c r="C86" i="7"/>
  <c r="C120" i="7"/>
  <c r="C15" i="8"/>
  <c r="C50" i="8"/>
  <c r="C104" i="8"/>
  <c r="C136" i="8"/>
  <c r="C35" i="9"/>
  <c r="C49" i="9"/>
  <c r="C73" i="9"/>
  <c r="C89" i="9"/>
  <c r="C102" i="9"/>
  <c r="C128" i="9"/>
  <c r="C136" i="9"/>
  <c r="C19" i="10"/>
  <c r="C45" i="10"/>
  <c r="C72" i="10"/>
  <c r="C98" i="10"/>
  <c r="C132" i="10"/>
  <c r="C18" i="3"/>
  <c r="C120" i="3"/>
  <c r="C44" i="4"/>
  <c r="C121" i="4"/>
  <c r="C23" i="5"/>
  <c r="C81" i="5"/>
  <c r="C134" i="5"/>
  <c r="C58" i="3"/>
  <c r="C93" i="3"/>
  <c r="C135" i="3"/>
  <c r="C61" i="4"/>
  <c r="C106" i="4"/>
  <c r="C31" i="5"/>
  <c r="C100" i="5"/>
  <c r="C145" i="5"/>
  <c r="C19" i="11"/>
  <c r="C72" i="11"/>
  <c r="C103" i="11"/>
  <c r="C137" i="11"/>
  <c r="C60" i="6"/>
  <c r="C94" i="6"/>
  <c r="C146" i="6"/>
  <c r="C21" i="7"/>
  <c r="C74" i="7"/>
  <c r="C106" i="7"/>
  <c r="C30" i="8"/>
  <c r="C61" i="8"/>
  <c r="C92" i="8"/>
  <c r="C143" i="8"/>
  <c r="C18" i="9"/>
  <c r="C63" i="9"/>
  <c r="C118" i="9"/>
  <c r="C149" i="9"/>
  <c r="C55" i="10"/>
  <c r="C86" i="10"/>
  <c r="C117" i="10"/>
  <c r="C149" i="10"/>
  <c r="C36" i="11"/>
  <c r="C116" i="11"/>
  <c r="C43" i="6"/>
  <c r="C73" i="6"/>
  <c r="C101" i="6"/>
  <c r="C128" i="6"/>
  <c r="C36" i="7"/>
  <c r="C91" i="7"/>
  <c r="C146" i="7"/>
  <c r="C45" i="8"/>
  <c r="C80" i="8"/>
  <c r="C133" i="8"/>
  <c r="C31" i="11"/>
  <c r="C65" i="11"/>
  <c r="C119" i="11"/>
  <c r="C152" i="11"/>
  <c r="C24" i="6"/>
  <c r="C35" i="7"/>
  <c r="C88" i="7"/>
  <c r="C121" i="7"/>
  <c r="C17" i="8"/>
  <c r="C52" i="8"/>
  <c r="C105" i="8"/>
  <c r="C15" i="9"/>
  <c r="C36" i="9"/>
  <c r="C50" i="9"/>
  <c r="C75" i="9"/>
  <c r="C90" i="9"/>
  <c r="C103" i="9"/>
  <c r="C129" i="9"/>
  <c r="C137" i="9"/>
  <c r="C20" i="10"/>
  <c r="C46" i="10"/>
  <c r="C73" i="10"/>
  <c r="C99" i="10"/>
  <c r="C107" i="10"/>
  <c r="C133" i="10"/>
  <c r="C19" i="3"/>
  <c r="C122" i="3"/>
  <c r="C47" i="4"/>
  <c r="C143" i="4"/>
  <c r="C58" i="5"/>
  <c r="C90" i="5"/>
  <c r="C137" i="5"/>
  <c r="C61" i="3"/>
  <c r="C94" i="3"/>
  <c r="C137" i="3"/>
  <c r="C62" i="4"/>
  <c r="C109" i="4"/>
  <c r="C34" i="5"/>
  <c r="C102" i="5"/>
  <c r="C148" i="5"/>
  <c r="C20" i="11"/>
  <c r="C74" i="11"/>
  <c r="C106" i="11"/>
  <c r="C29" i="6"/>
  <c r="C62" i="6"/>
  <c r="C95" i="6"/>
  <c r="C148" i="6"/>
  <c r="C24" i="7"/>
  <c r="C76" i="7"/>
  <c r="C108" i="7"/>
  <c r="C31" i="8"/>
  <c r="C63" i="8"/>
  <c r="C94" i="8"/>
  <c r="C144" i="8"/>
  <c r="C21" i="9"/>
  <c r="C64" i="9"/>
  <c r="C120" i="9"/>
  <c r="C151" i="9"/>
  <c r="C56" i="10"/>
  <c r="C88" i="10"/>
  <c r="C118" i="10"/>
  <c r="C116" i="5"/>
  <c r="C58" i="11"/>
  <c r="C118" i="11"/>
  <c r="C44" i="6"/>
  <c r="C75" i="6"/>
  <c r="C102" i="6"/>
  <c r="C129" i="6"/>
  <c r="C38" i="7"/>
  <c r="C93" i="7"/>
  <c r="C149" i="7"/>
  <c r="C48" i="8"/>
  <c r="C100" i="8"/>
  <c r="C135" i="8"/>
  <c r="C33" i="11"/>
  <c r="C86" i="11"/>
  <c r="C121" i="11"/>
  <c r="C15" i="6"/>
  <c r="C130" i="6"/>
  <c r="C37" i="7"/>
  <c r="C90" i="7"/>
  <c r="C19" i="8"/>
  <c r="C72" i="8"/>
  <c r="C107" i="8"/>
  <c r="C73" i="3"/>
  <c r="C21" i="4"/>
  <c r="C95" i="4"/>
  <c r="C20" i="5"/>
  <c r="C77" i="5"/>
  <c r="C129" i="5"/>
  <c r="C50" i="3"/>
  <c r="C79" i="3"/>
  <c r="C130" i="3"/>
  <c r="C101" i="4"/>
  <c r="C29" i="5"/>
  <c r="C51" i="5"/>
  <c r="C122" i="5"/>
  <c r="H215" i="13"/>
  <c r="C48" i="11"/>
  <c r="C101" i="11"/>
  <c r="C133" i="11"/>
  <c r="C57" i="6"/>
  <c r="C90" i="6"/>
  <c r="C122" i="6"/>
  <c r="C19" i="7"/>
  <c r="C51" i="7"/>
  <c r="C103" i="7"/>
  <c r="C136" i="7"/>
  <c r="C57" i="8"/>
  <c r="C90" i="8"/>
  <c r="C120" i="8"/>
  <c r="C152" i="8"/>
  <c r="C58" i="9"/>
  <c r="C114" i="9"/>
  <c r="C147" i="9"/>
  <c r="C33" i="10"/>
  <c r="C64" i="10"/>
  <c r="C114" i="10"/>
  <c r="C145" i="10"/>
  <c r="C32" i="11"/>
  <c r="C93" i="11"/>
  <c r="C16" i="6"/>
  <c r="C51" i="6"/>
  <c r="C80" i="6"/>
  <c r="C107" i="6"/>
  <c r="C32" i="7"/>
  <c r="C87" i="7"/>
  <c r="C143" i="7"/>
  <c r="C23" i="8"/>
  <c r="C76" i="8"/>
  <c r="C129" i="8"/>
  <c r="C103" i="3"/>
  <c r="C61" i="11"/>
  <c r="C115" i="11"/>
  <c r="C149" i="11"/>
  <c r="C22" i="6"/>
  <c r="C31" i="7"/>
  <c r="C65" i="7"/>
  <c r="C119" i="7"/>
  <c r="C152" i="7"/>
  <c r="C47" i="8"/>
  <c r="C101" i="8"/>
  <c r="C134" i="8"/>
  <c r="C34" i="9"/>
  <c r="C48" i="9"/>
  <c r="C72" i="9"/>
  <c r="C81" i="9"/>
  <c r="C101" i="9"/>
  <c r="C109" i="9"/>
  <c r="C135" i="9"/>
  <c r="C18" i="10"/>
  <c r="C44" i="10"/>
  <c r="C71" i="10"/>
  <c r="C79" i="10"/>
  <c r="C105" i="10"/>
  <c r="C131" i="10"/>
  <c r="C106" i="10"/>
  <c r="C143" i="3"/>
  <c r="C145" i="4"/>
  <c r="C94" i="5"/>
  <c r="C63" i="3"/>
  <c r="C31" i="4"/>
  <c r="C129" i="4"/>
  <c r="C103" i="5"/>
  <c r="C22" i="11"/>
  <c r="C108" i="11"/>
  <c r="C65" i="6"/>
  <c r="C149" i="6"/>
  <c r="C77" i="7"/>
  <c r="C33" i="8"/>
  <c r="C114" i="8"/>
  <c r="C23" i="9"/>
  <c r="C121" i="9"/>
  <c r="C57" i="10"/>
  <c r="C120" i="10"/>
  <c r="C62" i="11"/>
  <c r="C46" i="6"/>
  <c r="C103" i="6"/>
  <c r="C57" i="7"/>
  <c r="C151" i="7"/>
  <c r="C102" i="8"/>
  <c r="C35" i="11"/>
  <c r="C123" i="11"/>
  <c r="C132" i="6"/>
  <c r="C92" i="7"/>
  <c r="C150" i="7"/>
  <c r="C81" i="8"/>
  <c r="C32" i="9"/>
  <c r="C52" i="9"/>
  <c r="C80" i="9"/>
  <c r="C106" i="9"/>
  <c r="C13" i="10"/>
  <c r="C42" i="10"/>
  <c r="C75" i="10"/>
  <c r="C104" i="10"/>
  <c r="C117" i="8"/>
  <c r="C105" i="6"/>
  <c r="C145" i="11"/>
  <c r="C37" i="9"/>
  <c r="C47" i="10"/>
  <c r="C135" i="4"/>
  <c r="C102" i="7"/>
  <c r="C144" i="10"/>
  <c r="C108" i="8"/>
  <c r="C43" i="8"/>
  <c r="C130" i="9"/>
  <c r="C147" i="3"/>
  <c r="C149" i="4"/>
  <c r="C104" i="5"/>
  <c r="C66" i="3"/>
  <c r="C33" i="4"/>
  <c r="C130" i="4"/>
  <c r="C107" i="5"/>
  <c r="C43" i="11"/>
  <c r="C128" i="11"/>
  <c r="C66" i="6"/>
  <c r="C150" i="6"/>
  <c r="C79" i="7"/>
  <c r="C35" i="8"/>
  <c r="C116" i="8"/>
  <c r="C24" i="9"/>
  <c r="C122" i="9"/>
  <c r="C59" i="10"/>
  <c r="C141" i="10"/>
  <c r="C66" i="11"/>
  <c r="C48" i="6"/>
  <c r="C104" i="6"/>
  <c r="C59" i="7"/>
  <c r="C18" i="8"/>
  <c r="C103" i="8"/>
  <c r="C37" i="11"/>
  <c r="C143" i="11"/>
  <c r="C134" i="6"/>
  <c r="C94" i="7"/>
  <c r="C22" i="8"/>
  <c r="C109" i="8"/>
  <c r="C33" i="9"/>
  <c r="C57" i="9"/>
  <c r="C91" i="9"/>
  <c r="C107" i="9"/>
  <c r="C14" i="10"/>
  <c r="C43" i="10"/>
  <c r="C76" i="10"/>
  <c r="C126" i="10"/>
  <c r="C151" i="3"/>
  <c r="C152" i="4"/>
  <c r="C114" i="5"/>
  <c r="C76" i="3"/>
  <c r="C34" i="4"/>
  <c r="C132" i="4"/>
  <c r="C118" i="5"/>
  <c r="C46" i="11"/>
  <c r="C129" i="11"/>
  <c r="C86" i="6"/>
  <c r="C15" i="7"/>
  <c r="C81" i="7"/>
  <c r="C37" i="8"/>
  <c r="C29" i="9"/>
  <c r="C61" i="10"/>
  <c r="C143" i="10"/>
  <c r="C87" i="11"/>
  <c r="C49" i="6"/>
  <c r="C20" i="8"/>
  <c r="C57" i="11"/>
  <c r="C114" i="7"/>
  <c r="C128" i="8"/>
  <c r="C92" i="9"/>
  <c r="C15" i="10"/>
  <c r="C127" i="10"/>
  <c r="C17" i="4"/>
  <c r="C77" i="3"/>
  <c r="C121" i="5"/>
  <c r="C130" i="11"/>
  <c r="C17" i="7"/>
  <c r="C118" i="8"/>
  <c r="C63" i="10"/>
  <c r="C50" i="6"/>
  <c r="C21" i="8"/>
  <c r="C147" i="11"/>
  <c r="C130" i="8"/>
  <c r="C61" i="9"/>
  <c r="C48" i="10"/>
  <c r="C128" i="10"/>
  <c r="C61" i="5"/>
  <c r="C65" i="4"/>
  <c r="C75" i="11"/>
  <c r="C115" i="6"/>
  <c r="C64" i="8"/>
  <c r="C66" i="9"/>
  <c r="C73" i="5"/>
  <c r="C76" i="6"/>
  <c r="C49" i="8"/>
  <c r="C17" i="6"/>
  <c r="C123" i="7"/>
  <c r="C76" i="9"/>
  <c r="C131" i="9"/>
  <c r="C100" i="10"/>
  <c r="C78" i="4"/>
  <c r="C86" i="4"/>
  <c r="C151" i="5"/>
  <c r="C46" i="7"/>
  <c r="C147" i="8"/>
  <c r="C90" i="4"/>
  <c r="C133" i="6"/>
  <c r="C51" i="8"/>
  <c r="C60" i="7"/>
  <c r="C17" i="9"/>
  <c r="C132" i="9"/>
  <c r="C101" i="10"/>
  <c r="C81" i="4"/>
  <c r="C109" i="3"/>
  <c r="C46" i="5"/>
  <c r="C78" i="11"/>
  <c r="C120" i="6"/>
  <c r="C131" i="7"/>
  <c r="C149" i="8"/>
  <c r="C92" i="10"/>
  <c r="C146" i="11"/>
  <c r="C135" i="6"/>
  <c r="C44" i="5"/>
  <c r="C20" i="6"/>
  <c r="C147" i="7"/>
  <c r="C77" i="8"/>
  <c r="C47" i="9"/>
  <c r="C133" i="9"/>
  <c r="C102" i="10"/>
  <c r="C29" i="3"/>
  <c r="C76" i="11"/>
  <c r="C130" i="7"/>
  <c r="C86" i="9"/>
  <c r="C122" i="11"/>
  <c r="C115" i="7"/>
  <c r="C19" i="6"/>
  <c r="C74" i="8"/>
  <c r="C95" i="9"/>
  <c r="C50" i="10"/>
  <c r="C37" i="3"/>
  <c r="C45" i="3"/>
  <c r="C88" i="4"/>
  <c r="H35" i="13"/>
  <c r="C35" i="6"/>
  <c r="C47" i="7"/>
  <c r="C86" i="8"/>
  <c r="C88" i="9"/>
  <c r="C30" i="10"/>
  <c r="C102" i="3"/>
  <c r="C78" i="6"/>
  <c r="C73" i="8"/>
  <c r="C92" i="11"/>
  <c r="C63" i="7"/>
  <c r="C19" i="9"/>
  <c r="C78" i="9"/>
  <c r="C22" i="10"/>
  <c r="C70" i="10"/>
  <c r="C134" i="10"/>
  <c r="C128" i="5"/>
  <c r="C44" i="9"/>
  <c r="C66" i="7"/>
  <c r="C116" i="7"/>
  <c r="C93" i="9"/>
  <c r="C23" i="3"/>
  <c r="C95" i="3"/>
  <c r="C150" i="5"/>
  <c r="C129" i="7"/>
  <c r="C90" i="10"/>
  <c r="C131" i="6"/>
  <c r="C88" i="11"/>
  <c r="C132" i="8"/>
  <c r="C17" i="10"/>
  <c r="C62" i="5"/>
  <c r="C33" i="6"/>
  <c r="C29" i="10"/>
  <c r="C88" i="5"/>
  <c r="C77" i="9"/>
  <c r="C64" i="5"/>
  <c r="C118" i="7"/>
  <c r="C104" i="9"/>
  <c r="C72" i="3"/>
  <c r="C91" i="4"/>
  <c r="C74" i="5"/>
  <c r="C48" i="3"/>
  <c r="C129" i="3"/>
  <c r="C89" i="4"/>
  <c r="C48" i="5"/>
  <c r="H155" i="13"/>
  <c r="C81" i="11"/>
  <c r="C37" i="6"/>
  <c r="C121" i="6"/>
  <c r="C49" i="7"/>
  <c r="C133" i="7"/>
  <c r="C88" i="8"/>
  <c r="C151" i="8"/>
  <c r="C100" i="9"/>
  <c r="C31" i="10"/>
  <c r="C112" i="10"/>
  <c r="C29" i="11"/>
  <c r="C151" i="11"/>
  <c r="C79" i="6"/>
  <c r="C137" i="6"/>
  <c r="C122" i="7"/>
  <c r="C75" i="8"/>
  <c r="C74" i="4"/>
  <c r="C94" i="11"/>
  <c r="C21" i="6"/>
  <c r="C64" i="7"/>
  <c r="C148" i="7"/>
  <c r="C78" i="8"/>
  <c r="C30" i="9"/>
  <c r="C51" i="9"/>
  <c r="C79" i="9"/>
  <c r="C105" i="9"/>
  <c r="C134" i="9"/>
  <c r="C41" i="10"/>
  <c r="C74" i="10"/>
  <c r="C103" i="10"/>
  <c r="C135" i="10"/>
  <c r="C143" i="9"/>
  <c r="C61" i="7"/>
  <c r="C106" i="8"/>
  <c r="C136" i="6"/>
  <c r="C24" i="8"/>
  <c r="C59" i="9"/>
  <c r="C108" i="9"/>
  <c r="C77" i="10"/>
  <c r="C18" i="5"/>
  <c r="C36" i="4"/>
  <c r="C47" i="11"/>
  <c r="C88" i="6"/>
  <c r="C38" i="8"/>
  <c r="C145" i="9"/>
  <c r="C89" i="11"/>
  <c r="C106" i="6"/>
  <c r="C59" i="11"/>
  <c r="C29" i="7"/>
  <c r="C38" i="9"/>
  <c r="C16" i="10"/>
  <c r="C78" i="10"/>
  <c r="C52" i="4"/>
  <c r="C57" i="3"/>
  <c r="C37" i="5"/>
  <c r="C31" i="6"/>
  <c r="C44" i="7"/>
  <c r="C145" i="8"/>
  <c r="C27" i="10"/>
  <c r="C120" i="11"/>
  <c r="C95" i="7"/>
  <c r="C137" i="8"/>
  <c r="C58" i="7"/>
  <c r="C46" i="8"/>
  <c r="C43" i="9"/>
  <c r="C94" i="9"/>
  <c r="C49" i="10"/>
  <c r="C129" i="10"/>
  <c r="C32" i="3"/>
  <c r="C106" i="3"/>
  <c r="C45" i="5"/>
  <c r="C118" i="6"/>
  <c r="C65" i="8"/>
  <c r="C91" i="10"/>
  <c r="C77" i="6"/>
  <c r="C91" i="11"/>
  <c r="C144" i="7"/>
  <c r="C45" i="9"/>
  <c r="C21" i="10"/>
  <c r="C130" i="10"/>
  <c r="Q214" i="13"/>
  <c r="U214" i="13"/>
  <c r="BC214" i="13"/>
  <c r="BC154" i="13" s="1"/>
  <c r="BC94" i="13" s="1"/>
  <c r="BC34" i="13" s="1"/>
  <c r="V214" i="13"/>
  <c r="V154" i="13" s="1"/>
  <c r="V94" i="13" s="1"/>
  <c r="V34" i="13" s="1"/>
  <c r="BD214" i="13"/>
  <c r="BD154" i="13" s="1"/>
  <c r="BD94" i="13" s="1"/>
  <c r="BD34" i="13" s="1"/>
  <c r="AT214" i="13"/>
  <c r="AT154" i="13" s="1"/>
  <c r="AT94" i="13" s="1"/>
  <c r="AT34" i="13" s="1"/>
  <c r="R214" i="13"/>
  <c r="R154" i="13" s="1"/>
  <c r="R94" i="13" s="1"/>
  <c r="R34" i="13" s="1"/>
  <c r="AQ214" i="13"/>
  <c r="AQ154" i="13" s="1"/>
  <c r="AQ94" i="13" s="1"/>
  <c r="AQ34" i="13" s="1"/>
  <c r="BB214" i="13"/>
  <c r="AA214" i="13"/>
  <c r="AA154" i="13" s="1"/>
  <c r="AA94" i="13" s="1"/>
  <c r="AA34" i="13" s="1"/>
  <c r="AV214" i="13"/>
  <c r="AV154" i="13" s="1"/>
  <c r="AV94" i="13" s="1"/>
  <c r="AV34" i="13" s="1"/>
  <c r="AC214" i="13"/>
  <c r="AC154" i="13" s="1"/>
  <c r="AC94" i="13" s="1"/>
  <c r="AC34" i="13" s="1"/>
  <c r="K214" i="13"/>
  <c r="K154" i="13" s="1"/>
  <c r="K94" i="13" s="1"/>
  <c r="K34" i="13" s="1"/>
  <c r="Z214" i="13"/>
  <c r="Z154" i="13" s="1"/>
  <c r="Z94" i="13" s="1"/>
  <c r="Z34" i="13" s="1"/>
  <c r="W214" i="13"/>
  <c r="W154" i="13" s="1"/>
  <c r="W94" i="13" s="1"/>
  <c r="W34" i="13" s="1"/>
  <c r="BG214" i="13"/>
  <c r="BG154" i="13" s="1"/>
  <c r="BG94" i="13" s="1"/>
  <c r="BG34" i="13" s="1"/>
  <c r="BF214" i="13"/>
  <c r="BF154" i="13" s="1"/>
  <c r="BF94" i="13" s="1"/>
  <c r="BF34" i="13" s="1"/>
  <c r="AH187" i="13"/>
  <c r="AY214" i="13"/>
  <c r="AY154" i="13" s="1"/>
  <c r="AY94" i="13" s="1"/>
  <c r="AY34" i="13" s="1"/>
  <c r="L214" i="13"/>
  <c r="L154" i="13" s="1"/>
  <c r="L94" i="13" s="1"/>
  <c r="L34" i="13" s="1"/>
  <c r="AX214" i="13"/>
  <c r="AX154" i="13" s="1"/>
  <c r="AX94" i="13" s="1"/>
  <c r="AX34" i="13" s="1"/>
  <c r="AR214" i="13"/>
  <c r="AR154" i="13" s="1"/>
  <c r="AR94" i="13" s="1"/>
  <c r="AR34" i="13" s="1"/>
  <c r="S214" i="13"/>
  <c r="S154" i="13" s="1"/>
  <c r="S94" i="13" s="1"/>
  <c r="S34" i="13" s="1"/>
  <c r="AM214" i="13"/>
  <c r="AM154" i="13" s="1"/>
  <c r="AM94" i="13" s="1"/>
  <c r="AM34" i="13" s="1"/>
  <c r="AE214" i="13"/>
  <c r="AE154" i="13" s="1"/>
  <c r="AE94" i="13" s="1"/>
  <c r="AE34" i="13" s="1"/>
  <c r="Y214" i="13"/>
  <c r="AU214" i="13"/>
  <c r="AU154" i="13" s="1"/>
  <c r="AU94" i="13" s="1"/>
  <c r="AU34" i="13" s="1"/>
  <c r="AS214" i="13"/>
  <c r="AS154" i="13" s="1"/>
  <c r="AS94" i="13" s="1"/>
  <c r="AS34" i="13" s="1"/>
  <c r="M214" i="13"/>
  <c r="M154" i="13" s="1"/>
  <c r="M94" i="13" s="1"/>
  <c r="M34" i="13" s="1"/>
  <c r="AW214" i="13"/>
  <c r="AW154" i="13" s="1"/>
  <c r="AW94" i="13" s="1"/>
  <c r="AW34" i="13" s="1"/>
  <c r="AD214" i="13"/>
  <c r="AD154" i="13" s="1"/>
  <c r="AD94" i="13" s="1"/>
  <c r="AD34" i="13" s="1"/>
  <c r="J214" i="13"/>
  <c r="J154" i="13" s="1"/>
  <c r="J94" i="13" s="1"/>
  <c r="BA214" i="13"/>
  <c r="BA154" i="13" s="1"/>
  <c r="BA94" i="13" s="1"/>
  <c r="BA34" i="13" s="1"/>
  <c r="AG214" i="13"/>
  <c r="AN214" i="13"/>
  <c r="AN154" i="13" s="1"/>
  <c r="AN94" i="13" s="1"/>
  <c r="AN34" i="13" s="1"/>
  <c r="P214" i="13"/>
  <c r="P154" i="13" s="1"/>
  <c r="P94" i="13" s="1"/>
  <c r="P34" i="13" s="1"/>
  <c r="BE214" i="13"/>
  <c r="BE154" i="13" s="1"/>
  <c r="BE94" i="13" s="1"/>
  <c r="BE34" i="13" s="1"/>
  <c r="AB214" i="13"/>
  <c r="AB154" i="13" s="1"/>
  <c r="AB94" i="13" s="1"/>
  <c r="AB34" i="13" s="1"/>
  <c r="AO214" i="13"/>
  <c r="AO154" i="13" s="1"/>
  <c r="AO94" i="13" s="1"/>
  <c r="AO34" i="13" s="1"/>
  <c r="AZ214" i="13"/>
  <c r="AZ154" i="13" s="1"/>
  <c r="AZ94" i="13" s="1"/>
  <c r="AZ34" i="13" s="1"/>
  <c r="T214" i="13"/>
  <c r="T154" i="13" s="1"/>
  <c r="T94" i="13" s="1"/>
  <c r="T34" i="13" s="1"/>
  <c r="X214" i="13"/>
  <c r="AF214" i="13"/>
  <c r="AF154" i="13" s="1"/>
  <c r="AF94" i="13" s="1"/>
  <c r="AF34" i="13" s="1"/>
  <c r="AP214" i="13"/>
  <c r="AP154" i="13" s="1"/>
  <c r="AP94" i="13" s="1"/>
  <c r="AP34" i="13" s="1"/>
  <c r="N214" i="13"/>
  <c r="N154" i="13" s="1"/>
  <c r="N94" i="13" s="1"/>
  <c r="N34" i="13" s="1"/>
  <c r="O214" i="13"/>
  <c r="O154" i="13" s="1"/>
  <c r="O94" i="13" s="1"/>
  <c r="O34" i="13" s="1"/>
  <c r="AG234" i="13"/>
  <c r="AG174" i="13" s="1"/>
  <c r="AG114" i="13" s="1"/>
  <c r="AG54" i="13" s="1"/>
  <c r="AG239" i="13"/>
  <c r="AG179" i="13" s="1"/>
  <c r="AG119" i="13" s="1"/>
  <c r="AG59" i="13" s="1"/>
  <c r="AG219" i="13"/>
  <c r="AG159" i="13" s="1"/>
  <c r="AG99" i="13" s="1"/>
  <c r="AG39" i="13" s="1"/>
  <c r="AG231" i="13"/>
  <c r="AG171" i="13" s="1"/>
  <c r="AG111" i="13" s="1"/>
  <c r="AG51" i="13" s="1"/>
  <c r="AG233" i="13"/>
  <c r="AG173" i="13" s="1"/>
  <c r="AG113" i="13" s="1"/>
  <c r="AG53" i="13" s="1"/>
  <c r="AG195" i="13"/>
  <c r="AG135" i="13" s="1"/>
  <c r="AG75" i="13" s="1"/>
  <c r="AG15" i="13" s="1"/>
  <c r="AG191" i="13"/>
  <c r="AG131" i="13" s="1"/>
  <c r="AG71" i="13" s="1"/>
  <c r="AG11" i="13" s="1"/>
  <c r="AG236" i="13"/>
  <c r="AG176" i="13" s="1"/>
  <c r="AG116" i="13" s="1"/>
  <c r="AG56" i="13" s="1"/>
  <c r="AG227" i="13"/>
  <c r="AG167" i="13" s="1"/>
  <c r="AG107" i="13" s="1"/>
  <c r="AG47" i="13" s="1"/>
  <c r="AG232" i="13"/>
  <c r="AG172" i="13" s="1"/>
  <c r="AG112" i="13" s="1"/>
  <c r="AG52" i="13" s="1"/>
  <c r="AG193" i="13"/>
  <c r="AG133" i="13" s="1"/>
  <c r="AG73" i="13" s="1"/>
  <c r="AG13" i="13" s="1"/>
  <c r="AG230" i="13"/>
  <c r="AG170" i="13"/>
  <c r="AG110" i="13" s="1"/>
  <c r="AG50" i="13" s="1"/>
  <c r="AG228" i="13"/>
  <c r="AG168" i="13" s="1"/>
  <c r="AG108" i="13" s="1"/>
  <c r="AG48" i="13" s="1"/>
  <c r="AG221" i="13"/>
  <c r="AG161" i="13" s="1"/>
  <c r="AG101" i="13" s="1"/>
  <c r="AG41" i="13" s="1"/>
  <c r="AG222" i="13"/>
  <c r="AG162" i="13" s="1"/>
  <c r="AG102" i="13" s="1"/>
  <c r="AG42" i="13" s="1"/>
  <c r="AG225" i="13"/>
  <c r="AG165" i="13" s="1"/>
  <c r="AG105" i="13" s="1"/>
  <c r="AG45" i="13" s="1"/>
  <c r="AG229" i="13"/>
  <c r="AG169" i="13" s="1"/>
  <c r="AG109" i="13" s="1"/>
  <c r="AG49" i="13" s="1"/>
  <c r="AG224" i="13"/>
  <c r="AG164" i="13" s="1"/>
  <c r="AG104" i="13" s="1"/>
  <c r="AG44" i="13" s="1"/>
  <c r="AG194" i="13"/>
  <c r="AG134" i="13" s="1"/>
  <c r="AG74" i="13" s="1"/>
  <c r="AG14" i="13" s="1"/>
  <c r="AG226" i="13"/>
  <c r="AG166" i="13" s="1"/>
  <c r="AG106" i="13" s="1"/>
  <c r="AG46" i="13" s="1"/>
  <c r="AG190" i="13"/>
  <c r="AG130" i="13" s="1"/>
  <c r="AG70" i="13" s="1"/>
  <c r="AG10" i="13" s="1"/>
  <c r="AG238" i="13"/>
  <c r="AG178" i="13" s="1"/>
  <c r="AG118" i="13" s="1"/>
  <c r="AG58" i="13" s="1"/>
  <c r="AG220" i="13"/>
  <c r="AG160" i="13" s="1"/>
  <c r="AG100" i="13" s="1"/>
  <c r="AG40" i="13" s="1"/>
  <c r="AG237" i="13"/>
  <c r="AG177" i="13" s="1"/>
  <c r="AG117" i="13" s="1"/>
  <c r="AG57" i="13" s="1"/>
  <c r="AG223" i="13"/>
  <c r="AG163" i="13" s="1"/>
  <c r="AG103" i="13" s="1"/>
  <c r="AG43" i="13" s="1"/>
  <c r="AG235" i="13"/>
  <c r="AG175" i="13" s="1"/>
  <c r="AG115" i="13" s="1"/>
  <c r="AG55" i="13" s="1"/>
  <c r="AG192" i="13"/>
  <c r="AG132" i="13" s="1"/>
  <c r="AG72" i="13" s="1"/>
  <c r="AG12" i="13" s="1"/>
  <c r="AG196" i="13"/>
  <c r="AG136" i="13" s="1"/>
  <c r="AG76" i="13" s="1"/>
  <c r="AG16" i="13" s="1"/>
  <c r="AG197" i="13"/>
  <c r="AG137" i="13"/>
  <c r="AG77" i="13" s="1"/>
  <c r="AG17" i="13" s="1"/>
  <c r="AG198" i="13"/>
  <c r="AG138" i="13" s="1"/>
  <c r="AG78" i="13" s="1"/>
  <c r="AG18" i="13" s="1"/>
  <c r="AG199" i="13"/>
  <c r="AG139" i="13" s="1"/>
  <c r="AG79" i="13" s="1"/>
  <c r="AG19" i="13" s="1"/>
  <c r="AG200" i="13"/>
  <c r="AG140" i="13" s="1"/>
  <c r="AG80" i="13" s="1"/>
  <c r="AG20" i="13" s="1"/>
  <c r="AG201" i="13"/>
  <c r="AG141" i="13" s="1"/>
  <c r="AG81" i="13" s="1"/>
  <c r="AG21" i="13" s="1"/>
  <c r="AG202" i="13"/>
  <c r="AG142" i="13" s="1"/>
  <c r="AG82" i="13" s="1"/>
  <c r="AG22" i="13" s="1"/>
  <c r="AG203" i="13"/>
  <c r="AG143" i="13" s="1"/>
  <c r="AG83" i="13" s="1"/>
  <c r="AG23" i="13" s="1"/>
  <c r="AG204" i="13"/>
  <c r="AG144" i="13" s="1"/>
  <c r="AG84" i="13" s="1"/>
  <c r="AG24" i="13" s="1"/>
  <c r="AG205" i="13"/>
  <c r="AG145" i="13" s="1"/>
  <c r="AG85" i="13" s="1"/>
  <c r="AG25" i="13" s="1"/>
  <c r="AG206" i="13"/>
  <c r="AG146" i="13" s="1"/>
  <c r="AG86" i="13" s="1"/>
  <c r="AG26" i="13" s="1"/>
  <c r="AG207" i="13"/>
  <c r="AG147" i="13" s="1"/>
  <c r="AG87" i="13" s="1"/>
  <c r="AG27" i="13" s="1"/>
  <c r="AG208" i="13"/>
  <c r="AG148" i="13" s="1"/>
  <c r="AG88" i="13" s="1"/>
  <c r="AG28" i="13" s="1"/>
  <c r="AG209" i="13"/>
  <c r="AG149" i="13" s="1"/>
  <c r="AG89" i="13" s="1"/>
  <c r="AG210" i="13"/>
  <c r="AG150" i="13" s="1"/>
  <c r="AG90" i="13" s="1"/>
  <c r="AG30" i="13" s="1"/>
  <c r="AG211" i="13"/>
  <c r="AG151" i="13" s="1"/>
  <c r="AG91" i="13" s="1"/>
  <c r="AG31" i="13" s="1"/>
  <c r="AG212" i="13"/>
  <c r="AG152" i="13" s="1"/>
  <c r="AG92" i="13" s="1"/>
  <c r="BB154" i="13"/>
  <c r="BB94" i="13" s="1"/>
  <c r="BB34" i="13" s="1"/>
  <c r="AH127" i="13"/>
  <c r="U154" i="13"/>
  <c r="U94" i="13" s="1"/>
  <c r="U34" i="13" s="1"/>
  <c r="Y154" i="13"/>
  <c r="Y94" i="13" s="1"/>
  <c r="Y34" i="13" s="1"/>
  <c r="X154" i="13"/>
  <c r="X94" i="13" s="1"/>
  <c r="X34" i="13" s="1"/>
  <c r="AG154" i="13"/>
  <c r="AG94" i="13" s="1"/>
  <c r="AG34" i="13" s="1"/>
  <c r="Q154" i="13"/>
  <c r="Q94" i="13" s="1"/>
  <c r="Q34" i="13" s="1"/>
  <c r="AH67" i="13"/>
  <c r="H156" i="13" l="1"/>
  <c r="B39" i="2"/>
  <c r="H96" i="13"/>
  <c r="AJ67" i="13" s="1"/>
  <c r="H216" i="13"/>
  <c r="H36" i="13"/>
  <c r="B38" i="1"/>
  <c r="J34" i="13"/>
  <c r="AH221" i="13"/>
  <c r="AH161" i="13" s="1"/>
  <c r="AH101" i="13" s="1"/>
  <c r="AH41" i="13" s="1"/>
  <c r="AH229" i="13"/>
  <c r="AH234" i="13"/>
  <c r="AH174" i="13" s="1"/>
  <c r="AH114" i="13" s="1"/>
  <c r="AH54" i="13" s="1"/>
  <c r="AH237" i="13"/>
  <c r="AH177" i="13" s="1"/>
  <c r="AH117" i="13" s="1"/>
  <c r="AH57" i="13" s="1"/>
  <c r="AH191" i="13"/>
  <c r="AH131" i="13" s="1"/>
  <c r="AH71" i="13" s="1"/>
  <c r="AH11" i="13" s="1"/>
  <c r="AH223" i="13"/>
  <c r="AH163" i="13" s="1"/>
  <c r="AH103" i="13" s="1"/>
  <c r="AH43" i="13" s="1"/>
  <c r="AH219" i="13"/>
  <c r="AH159" i="13" s="1"/>
  <c r="AH99" i="13" s="1"/>
  <c r="AH39" i="13" s="1"/>
  <c r="AH225" i="13"/>
  <c r="AH165" i="13" s="1"/>
  <c r="AH105" i="13" s="1"/>
  <c r="AH45" i="13" s="1"/>
  <c r="AH195" i="13"/>
  <c r="AH135" i="13" s="1"/>
  <c r="AH75" i="13" s="1"/>
  <c r="AH15" i="13" s="1"/>
  <c r="AH228" i="13"/>
  <c r="AH168" i="13" s="1"/>
  <c r="AH108" i="13" s="1"/>
  <c r="AH48" i="13" s="1"/>
  <c r="AH226" i="13"/>
  <c r="AH166" i="13" s="1"/>
  <c r="AH106" i="13" s="1"/>
  <c r="AH46" i="13" s="1"/>
  <c r="AH222" i="13"/>
  <c r="AH162" i="13" s="1"/>
  <c r="AH102" i="13" s="1"/>
  <c r="AH42" i="13" s="1"/>
  <c r="AH238" i="13"/>
  <c r="AH178" i="13" s="1"/>
  <c r="AH118" i="13" s="1"/>
  <c r="AH58" i="13" s="1"/>
  <c r="AH232" i="13"/>
  <c r="AH172" i="13" s="1"/>
  <c r="AH112" i="13" s="1"/>
  <c r="AH52" i="13" s="1"/>
  <c r="AH239" i="13"/>
  <c r="AH179" i="13" s="1"/>
  <c r="AH119" i="13" s="1"/>
  <c r="AH59" i="13" s="1"/>
  <c r="AH193" i="13"/>
  <c r="AH133" i="13" s="1"/>
  <c r="AH73" i="13" s="1"/>
  <c r="AH13" i="13" s="1"/>
  <c r="AH233" i="13"/>
  <c r="AH173" i="13" s="1"/>
  <c r="AH113" i="13" s="1"/>
  <c r="AH53" i="13" s="1"/>
  <c r="AH169" i="13"/>
  <c r="AH109" i="13" s="1"/>
  <c r="AH49" i="13" s="1"/>
  <c r="AH231" i="13"/>
  <c r="AH171" i="13" s="1"/>
  <c r="AH111" i="13" s="1"/>
  <c r="AH51" i="13" s="1"/>
  <c r="AH230" i="13"/>
  <c r="AH170" i="13" s="1"/>
  <c r="AH110" i="13" s="1"/>
  <c r="AH50" i="13" s="1"/>
  <c r="AH235" i="13"/>
  <c r="AH175" i="13" s="1"/>
  <c r="AH115" i="13" s="1"/>
  <c r="AH55" i="13" s="1"/>
  <c r="AH224" i="13"/>
  <c r="AH164" i="13" s="1"/>
  <c r="AH104" i="13" s="1"/>
  <c r="AH44" i="13" s="1"/>
  <c r="AH227" i="13"/>
  <c r="AH167" i="13" s="1"/>
  <c r="AH107" i="13" s="1"/>
  <c r="AH47" i="13" s="1"/>
  <c r="AH220" i="13"/>
  <c r="AH160" i="13" s="1"/>
  <c r="AH100" i="13" s="1"/>
  <c r="AH40" i="13" s="1"/>
  <c r="AH190" i="13"/>
  <c r="AH130" i="13" s="1"/>
  <c r="AH70" i="13" s="1"/>
  <c r="AH10" i="13" s="1"/>
  <c r="AH236" i="13"/>
  <c r="AH176" i="13" s="1"/>
  <c r="AH116" i="13" s="1"/>
  <c r="AH56" i="13" s="1"/>
  <c r="AH194" i="13"/>
  <c r="AH134" i="13" s="1"/>
  <c r="AH74" i="13" s="1"/>
  <c r="AH14" i="13" s="1"/>
  <c r="AH192" i="13"/>
  <c r="AH132" i="13" s="1"/>
  <c r="AH72" i="13" s="1"/>
  <c r="AH12" i="13" s="1"/>
  <c r="AH196" i="13"/>
  <c r="AH136" i="13" s="1"/>
  <c r="AH76" i="13" s="1"/>
  <c r="AH16" i="13" s="1"/>
  <c r="AH197" i="13"/>
  <c r="AH137" i="13" s="1"/>
  <c r="AH77" i="13" s="1"/>
  <c r="AH17" i="13" s="1"/>
  <c r="AH198" i="13"/>
  <c r="AH138" i="13" s="1"/>
  <c r="AH78" i="13" s="1"/>
  <c r="AH18" i="13" s="1"/>
  <c r="AH199" i="13"/>
  <c r="AH139" i="13" s="1"/>
  <c r="AH79" i="13" s="1"/>
  <c r="AH19" i="13" s="1"/>
  <c r="AH200" i="13"/>
  <c r="AH140" i="13" s="1"/>
  <c r="AH80" i="13" s="1"/>
  <c r="AH20" i="13" s="1"/>
  <c r="AH201" i="13"/>
  <c r="AH141" i="13" s="1"/>
  <c r="AH81" i="13" s="1"/>
  <c r="AH21" i="13" s="1"/>
  <c r="AH202" i="13"/>
  <c r="AH142" i="13" s="1"/>
  <c r="AH82" i="13" s="1"/>
  <c r="AH22" i="13" s="1"/>
  <c r="AH203" i="13"/>
  <c r="AH143" i="13" s="1"/>
  <c r="AH83" i="13" s="1"/>
  <c r="AH23" i="13" s="1"/>
  <c r="AH204" i="13"/>
  <c r="AH144" i="13" s="1"/>
  <c r="AH84" i="13" s="1"/>
  <c r="AH24" i="13" s="1"/>
  <c r="AH205" i="13"/>
  <c r="AH145" i="13" s="1"/>
  <c r="AH85" i="13" s="1"/>
  <c r="AH25" i="13" s="1"/>
  <c r="AH206" i="13"/>
  <c r="AH146" i="13" s="1"/>
  <c r="AH86" i="13" s="1"/>
  <c r="AH26" i="13" s="1"/>
  <c r="AH207" i="13"/>
  <c r="AH147" i="13" s="1"/>
  <c r="AH87" i="13" s="1"/>
  <c r="AH27" i="13" s="1"/>
  <c r="AH208" i="13"/>
  <c r="AH148" i="13" s="1"/>
  <c r="AH88" i="13" s="1"/>
  <c r="AH28" i="13" s="1"/>
  <c r="AH209" i="13"/>
  <c r="AH149" i="13" s="1"/>
  <c r="AH89" i="13" s="1"/>
  <c r="AH29" i="13" s="1"/>
  <c r="AH210" i="13"/>
  <c r="AH150" i="13" s="1"/>
  <c r="AH90" i="13" s="1"/>
  <c r="AH30" i="13" s="1"/>
  <c r="AH211" i="13"/>
  <c r="AH151" i="13" s="1"/>
  <c r="AH91" i="13" s="1"/>
  <c r="AH31" i="13" s="1"/>
  <c r="AH212" i="13"/>
  <c r="AH152" i="13" s="1"/>
  <c r="AH92" i="13" s="1"/>
  <c r="AH32" i="13" s="1"/>
  <c r="AH213" i="13"/>
  <c r="AH153" i="13" s="1"/>
  <c r="AH93" i="13" s="1"/>
  <c r="AI7" i="13"/>
  <c r="AG32" i="13"/>
  <c r="S38" i="2"/>
  <c r="R38" i="2"/>
  <c r="AG38" i="2"/>
  <c r="V38" i="2"/>
  <c r="AH38" i="2"/>
  <c r="U38" i="2"/>
  <c r="I38" i="2"/>
  <c r="AD38" i="2"/>
  <c r="X38" i="2"/>
  <c r="J38" i="2"/>
  <c r="P38" i="2"/>
  <c r="AB38" i="2"/>
  <c r="M38" i="2"/>
  <c r="AE38" i="2"/>
  <c r="Y38" i="2"/>
  <c r="O38" i="2"/>
  <c r="AA38" i="2"/>
  <c r="L38" i="2"/>
  <c r="AG29" i="13"/>
  <c r="P215" i="13"/>
  <c r="P155" i="13" s="1"/>
  <c r="P95" i="13" s="1"/>
  <c r="P35" i="13" s="1"/>
  <c r="K215" i="13"/>
  <c r="K155" i="13" s="1"/>
  <c r="K95" i="13" s="1"/>
  <c r="K35" i="13" s="1"/>
  <c r="AW215" i="13"/>
  <c r="AW155" i="13" s="1"/>
  <c r="AW95" i="13" s="1"/>
  <c r="AW35" i="13" s="1"/>
  <c r="AN215" i="13"/>
  <c r="AN155" i="13" s="1"/>
  <c r="AN95" i="13" s="1"/>
  <c r="AN35" i="13" s="1"/>
  <c r="AR215" i="13"/>
  <c r="AR155" i="13" s="1"/>
  <c r="AR95" i="13" s="1"/>
  <c r="AR35" i="13" s="1"/>
  <c r="AO215" i="13"/>
  <c r="AO155" i="13" s="1"/>
  <c r="AO95" i="13" s="1"/>
  <c r="AO35" i="13" s="1"/>
  <c r="U215" i="13"/>
  <c r="U155" i="13" s="1"/>
  <c r="U95" i="13" s="1"/>
  <c r="U35" i="13" s="1"/>
  <c r="BD215" i="13"/>
  <c r="BD155" i="13" s="1"/>
  <c r="BD95" i="13" s="1"/>
  <c r="BD35" i="13" s="1"/>
  <c r="T215" i="13"/>
  <c r="T155" i="13" s="1"/>
  <c r="T95" i="13" s="1"/>
  <c r="T35" i="13" s="1"/>
  <c r="BA215" i="13"/>
  <c r="BA155" i="13" s="1"/>
  <c r="BA95" i="13" s="1"/>
  <c r="BA35" i="13" s="1"/>
  <c r="AY215" i="13"/>
  <c r="AY155" i="13" s="1"/>
  <c r="AY95" i="13" s="1"/>
  <c r="AY35" i="13" s="1"/>
  <c r="AX215" i="13"/>
  <c r="AX155" i="13" s="1"/>
  <c r="AX95" i="13" s="1"/>
  <c r="AX35" i="13" s="1"/>
  <c r="Y215" i="13"/>
  <c r="Y155" i="13" s="1"/>
  <c r="Y95" i="13" s="1"/>
  <c r="Y35" i="13" s="1"/>
  <c r="AT215" i="13"/>
  <c r="AT155" i="13" s="1"/>
  <c r="AT95" i="13" s="1"/>
  <c r="AT35" i="13" s="1"/>
  <c r="AG215" i="13"/>
  <c r="AG155" i="13" s="1"/>
  <c r="AG95" i="13" s="1"/>
  <c r="AG35" i="13" s="1"/>
  <c r="AQ215" i="13"/>
  <c r="AQ155" i="13" s="1"/>
  <c r="AQ95" i="13" s="1"/>
  <c r="AQ35" i="13" s="1"/>
  <c r="AD215" i="13"/>
  <c r="AD155" i="13" s="1"/>
  <c r="AD95" i="13" s="1"/>
  <c r="AD35" i="13" s="1"/>
  <c r="AH215" i="13"/>
  <c r="AH155" i="13" s="1"/>
  <c r="AH95" i="13" s="1"/>
  <c r="AH35" i="13" s="1"/>
  <c r="Q215" i="13"/>
  <c r="Q155" i="13" s="1"/>
  <c r="Q95" i="13" s="1"/>
  <c r="Q35" i="13" s="1"/>
  <c r="AC215" i="13"/>
  <c r="AC155" i="13" s="1"/>
  <c r="AC95" i="13" s="1"/>
  <c r="AC35" i="13" s="1"/>
  <c r="AU215" i="13"/>
  <c r="AU155" i="13" s="1"/>
  <c r="AU95" i="13" s="1"/>
  <c r="AU35" i="13" s="1"/>
  <c r="Z215" i="13"/>
  <c r="Z155" i="13" s="1"/>
  <c r="Z95" i="13" s="1"/>
  <c r="Z35" i="13" s="1"/>
  <c r="M215" i="13"/>
  <c r="M155" i="13" s="1"/>
  <c r="M95" i="13" s="1"/>
  <c r="M35" i="13" s="1"/>
  <c r="AE215" i="13"/>
  <c r="AE155" i="13" s="1"/>
  <c r="AE95" i="13" s="1"/>
  <c r="AE35" i="13" s="1"/>
  <c r="L215" i="13"/>
  <c r="L155" i="13" s="1"/>
  <c r="L95" i="13" s="1"/>
  <c r="L35" i="13" s="1"/>
  <c r="AA215" i="13"/>
  <c r="AA155" i="13" s="1"/>
  <c r="AA95" i="13" s="1"/>
  <c r="AA35" i="13" s="1"/>
  <c r="BB215" i="13"/>
  <c r="BB155" i="13" s="1"/>
  <c r="BB95" i="13" s="1"/>
  <c r="BB35" i="13" s="1"/>
  <c r="AZ215" i="13"/>
  <c r="AZ155" i="13" s="1"/>
  <c r="AZ95" i="13" s="1"/>
  <c r="AZ35" i="13" s="1"/>
  <c r="W215" i="13"/>
  <c r="W155" i="13" s="1"/>
  <c r="W95" i="13" s="1"/>
  <c r="W35" i="13" s="1"/>
  <c r="BE215" i="13"/>
  <c r="BE155" i="13" s="1"/>
  <c r="BE95" i="13" s="1"/>
  <c r="BE35" i="13" s="1"/>
  <c r="BF215" i="13"/>
  <c r="BF155" i="13" s="1"/>
  <c r="BF95" i="13" s="1"/>
  <c r="BF35" i="13" s="1"/>
  <c r="S215" i="13"/>
  <c r="S155" i="13" s="1"/>
  <c r="S95" i="13" s="1"/>
  <c r="S35" i="13" s="1"/>
  <c r="AB215" i="13"/>
  <c r="AB155" i="13" s="1"/>
  <c r="AB95" i="13" s="1"/>
  <c r="AB35" i="13" s="1"/>
  <c r="BG215" i="13"/>
  <c r="BG155" i="13" s="1"/>
  <c r="BG95" i="13" s="1"/>
  <c r="BG35" i="13" s="1"/>
  <c r="J215" i="13"/>
  <c r="J155" i="13" s="1"/>
  <c r="J95" i="13" s="1"/>
  <c r="AS215" i="13"/>
  <c r="AS155" i="13" s="1"/>
  <c r="AS95" i="13" s="1"/>
  <c r="AS35" i="13" s="1"/>
  <c r="AI187" i="13"/>
  <c r="AM215" i="13"/>
  <c r="AM155" i="13" s="1"/>
  <c r="AM95" i="13" s="1"/>
  <c r="AM35" i="13" s="1"/>
  <c r="V215" i="13"/>
  <c r="V155" i="13" s="1"/>
  <c r="V95" i="13" s="1"/>
  <c r="V35" i="13" s="1"/>
  <c r="R215" i="13"/>
  <c r="R155" i="13" s="1"/>
  <c r="R95" i="13" s="1"/>
  <c r="R35" i="13" s="1"/>
  <c r="AV215" i="13"/>
  <c r="AV155" i="13" s="1"/>
  <c r="AV95" i="13" s="1"/>
  <c r="AV35" i="13" s="1"/>
  <c r="X215" i="13"/>
  <c r="X155" i="13" s="1"/>
  <c r="X95" i="13" s="1"/>
  <c r="X35" i="13" s="1"/>
  <c r="BC215" i="13"/>
  <c r="BC155" i="13" s="1"/>
  <c r="BC95" i="13" s="1"/>
  <c r="BC35" i="13" s="1"/>
  <c r="N215" i="13"/>
  <c r="N155" i="13" s="1"/>
  <c r="N95" i="13" s="1"/>
  <c r="N35" i="13" s="1"/>
  <c r="AF215" i="13"/>
  <c r="AF155" i="13" s="1"/>
  <c r="AF95" i="13" s="1"/>
  <c r="AF35" i="13" s="1"/>
  <c r="O215" i="13"/>
  <c r="O155" i="13" s="1"/>
  <c r="O95" i="13" s="1"/>
  <c r="O35" i="13" s="1"/>
  <c r="AP215" i="13"/>
  <c r="AP155" i="13" s="1"/>
  <c r="AP95" i="13" s="1"/>
  <c r="AP35" i="13" s="1"/>
  <c r="AI127" i="13"/>
  <c r="B39" i="1" l="1"/>
  <c r="H157" i="13"/>
  <c r="B40" i="2"/>
  <c r="H97" i="13"/>
  <c r="AK67" i="13" s="1"/>
  <c r="H37" i="13"/>
  <c r="H217" i="13"/>
  <c r="AI219" i="13"/>
  <c r="AI159" i="13" s="1"/>
  <c r="AI99" i="13" s="1"/>
  <c r="AI39" i="13" s="1"/>
  <c r="AI226" i="13"/>
  <c r="AI166" i="13" s="1"/>
  <c r="AI106" i="13" s="1"/>
  <c r="AI46" i="13" s="1"/>
  <c r="AI221" i="13"/>
  <c r="AI161" i="13" s="1"/>
  <c r="AI101" i="13" s="1"/>
  <c r="AI41" i="13" s="1"/>
  <c r="AI231" i="13"/>
  <c r="AI171" i="13" s="1"/>
  <c r="AI111" i="13" s="1"/>
  <c r="AI51" i="13" s="1"/>
  <c r="AI225" i="13"/>
  <c r="AI165" i="13" s="1"/>
  <c r="AI105" i="13" s="1"/>
  <c r="AI45" i="13" s="1"/>
  <c r="AI237" i="13"/>
  <c r="AI177" i="13" s="1"/>
  <c r="AI117" i="13" s="1"/>
  <c r="AI57" i="13" s="1"/>
  <c r="AI190" i="13"/>
  <c r="AI130" i="13" s="1"/>
  <c r="AI70" i="13" s="1"/>
  <c r="AI10" i="13" s="1"/>
  <c r="AI234" i="13"/>
  <c r="AI174" i="13" s="1"/>
  <c r="AI114" i="13" s="1"/>
  <c r="AI54" i="13" s="1"/>
  <c r="AI235" i="13"/>
  <c r="AI175" i="13" s="1"/>
  <c r="AI115" i="13" s="1"/>
  <c r="AI55" i="13" s="1"/>
  <c r="AI236" i="13"/>
  <c r="AI176" i="13" s="1"/>
  <c r="AI116" i="13" s="1"/>
  <c r="AI56" i="13" s="1"/>
  <c r="AI238" i="13"/>
  <c r="AI178" i="13" s="1"/>
  <c r="AI118" i="13" s="1"/>
  <c r="AI58" i="13" s="1"/>
  <c r="AI230" i="13"/>
  <c r="AI170" i="13" s="1"/>
  <c r="AI110" i="13" s="1"/>
  <c r="AI50" i="13" s="1"/>
  <c r="AI224" i="13"/>
  <c r="AI164" i="13" s="1"/>
  <c r="AI104" i="13" s="1"/>
  <c r="AI44" i="13" s="1"/>
  <c r="AI222" i="13"/>
  <c r="AI162" i="13" s="1"/>
  <c r="AI102" i="13" s="1"/>
  <c r="AI42" i="13" s="1"/>
  <c r="AI220" i="13"/>
  <c r="AI160" i="13" s="1"/>
  <c r="AI100" i="13" s="1"/>
  <c r="AI40" i="13" s="1"/>
  <c r="AI233" i="13"/>
  <c r="AI173" i="13" s="1"/>
  <c r="AI113" i="13" s="1"/>
  <c r="AI53" i="13" s="1"/>
  <c r="AI239" i="13"/>
  <c r="AI179" i="13" s="1"/>
  <c r="AI119" i="13" s="1"/>
  <c r="AI59" i="13" s="1"/>
  <c r="AI229" i="13"/>
  <c r="AI169" i="13" s="1"/>
  <c r="AI109" i="13" s="1"/>
  <c r="AI49" i="13" s="1"/>
  <c r="AI228" i="13"/>
  <c r="AI168" i="13" s="1"/>
  <c r="AI108" i="13" s="1"/>
  <c r="AI48" i="13" s="1"/>
  <c r="AI193" i="13"/>
  <c r="AI133" i="13" s="1"/>
  <c r="AI73" i="13" s="1"/>
  <c r="AI13" i="13" s="1"/>
  <c r="AI223" i="13"/>
  <c r="AI163" i="13" s="1"/>
  <c r="AI103" i="13" s="1"/>
  <c r="AI43" i="13" s="1"/>
  <c r="AI191" i="13"/>
  <c r="AI131" i="13" s="1"/>
  <c r="AI71" i="13" s="1"/>
  <c r="AI11" i="13" s="1"/>
  <c r="AI232" i="13"/>
  <c r="AI172" i="13" s="1"/>
  <c r="AI112" i="13" s="1"/>
  <c r="AI52" i="13" s="1"/>
  <c r="AI227" i="13"/>
  <c r="AI167" i="13" s="1"/>
  <c r="AI107" i="13" s="1"/>
  <c r="AI47" i="13" s="1"/>
  <c r="AI195" i="13"/>
  <c r="AI135" i="13" s="1"/>
  <c r="AI75" i="13" s="1"/>
  <c r="AI15" i="13" s="1"/>
  <c r="AI192" i="13"/>
  <c r="AI132" i="13" s="1"/>
  <c r="AI72" i="13" s="1"/>
  <c r="AI12" i="13" s="1"/>
  <c r="AI194" i="13"/>
  <c r="AI134" i="13" s="1"/>
  <c r="AI74" i="13" s="1"/>
  <c r="AI14" i="13" s="1"/>
  <c r="AI196" i="13"/>
  <c r="AI136" i="13" s="1"/>
  <c r="AI76" i="13" s="1"/>
  <c r="AI16" i="13" s="1"/>
  <c r="AI197" i="13"/>
  <c r="AI137" i="13" s="1"/>
  <c r="AI77" i="13" s="1"/>
  <c r="AI17" i="13" s="1"/>
  <c r="AI198" i="13"/>
  <c r="AI138" i="13" s="1"/>
  <c r="AI78" i="13" s="1"/>
  <c r="AI18" i="13" s="1"/>
  <c r="AI199" i="13"/>
  <c r="AI139" i="13" s="1"/>
  <c r="AI79" i="13" s="1"/>
  <c r="AI19" i="13" s="1"/>
  <c r="AI200" i="13"/>
  <c r="AI140" i="13" s="1"/>
  <c r="AI80" i="13" s="1"/>
  <c r="AI20" i="13" s="1"/>
  <c r="AI201" i="13"/>
  <c r="AI141" i="13" s="1"/>
  <c r="AI81" i="13" s="1"/>
  <c r="AI21" i="13" s="1"/>
  <c r="AI202" i="13"/>
  <c r="AI142" i="13" s="1"/>
  <c r="AI82" i="13" s="1"/>
  <c r="AI22" i="13" s="1"/>
  <c r="AI203" i="13"/>
  <c r="AI143" i="13" s="1"/>
  <c r="AI83" i="13" s="1"/>
  <c r="AI23" i="13" s="1"/>
  <c r="AI204" i="13"/>
  <c r="AI144" i="13" s="1"/>
  <c r="AI84" i="13" s="1"/>
  <c r="AI24" i="13" s="1"/>
  <c r="AI205" i="13"/>
  <c r="AI145" i="13" s="1"/>
  <c r="AI85" i="13" s="1"/>
  <c r="AI25" i="13" s="1"/>
  <c r="AI206" i="13"/>
  <c r="AI146" i="13" s="1"/>
  <c r="AI86" i="13" s="1"/>
  <c r="AI26" i="13" s="1"/>
  <c r="AI207" i="13"/>
  <c r="AI147" i="13" s="1"/>
  <c r="AI87" i="13" s="1"/>
  <c r="AI27" i="13" s="1"/>
  <c r="AI208" i="13"/>
  <c r="AI148" i="13" s="1"/>
  <c r="AI88" i="13" s="1"/>
  <c r="AI28" i="13" s="1"/>
  <c r="AI209" i="13"/>
  <c r="AI149" i="13" s="1"/>
  <c r="AI89" i="13" s="1"/>
  <c r="AI210" i="13"/>
  <c r="AI150" i="13" s="1"/>
  <c r="AI90" i="13" s="1"/>
  <c r="AI211" i="13"/>
  <c r="AI151" i="13" s="1"/>
  <c r="AI91" i="13" s="1"/>
  <c r="AI31" i="13" s="1"/>
  <c r="AI212" i="13"/>
  <c r="AI152" i="13" s="1"/>
  <c r="AI92" i="13" s="1"/>
  <c r="AI32" i="13" s="1"/>
  <c r="AI213" i="13"/>
  <c r="AI153" i="13" s="1"/>
  <c r="AI93" i="13" s="1"/>
  <c r="AI33" i="13" s="1"/>
  <c r="AI214" i="13"/>
  <c r="AI154" i="13" s="1"/>
  <c r="AI94" i="13" s="1"/>
  <c r="AJ7" i="13"/>
  <c r="AM216" i="13"/>
  <c r="AM156" i="13" s="1"/>
  <c r="AM96" i="13" s="1"/>
  <c r="AM36" i="13" s="1"/>
  <c r="AQ216" i="13"/>
  <c r="AQ156" i="13" s="1"/>
  <c r="AQ96" i="13" s="1"/>
  <c r="AQ36" i="13" s="1"/>
  <c r="R216" i="13"/>
  <c r="R156" i="13" s="1"/>
  <c r="R96" i="13" s="1"/>
  <c r="R36" i="13" s="1"/>
  <c r="K216" i="13"/>
  <c r="K156" i="13" s="1"/>
  <c r="K96" i="13" s="1"/>
  <c r="K36" i="13" s="1"/>
  <c r="AJ187" i="13"/>
  <c r="AX216" i="13"/>
  <c r="AX156" i="13" s="1"/>
  <c r="AX96" i="13" s="1"/>
  <c r="AX36" i="13" s="1"/>
  <c r="AN216" i="13"/>
  <c r="AN156" i="13" s="1"/>
  <c r="AN96" i="13" s="1"/>
  <c r="AN36" i="13" s="1"/>
  <c r="W216" i="13"/>
  <c r="W156" i="13" s="1"/>
  <c r="W96" i="13" s="1"/>
  <c r="W36" i="13" s="1"/>
  <c r="AI216" i="13"/>
  <c r="AI156" i="13" s="1"/>
  <c r="AI96" i="13" s="1"/>
  <c r="AI36" i="13" s="1"/>
  <c r="BC216" i="13"/>
  <c r="BC156" i="13" s="1"/>
  <c r="BC96" i="13" s="1"/>
  <c r="BC36" i="13" s="1"/>
  <c r="BE216" i="13"/>
  <c r="BE156" i="13" s="1"/>
  <c r="BE96" i="13" s="1"/>
  <c r="BE36" i="13" s="1"/>
  <c r="AZ216" i="13"/>
  <c r="AZ156" i="13" s="1"/>
  <c r="AZ96" i="13" s="1"/>
  <c r="AZ36" i="13" s="1"/>
  <c r="M216" i="13"/>
  <c r="U216" i="13"/>
  <c r="Z216" i="13"/>
  <c r="Z156" i="13" s="1"/>
  <c r="Z96" i="13" s="1"/>
  <c r="Z36" i="13" s="1"/>
  <c r="AC216" i="13"/>
  <c r="AC156" i="13" s="1"/>
  <c r="AC96" i="13" s="1"/>
  <c r="AC36" i="13" s="1"/>
  <c r="BB216" i="13"/>
  <c r="BB156" i="13" s="1"/>
  <c r="BB96" i="13" s="1"/>
  <c r="BB36" i="13" s="1"/>
  <c r="V216" i="13"/>
  <c r="V156" i="13" s="1"/>
  <c r="V96" i="13" s="1"/>
  <c r="V36" i="13" s="1"/>
  <c r="BA216" i="13"/>
  <c r="BA156" i="13" s="1"/>
  <c r="BA96" i="13" s="1"/>
  <c r="BA36" i="13" s="1"/>
  <c r="AE216" i="13"/>
  <c r="AE156" i="13" s="1"/>
  <c r="AE96" i="13" s="1"/>
  <c r="AE36" i="13" s="1"/>
  <c r="AA216" i="13"/>
  <c r="AA156" i="13" s="1"/>
  <c r="AA96" i="13" s="1"/>
  <c r="AA36" i="13" s="1"/>
  <c r="T216" i="13"/>
  <c r="T156" i="13" s="1"/>
  <c r="T96" i="13" s="1"/>
  <c r="T36" i="13" s="1"/>
  <c r="AT216" i="13"/>
  <c r="AT156" i="13" s="1"/>
  <c r="AT96" i="13" s="1"/>
  <c r="AT36" i="13" s="1"/>
  <c r="Q216" i="13"/>
  <c r="Q156" i="13" s="1"/>
  <c r="Q96" i="13" s="1"/>
  <c r="Q36" i="13" s="1"/>
  <c r="X216" i="13"/>
  <c r="X156" i="13" s="1"/>
  <c r="X96" i="13" s="1"/>
  <c r="X36" i="13" s="1"/>
  <c r="J216" i="13"/>
  <c r="J156" i="13" s="1"/>
  <c r="J96" i="13" s="1"/>
  <c r="AB216" i="13"/>
  <c r="AB156" i="13" s="1"/>
  <c r="AB96" i="13" s="1"/>
  <c r="AB36" i="13" s="1"/>
  <c r="BF216" i="13"/>
  <c r="BF156" i="13" s="1"/>
  <c r="BF96" i="13" s="1"/>
  <c r="BF36" i="13" s="1"/>
  <c r="AY216" i="13"/>
  <c r="AY156" i="13" s="1"/>
  <c r="AY96" i="13" s="1"/>
  <c r="AY36" i="13" s="1"/>
  <c r="AO216" i="13"/>
  <c r="AO156" i="13" s="1"/>
  <c r="AO96" i="13" s="1"/>
  <c r="AO36" i="13" s="1"/>
  <c r="AG216" i="13"/>
  <c r="AG156" i="13" s="1"/>
  <c r="AG96" i="13" s="1"/>
  <c r="AG36" i="13" s="1"/>
  <c r="AD216" i="13"/>
  <c r="AD156" i="13" s="1"/>
  <c r="AD96" i="13" s="1"/>
  <c r="AD36" i="13" s="1"/>
  <c r="BD216" i="13"/>
  <c r="BD156" i="13" s="1"/>
  <c r="BD96" i="13" s="1"/>
  <c r="BD36" i="13" s="1"/>
  <c r="L216" i="13"/>
  <c r="L156" i="13" s="1"/>
  <c r="L96" i="13" s="1"/>
  <c r="L36" i="13" s="1"/>
  <c r="AS216" i="13"/>
  <c r="AS156" i="13" s="1"/>
  <c r="AS96" i="13" s="1"/>
  <c r="AS36" i="13" s="1"/>
  <c r="AV216" i="13"/>
  <c r="AV156" i="13" s="1"/>
  <c r="AV96" i="13" s="1"/>
  <c r="AV36" i="13" s="1"/>
  <c r="P216" i="13"/>
  <c r="P156" i="13" s="1"/>
  <c r="P96" i="13" s="1"/>
  <c r="P36" i="13" s="1"/>
  <c r="AU216" i="13"/>
  <c r="AU156" i="13" s="1"/>
  <c r="AU96" i="13" s="1"/>
  <c r="AU36" i="13" s="1"/>
  <c r="AW216" i="13"/>
  <c r="AW156" i="13" s="1"/>
  <c r="AW96" i="13" s="1"/>
  <c r="AW36" i="13" s="1"/>
  <c r="BG216" i="13"/>
  <c r="BG156" i="13" s="1"/>
  <c r="BG96" i="13" s="1"/>
  <c r="BG36" i="13" s="1"/>
  <c r="Y216" i="13"/>
  <c r="Y156" i="13" s="1"/>
  <c r="Y96" i="13" s="1"/>
  <c r="Y36" i="13" s="1"/>
  <c r="AR216" i="13"/>
  <c r="AR156" i="13" s="1"/>
  <c r="AR96" i="13" s="1"/>
  <c r="AR36" i="13" s="1"/>
  <c r="AH216" i="13"/>
  <c r="AH156" i="13" s="1"/>
  <c r="AH96" i="13" s="1"/>
  <c r="AH36" i="13" s="1"/>
  <c r="S216" i="13"/>
  <c r="S156" i="13" s="1"/>
  <c r="S96" i="13" s="1"/>
  <c r="S36" i="13" s="1"/>
  <c r="AP216" i="13"/>
  <c r="AP156" i="13" s="1"/>
  <c r="AP96" i="13" s="1"/>
  <c r="AP36" i="13" s="1"/>
  <c r="AF216" i="13"/>
  <c r="AF156" i="13" s="1"/>
  <c r="AF96" i="13" s="1"/>
  <c r="AF36" i="13" s="1"/>
  <c r="N216" i="13"/>
  <c r="N156" i="13" s="1"/>
  <c r="N96" i="13" s="1"/>
  <c r="N36" i="13" s="1"/>
  <c r="O216" i="13"/>
  <c r="O156" i="13" s="1"/>
  <c r="O96" i="13" s="1"/>
  <c r="O36" i="13" s="1"/>
  <c r="AD39" i="2"/>
  <c r="V39" i="2"/>
  <c r="I39" i="2"/>
  <c r="AE39" i="2"/>
  <c r="J39" i="2"/>
  <c r="AA39" i="2"/>
  <c r="U39" i="2"/>
  <c r="R39" i="2"/>
  <c r="AB39" i="2"/>
  <c r="AG39" i="2"/>
  <c r="X39" i="2"/>
  <c r="P39" i="2"/>
  <c r="S39" i="2"/>
  <c r="M39" i="2"/>
  <c r="O39" i="2"/>
  <c r="L39" i="2"/>
  <c r="Y39" i="2"/>
  <c r="AH39" i="2"/>
  <c r="AH33" i="13"/>
  <c r="J35" i="13"/>
  <c r="M156" i="13"/>
  <c r="M96" i="13" s="1"/>
  <c r="M36" i="13" s="1"/>
  <c r="U156" i="13"/>
  <c r="U96" i="13" s="1"/>
  <c r="U36" i="13" s="1"/>
  <c r="AJ127" i="13"/>
  <c r="AH40" i="2" l="1"/>
  <c r="I40" i="2"/>
  <c r="Y40" i="2"/>
  <c r="M40" i="2"/>
  <c r="AA40" i="2"/>
  <c r="AB40" i="2"/>
  <c r="AG40" i="2"/>
  <c r="S40" i="2"/>
  <c r="P40" i="2"/>
  <c r="V40" i="2"/>
  <c r="AD40" i="2"/>
  <c r="U40" i="2"/>
  <c r="O40" i="2"/>
  <c r="X40" i="2"/>
  <c r="R40" i="2"/>
  <c r="L40" i="2"/>
  <c r="AE40" i="2"/>
  <c r="J40" i="2"/>
  <c r="J36" i="13"/>
  <c r="AI30" i="13"/>
  <c r="AK7" i="13"/>
  <c r="AI29" i="13"/>
  <c r="AJ220" i="13"/>
  <c r="AJ160" i="13" s="1"/>
  <c r="AJ100" i="13" s="1"/>
  <c r="AJ40" i="13" s="1"/>
  <c r="AJ190" i="13"/>
  <c r="AJ130" i="13" s="1"/>
  <c r="AJ70" i="13" s="1"/>
  <c r="AJ10" i="13" s="1"/>
  <c r="AJ222" i="13"/>
  <c r="AJ162" i="13" s="1"/>
  <c r="AJ102" i="13" s="1"/>
  <c r="AJ42" i="13" s="1"/>
  <c r="AJ219" i="13"/>
  <c r="AJ159" i="13" s="1"/>
  <c r="AJ99" i="13" s="1"/>
  <c r="AJ39" i="13" s="1"/>
  <c r="AJ223" i="13"/>
  <c r="AJ163" i="13" s="1"/>
  <c r="AJ103" i="13" s="1"/>
  <c r="AJ43" i="13" s="1"/>
  <c r="AJ237" i="13"/>
  <c r="AJ177" i="13" s="1"/>
  <c r="AJ117" i="13" s="1"/>
  <c r="AJ57" i="13" s="1"/>
  <c r="AJ231" i="13"/>
  <c r="AJ171" i="13" s="1"/>
  <c r="AJ111" i="13" s="1"/>
  <c r="AJ51" i="13" s="1"/>
  <c r="AJ191" i="13"/>
  <c r="AJ131" i="13" s="1"/>
  <c r="AJ71" i="13" s="1"/>
  <c r="AJ11" i="13" s="1"/>
  <c r="AJ221" i="13"/>
  <c r="AJ161" i="13" s="1"/>
  <c r="AJ101" i="13" s="1"/>
  <c r="AJ41" i="13" s="1"/>
  <c r="AJ233" i="13"/>
  <c r="AJ173" i="13" s="1"/>
  <c r="AJ113" i="13" s="1"/>
  <c r="AJ53" i="13" s="1"/>
  <c r="AJ225" i="13"/>
  <c r="AJ165" i="13" s="1"/>
  <c r="AJ105" i="13" s="1"/>
  <c r="AJ45" i="13" s="1"/>
  <c r="AJ236" i="13"/>
  <c r="AJ176" i="13" s="1"/>
  <c r="AJ116" i="13" s="1"/>
  <c r="AJ56" i="13" s="1"/>
  <c r="AJ195" i="13"/>
  <c r="AJ135" i="13" s="1"/>
  <c r="AJ75" i="13" s="1"/>
  <c r="AJ15" i="13" s="1"/>
  <c r="AJ193" i="13"/>
  <c r="AJ133" i="13" s="1"/>
  <c r="AJ73" i="13" s="1"/>
  <c r="AJ13" i="13" s="1"/>
  <c r="AJ235" i="13"/>
  <c r="AJ175" i="13" s="1"/>
  <c r="AJ115" i="13" s="1"/>
  <c r="AJ55" i="13" s="1"/>
  <c r="AJ234" i="13"/>
  <c r="AJ174" i="13" s="1"/>
  <c r="AJ114" i="13" s="1"/>
  <c r="AJ54" i="13" s="1"/>
  <c r="AJ228" i="13"/>
  <c r="AJ168" i="13" s="1"/>
  <c r="AJ108" i="13" s="1"/>
  <c r="AJ48" i="13" s="1"/>
  <c r="AJ224" i="13"/>
  <c r="AJ164" i="13" s="1"/>
  <c r="AJ104" i="13" s="1"/>
  <c r="AJ44" i="13" s="1"/>
  <c r="AJ192" i="13"/>
  <c r="AJ132" i="13" s="1"/>
  <c r="AJ72" i="13" s="1"/>
  <c r="AJ12" i="13" s="1"/>
  <c r="AJ232" i="13"/>
  <c r="AJ172" i="13" s="1"/>
  <c r="AJ112" i="13" s="1"/>
  <c r="AJ52" i="13" s="1"/>
  <c r="AJ229" i="13"/>
  <c r="AJ169" i="13" s="1"/>
  <c r="AJ109" i="13" s="1"/>
  <c r="AJ49" i="13" s="1"/>
  <c r="AJ227" i="13"/>
  <c r="AJ167" i="13" s="1"/>
  <c r="AJ107" i="13" s="1"/>
  <c r="AJ47" i="13" s="1"/>
  <c r="AJ230" i="13"/>
  <c r="AJ170" i="13" s="1"/>
  <c r="AJ110" i="13" s="1"/>
  <c r="AJ50" i="13" s="1"/>
  <c r="AJ238" i="13"/>
  <c r="AJ178" i="13" s="1"/>
  <c r="AJ118" i="13" s="1"/>
  <c r="AJ58" i="13" s="1"/>
  <c r="AJ194" i="13"/>
  <c r="AJ134" i="13" s="1"/>
  <c r="AJ74" i="13" s="1"/>
  <c r="AJ14" i="13" s="1"/>
  <c r="AJ239" i="13"/>
  <c r="AJ179" i="13" s="1"/>
  <c r="AJ119" i="13" s="1"/>
  <c r="AJ59" i="13" s="1"/>
  <c r="AJ226" i="13"/>
  <c r="AJ166" i="13" s="1"/>
  <c r="AJ106" i="13" s="1"/>
  <c r="AJ46" i="13" s="1"/>
  <c r="AJ196" i="13"/>
  <c r="AJ136" i="13" s="1"/>
  <c r="AJ76" i="13" s="1"/>
  <c r="AJ16" i="13" s="1"/>
  <c r="AJ197" i="13"/>
  <c r="AJ137" i="13" s="1"/>
  <c r="AJ77" i="13" s="1"/>
  <c r="AJ17" i="13" s="1"/>
  <c r="AJ198" i="13"/>
  <c r="AJ138" i="13" s="1"/>
  <c r="AJ78" i="13" s="1"/>
  <c r="AJ18" i="13" s="1"/>
  <c r="AJ199" i="13"/>
  <c r="AJ139" i="13" s="1"/>
  <c r="AJ79" i="13" s="1"/>
  <c r="AJ19" i="13" s="1"/>
  <c r="AJ200" i="13"/>
  <c r="AJ140" i="13" s="1"/>
  <c r="AJ80" i="13" s="1"/>
  <c r="AJ20" i="13" s="1"/>
  <c r="AJ201" i="13"/>
  <c r="AJ141" i="13" s="1"/>
  <c r="AJ81" i="13" s="1"/>
  <c r="AJ21" i="13" s="1"/>
  <c r="AJ202" i="13"/>
  <c r="AJ142" i="13" s="1"/>
  <c r="AJ82" i="13" s="1"/>
  <c r="AJ22" i="13" s="1"/>
  <c r="AJ203" i="13"/>
  <c r="AJ143" i="13" s="1"/>
  <c r="AJ83" i="13" s="1"/>
  <c r="AJ23" i="13" s="1"/>
  <c r="AJ204" i="13"/>
  <c r="AJ144" i="13" s="1"/>
  <c r="AJ84" i="13" s="1"/>
  <c r="AJ24" i="13" s="1"/>
  <c r="AJ205" i="13"/>
  <c r="AJ145" i="13" s="1"/>
  <c r="AJ85" i="13" s="1"/>
  <c r="AJ25" i="13" s="1"/>
  <c r="AJ206" i="13"/>
  <c r="AJ146" i="13" s="1"/>
  <c r="AJ86" i="13" s="1"/>
  <c r="AJ26" i="13" s="1"/>
  <c r="AJ207" i="13"/>
  <c r="AJ147" i="13" s="1"/>
  <c r="AJ87" i="13" s="1"/>
  <c r="AJ27" i="13" s="1"/>
  <c r="AJ208" i="13"/>
  <c r="AJ148" i="13" s="1"/>
  <c r="AJ88" i="13" s="1"/>
  <c r="AJ28" i="13" s="1"/>
  <c r="AJ209" i="13"/>
  <c r="AJ149" i="13" s="1"/>
  <c r="AJ89" i="13" s="1"/>
  <c r="AJ29" i="13" s="1"/>
  <c r="AJ210" i="13"/>
  <c r="AJ150" i="13" s="1"/>
  <c r="AJ90" i="13" s="1"/>
  <c r="AJ30" i="13" s="1"/>
  <c r="AJ211" i="13"/>
  <c r="AJ151" i="13" s="1"/>
  <c r="AJ91" i="13" s="1"/>
  <c r="AJ212" i="13"/>
  <c r="AJ152" i="13" s="1"/>
  <c r="AJ92" i="13" s="1"/>
  <c r="AJ213" i="13"/>
  <c r="AJ153" i="13" s="1"/>
  <c r="AJ93" i="13" s="1"/>
  <c r="AJ214" i="13"/>
  <c r="AJ154" i="13" s="1"/>
  <c r="AJ94" i="13" s="1"/>
  <c r="AJ215" i="13"/>
  <c r="AJ155" i="13" s="1"/>
  <c r="AJ95" i="13" s="1"/>
  <c r="AK127" i="13"/>
  <c r="AI34" i="13"/>
  <c r="B41" i="2"/>
  <c r="H98" i="13"/>
  <c r="H218" i="13"/>
  <c r="H38" i="13"/>
  <c r="H158" i="13"/>
  <c r="L217" i="13"/>
  <c r="L157" i="13" s="1"/>
  <c r="L97" i="13" s="1"/>
  <c r="L37" i="13" s="1"/>
  <c r="AT217" i="13"/>
  <c r="AT157" i="13" s="1"/>
  <c r="AT97" i="13" s="1"/>
  <c r="AT37" i="13" s="1"/>
  <c r="Q217" i="13"/>
  <c r="Q157" i="13" s="1"/>
  <c r="Q97" i="13" s="1"/>
  <c r="Q37" i="13" s="1"/>
  <c r="BA217" i="13"/>
  <c r="BA157" i="13" s="1"/>
  <c r="BA97" i="13" s="1"/>
  <c r="BA37" i="13" s="1"/>
  <c r="AJ217" i="13"/>
  <c r="AJ157" i="13" s="1"/>
  <c r="AJ97" i="13" s="1"/>
  <c r="AJ37" i="13" s="1"/>
  <c r="R217" i="13"/>
  <c r="R157" i="13" s="1"/>
  <c r="R97" i="13" s="1"/>
  <c r="R37" i="13" s="1"/>
  <c r="X217" i="13"/>
  <c r="X157" i="13" s="1"/>
  <c r="X97" i="13" s="1"/>
  <c r="X37" i="13" s="1"/>
  <c r="AH217" i="13"/>
  <c r="AH157" i="13" s="1"/>
  <c r="AH97" i="13" s="1"/>
  <c r="AH37" i="13" s="1"/>
  <c r="AV217" i="13"/>
  <c r="AV157" i="13" s="1"/>
  <c r="AV97" i="13" s="1"/>
  <c r="AV37" i="13" s="1"/>
  <c r="J217" i="13"/>
  <c r="J157" i="13" s="1"/>
  <c r="J97" i="13" s="1"/>
  <c r="AE217" i="13"/>
  <c r="AE157" i="13" s="1"/>
  <c r="AE97" i="13" s="1"/>
  <c r="AE37" i="13" s="1"/>
  <c r="AN217" i="13"/>
  <c r="AN157" i="13" s="1"/>
  <c r="AN97" i="13" s="1"/>
  <c r="AN37" i="13" s="1"/>
  <c r="AC217" i="13"/>
  <c r="AC157" i="13" s="1"/>
  <c r="AC97" i="13" s="1"/>
  <c r="AC37" i="13" s="1"/>
  <c r="Y217" i="13"/>
  <c r="Y157" i="13" s="1"/>
  <c r="Y97" i="13" s="1"/>
  <c r="Y37" i="13" s="1"/>
  <c r="AQ217" i="13"/>
  <c r="AQ157" i="13" s="1"/>
  <c r="AQ97" i="13" s="1"/>
  <c r="AQ37" i="13" s="1"/>
  <c r="BC217" i="13"/>
  <c r="BC157" i="13" s="1"/>
  <c r="BC97" i="13" s="1"/>
  <c r="BC37" i="13" s="1"/>
  <c r="BD217" i="13"/>
  <c r="BD157" i="13" s="1"/>
  <c r="BD97" i="13" s="1"/>
  <c r="BD37" i="13" s="1"/>
  <c r="AS217" i="13"/>
  <c r="AS157" i="13" s="1"/>
  <c r="AS97" i="13" s="1"/>
  <c r="AS37" i="13" s="1"/>
  <c r="AG217" i="13"/>
  <c r="AG157" i="13" s="1"/>
  <c r="AG97" i="13" s="1"/>
  <c r="AG37" i="13" s="1"/>
  <c r="V217" i="13"/>
  <c r="V157" i="13" s="1"/>
  <c r="V97" i="13" s="1"/>
  <c r="V37" i="13" s="1"/>
  <c r="AD217" i="13"/>
  <c r="AD157" i="13" s="1"/>
  <c r="AD97" i="13" s="1"/>
  <c r="AD37" i="13" s="1"/>
  <c r="AX217" i="13"/>
  <c r="AX157" i="13" s="1"/>
  <c r="AX97" i="13" s="1"/>
  <c r="AX37" i="13" s="1"/>
  <c r="AW217" i="13"/>
  <c r="AW157" i="13" s="1"/>
  <c r="AW97" i="13" s="1"/>
  <c r="AW37" i="13" s="1"/>
  <c r="BF217" i="13"/>
  <c r="BF157" i="13" s="1"/>
  <c r="BF97" i="13" s="1"/>
  <c r="BF37" i="13" s="1"/>
  <c r="Z217" i="13"/>
  <c r="Z157" i="13" s="1"/>
  <c r="Z97" i="13" s="1"/>
  <c r="Z37" i="13" s="1"/>
  <c r="AR217" i="13"/>
  <c r="AR157" i="13" s="1"/>
  <c r="AR97" i="13" s="1"/>
  <c r="AR37" i="13" s="1"/>
  <c r="AY217" i="13"/>
  <c r="AY157" i="13" s="1"/>
  <c r="AY97" i="13" s="1"/>
  <c r="AY37" i="13" s="1"/>
  <c r="P217" i="13"/>
  <c r="P157" i="13" s="1"/>
  <c r="P97" i="13" s="1"/>
  <c r="P37" i="13" s="1"/>
  <c r="AO217" i="13"/>
  <c r="AO157" i="13" s="1"/>
  <c r="AO97" i="13" s="1"/>
  <c r="AO37" i="13" s="1"/>
  <c r="BG217" i="13"/>
  <c r="BG157" i="13" s="1"/>
  <c r="BG97" i="13" s="1"/>
  <c r="BG37" i="13" s="1"/>
  <c r="W217" i="13"/>
  <c r="W157" i="13" s="1"/>
  <c r="W97" i="13" s="1"/>
  <c r="W37" i="13" s="1"/>
  <c r="AB217" i="13"/>
  <c r="AB157" i="13" s="1"/>
  <c r="AB97" i="13" s="1"/>
  <c r="AB37" i="13" s="1"/>
  <c r="BE217" i="13"/>
  <c r="BE157" i="13" s="1"/>
  <c r="BE97" i="13" s="1"/>
  <c r="BE37" i="13" s="1"/>
  <c r="AZ217" i="13"/>
  <c r="AZ157" i="13" s="1"/>
  <c r="AZ97" i="13" s="1"/>
  <c r="AZ37" i="13" s="1"/>
  <c r="S217" i="13"/>
  <c r="S157" i="13" s="1"/>
  <c r="S97" i="13" s="1"/>
  <c r="S37" i="13" s="1"/>
  <c r="K217" i="13"/>
  <c r="K157" i="13" s="1"/>
  <c r="K97" i="13" s="1"/>
  <c r="K37" i="13" s="1"/>
  <c r="AU217" i="13"/>
  <c r="AU157" i="13" s="1"/>
  <c r="AU97" i="13" s="1"/>
  <c r="AU37" i="13" s="1"/>
  <c r="M217" i="13"/>
  <c r="M157" i="13" s="1"/>
  <c r="M97" i="13" s="1"/>
  <c r="M37" i="13" s="1"/>
  <c r="U217" i="13"/>
  <c r="U157" i="13" s="1"/>
  <c r="U97" i="13" s="1"/>
  <c r="U37" i="13" s="1"/>
  <c r="BB217" i="13"/>
  <c r="BB157" i="13" s="1"/>
  <c r="BB97" i="13" s="1"/>
  <c r="BB37" i="13" s="1"/>
  <c r="AI217" i="13"/>
  <c r="AI157" i="13" s="1"/>
  <c r="AI97" i="13" s="1"/>
  <c r="AI37" i="13" s="1"/>
  <c r="AM217" i="13"/>
  <c r="AM157" i="13" s="1"/>
  <c r="AM97" i="13" s="1"/>
  <c r="AM37" i="13" s="1"/>
  <c r="AA217" i="13"/>
  <c r="AA157" i="13" s="1"/>
  <c r="AA97" i="13" s="1"/>
  <c r="AA37" i="13" s="1"/>
  <c r="T217" i="13"/>
  <c r="T157" i="13" s="1"/>
  <c r="T97" i="13" s="1"/>
  <c r="T37" i="13" s="1"/>
  <c r="AK187" i="13"/>
  <c r="O217" i="13"/>
  <c r="O157" i="13" s="1"/>
  <c r="O97" i="13" s="1"/>
  <c r="O37" i="13" s="1"/>
  <c r="AF217" i="13"/>
  <c r="AF157" i="13" s="1"/>
  <c r="AF97" i="13" s="1"/>
  <c r="AF37" i="13" s="1"/>
  <c r="AP217" i="13"/>
  <c r="AP157" i="13" s="1"/>
  <c r="AP97" i="13" s="1"/>
  <c r="AP37" i="13" s="1"/>
  <c r="N217" i="13"/>
  <c r="N157" i="13" s="1"/>
  <c r="N97" i="13" s="1"/>
  <c r="N37" i="13" s="1"/>
  <c r="AJ34" i="13" l="1"/>
  <c r="J37" i="13"/>
  <c r="AD41" i="2"/>
  <c r="J41" i="2"/>
  <c r="AE41" i="2"/>
  <c r="R41" i="2"/>
  <c r="AH41" i="2"/>
  <c r="I41" i="2"/>
  <c r="Y41" i="2"/>
  <c r="S41" i="2"/>
  <c r="AG41" i="2"/>
  <c r="M41" i="2"/>
  <c r="AA41" i="2"/>
  <c r="P41" i="2"/>
  <c r="AB41" i="2"/>
  <c r="V41" i="2"/>
  <c r="U41" i="2"/>
  <c r="O41" i="2"/>
  <c r="L41" i="2"/>
  <c r="X41" i="2"/>
  <c r="AK190" i="13"/>
  <c r="AK130" i="13" s="1"/>
  <c r="AK70" i="13" s="1"/>
  <c r="AK10" i="13" s="1"/>
  <c r="AK191" i="13"/>
  <c r="AK131" i="13" s="1"/>
  <c r="AK71" i="13" s="1"/>
  <c r="AK11" i="13" s="1"/>
  <c r="AK239" i="13"/>
  <c r="AK179" i="13" s="1"/>
  <c r="AK119" i="13" s="1"/>
  <c r="AK59" i="13" s="1"/>
  <c r="AK220" i="13"/>
  <c r="AK160" i="13" s="1"/>
  <c r="AK100" i="13" s="1"/>
  <c r="AK40" i="13" s="1"/>
  <c r="AK225" i="13"/>
  <c r="AK165" i="13" s="1"/>
  <c r="AK105" i="13" s="1"/>
  <c r="AK45" i="13" s="1"/>
  <c r="AK219" i="13"/>
  <c r="AK159" i="13" s="1"/>
  <c r="AK99" i="13" s="1"/>
  <c r="AK39" i="13" s="1"/>
  <c r="AK224" i="13"/>
  <c r="AK164" i="13" s="1"/>
  <c r="AK104" i="13" s="1"/>
  <c r="AK44" i="13" s="1"/>
  <c r="AK237" i="13"/>
  <c r="AK177" i="13" s="1"/>
  <c r="AK117" i="13" s="1"/>
  <c r="AK57" i="13" s="1"/>
  <c r="AK221" i="13"/>
  <c r="AK161" i="13" s="1"/>
  <c r="AK101" i="13" s="1"/>
  <c r="AK41" i="13" s="1"/>
  <c r="AK231" i="13"/>
  <c r="AK171" i="13" s="1"/>
  <c r="AK111" i="13" s="1"/>
  <c r="AK51" i="13" s="1"/>
  <c r="AK235" i="13"/>
  <c r="AK175" i="13" s="1"/>
  <c r="AK115" i="13" s="1"/>
  <c r="AK55" i="13" s="1"/>
  <c r="AK230" i="13"/>
  <c r="AK170" i="13" s="1"/>
  <c r="AK110" i="13" s="1"/>
  <c r="AK50" i="13" s="1"/>
  <c r="AK238" i="13"/>
  <c r="AK178" i="13" s="1"/>
  <c r="AK118" i="13" s="1"/>
  <c r="AK58" i="13" s="1"/>
  <c r="AK223" i="13"/>
  <c r="AK163" i="13" s="1"/>
  <c r="AK103" i="13" s="1"/>
  <c r="AK43" i="13" s="1"/>
  <c r="AK195" i="13"/>
  <c r="AK135" i="13" s="1"/>
  <c r="AK75" i="13" s="1"/>
  <c r="AK15" i="13" s="1"/>
  <c r="AK227" i="13"/>
  <c r="AK167" i="13" s="1"/>
  <c r="AK107" i="13" s="1"/>
  <c r="AK47" i="13" s="1"/>
  <c r="AK222" i="13"/>
  <c r="AK162" i="13" s="1"/>
  <c r="AK102" i="13" s="1"/>
  <c r="AK42" i="13" s="1"/>
  <c r="AK229" i="13"/>
  <c r="AK169" i="13" s="1"/>
  <c r="AK109" i="13" s="1"/>
  <c r="AK49" i="13" s="1"/>
  <c r="AK236" i="13"/>
  <c r="AK176" i="13" s="1"/>
  <c r="AK116" i="13" s="1"/>
  <c r="AK56" i="13" s="1"/>
  <c r="AK232" i="13"/>
  <c r="AK172" i="13" s="1"/>
  <c r="AK112" i="13" s="1"/>
  <c r="AK52" i="13" s="1"/>
  <c r="AK234" i="13"/>
  <c r="AK174" i="13" s="1"/>
  <c r="AK114" i="13" s="1"/>
  <c r="AK54" i="13" s="1"/>
  <c r="AK233" i="13"/>
  <c r="AK173" i="13" s="1"/>
  <c r="AK113" i="13" s="1"/>
  <c r="AK53" i="13" s="1"/>
  <c r="AK226" i="13"/>
  <c r="AK166" i="13" s="1"/>
  <c r="AK106" i="13" s="1"/>
  <c r="AK46" i="13" s="1"/>
  <c r="AK228" i="13"/>
  <c r="AK168" i="13" s="1"/>
  <c r="AK108" i="13" s="1"/>
  <c r="AK48" i="13" s="1"/>
  <c r="AK192" i="13"/>
  <c r="AK132" i="13" s="1"/>
  <c r="AK72" i="13" s="1"/>
  <c r="AK12" i="13" s="1"/>
  <c r="AK194" i="13"/>
  <c r="AK134" i="13" s="1"/>
  <c r="AK74" i="13" s="1"/>
  <c r="AK14" i="13" s="1"/>
  <c r="AK193" i="13"/>
  <c r="AK133" i="13" s="1"/>
  <c r="AK73" i="13" s="1"/>
  <c r="AK13" i="13" s="1"/>
  <c r="AK196" i="13"/>
  <c r="AK136" i="13" s="1"/>
  <c r="AK76" i="13" s="1"/>
  <c r="AK16" i="13" s="1"/>
  <c r="AK197" i="13"/>
  <c r="AK137" i="13" s="1"/>
  <c r="AK77" i="13" s="1"/>
  <c r="AK17" i="13" s="1"/>
  <c r="AK198" i="13"/>
  <c r="AK138" i="13" s="1"/>
  <c r="AK78" i="13" s="1"/>
  <c r="AK18" i="13" s="1"/>
  <c r="AK199" i="13"/>
  <c r="AK139" i="13" s="1"/>
  <c r="AK79" i="13" s="1"/>
  <c r="AK19" i="13" s="1"/>
  <c r="AK200" i="13"/>
  <c r="AK140" i="13" s="1"/>
  <c r="AK80" i="13" s="1"/>
  <c r="AK20" i="13" s="1"/>
  <c r="AK201" i="13"/>
  <c r="AK141" i="13" s="1"/>
  <c r="AK81" i="13" s="1"/>
  <c r="AK21" i="13" s="1"/>
  <c r="AK202" i="13"/>
  <c r="AK142" i="13" s="1"/>
  <c r="AK82" i="13" s="1"/>
  <c r="AK22" i="13" s="1"/>
  <c r="AK203" i="13"/>
  <c r="AK143" i="13" s="1"/>
  <c r="AK83" i="13" s="1"/>
  <c r="AK23" i="13" s="1"/>
  <c r="AK204" i="13"/>
  <c r="AK144" i="13" s="1"/>
  <c r="AK84" i="13" s="1"/>
  <c r="AK24" i="13" s="1"/>
  <c r="AK205" i="13"/>
  <c r="AK145" i="13" s="1"/>
  <c r="AK85" i="13" s="1"/>
  <c r="AK25" i="13" s="1"/>
  <c r="AK206" i="13"/>
  <c r="AK146" i="13" s="1"/>
  <c r="AK86" i="13" s="1"/>
  <c r="AK26" i="13" s="1"/>
  <c r="AK207" i="13"/>
  <c r="AK147" i="13" s="1"/>
  <c r="AK87" i="13" s="1"/>
  <c r="AK27" i="13" s="1"/>
  <c r="AK208" i="13"/>
  <c r="AK148" i="13" s="1"/>
  <c r="AK88" i="13" s="1"/>
  <c r="AK28" i="13" s="1"/>
  <c r="AK209" i="13"/>
  <c r="AK149" i="13" s="1"/>
  <c r="AK89" i="13" s="1"/>
  <c r="AK29" i="13" s="1"/>
  <c r="AK210" i="13"/>
  <c r="AK150" i="13" s="1"/>
  <c r="AK90" i="13" s="1"/>
  <c r="AK30" i="13" s="1"/>
  <c r="AK211" i="13"/>
  <c r="AK151" i="13" s="1"/>
  <c r="AK91" i="13" s="1"/>
  <c r="AK31" i="13" s="1"/>
  <c r="AK212" i="13"/>
  <c r="AK152" i="13" s="1"/>
  <c r="AK92" i="13" s="1"/>
  <c r="AK32" i="13" s="1"/>
  <c r="AK213" i="13"/>
  <c r="AK153" i="13" s="1"/>
  <c r="AK93" i="13" s="1"/>
  <c r="AK33" i="13" s="1"/>
  <c r="AK214" i="13"/>
  <c r="AK154" i="13" s="1"/>
  <c r="AK94" i="13" s="1"/>
  <c r="AK215" i="13"/>
  <c r="AK155" i="13" s="1"/>
  <c r="AK95" i="13" s="1"/>
  <c r="AK35" i="13" s="1"/>
  <c r="AK216" i="13"/>
  <c r="AK156" i="13" s="1"/>
  <c r="AK96" i="13" s="1"/>
  <c r="AJ35" i="13"/>
  <c r="AL127" i="13"/>
  <c r="AJ33" i="13"/>
  <c r="AL7" i="13"/>
  <c r="AJ32" i="13"/>
  <c r="S218" i="13"/>
  <c r="S158" i="13" s="1"/>
  <c r="S98" i="13" s="1"/>
  <c r="S38" i="13" s="1"/>
  <c r="AS218" i="13"/>
  <c r="AS158" i="13" s="1"/>
  <c r="AS98" i="13" s="1"/>
  <c r="AS38" i="13" s="1"/>
  <c r="J218" i="13"/>
  <c r="J158" i="13" s="1"/>
  <c r="J98" i="13" s="1"/>
  <c r="AN218" i="13"/>
  <c r="AN158" i="13" s="1"/>
  <c r="AN98" i="13" s="1"/>
  <c r="AN38" i="13" s="1"/>
  <c r="R218" i="13"/>
  <c r="R158" i="13" s="1"/>
  <c r="R98" i="13" s="1"/>
  <c r="R38" i="13" s="1"/>
  <c r="AZ218" i="13"/>
  <c r="AZ158" i="13" s="1"/>
  <c r="AZ98" i="13" s="1"/>
  <c r="AZ38" i="13" s="1"/>
  <c r="W218" i="13"/>
  <c r="W158" i="13" s="1"/>
  <c r="W98" i="13" s="1"/>
  <c r="W38" i="13" s="1"/>
  <c r="AD218" i="13"/>
  <c r="AD158" i="13" s="1"/>
  <c r="AD98" i="13" s="1"/>
  <c r="AD38" i="13" s="1"/>
  <c r="AB218" i="13"/>
  <c r="AB158" i="13" s="1"/>
  <c r="AB98" i="13" s="1"/>
  <c r="AB38" i="13" s="1"/>
  <c r="AY218" i="13"/>
  <c r="AY158" i="13" s="1"/>
  <c r="AY98" i="13" s="1"/>
  <c r="AY38" i="13" s="1"/>
  <c r="M218" i="13"/>
  <c r="M158" i="13" s="1"/>
  <c r="M98" i="13" s="1"/>
  <c r="M38" i="13" s="1"/>
  <c r="AH218" i="13"/>
  <c r="AH158" i="13" s="1"/>
  <c r="AH98" i="13" s="1"/>
  <c r="AH38" i="13" s="1"/>
  <c r="K218" i="13"/>
  <c r="K158" i="13" s="1"/>
  <c r="K98" i="13" s="1"/>
  <c r="K38" i="13" s="1"/>
  <c r="BD218" i="13"/>
  <c r="BD158" i="13" s="1"/>
  <c r="BD98" i="13" s="1"/>
  <c r="BD38" i="13" s="1"/>
  <c r="AU218" i="13"/>
  <c r="AU158" i="13" s="1"/>
  <c r="AU98" i="13" s="1"/>
  <c r="AU38" i="13" s="1"/>
  <c r="AL187" i="13"/>
  <c r="AQ218" i="13"/>
  <c r="AQ158" i="13" s="1"/>
  <c r="AQ98" i="13" s="1"/>
  <c r="AQ38" i="13" s="1"/>
  <c r="X218" i="13"/>
  <c r="X158" i="13" s="1"/>
  <c r="X98" i="13" s="1"/>
  <c r="X38" i="13" s="1"/>
  <c r="BA218" i="13"/>
  <c r="BA158" i="13" s="1"/>
  <c r="BA98" i="13" s="1"/>
  <c r="BA38" i="13" s="1"/>
  <c r="BC218" i="13"/>
  <c r="BC158" i="13" s="1"/>
  <c r="BC98" i="13" s="1"/>
  <c r="BC38" i="13" s="1"/>
  <c r="BF218" i="13"/>
  <c r="BF158" i="13" s="1"/>
  <c r="BF98" i="13" s="1"/>
  <c r="BF38" i="13" s="1"/>
  <c r="U218" i="13"/>
  <c r="U158" i="13" s="1"/>
  <c r="U98" i="13" s="1"/>
  <c r="U38" i="13" s="1"/>
  <c r="AI218" i="13"/>
  <c r="AI158" i="13" s="1"/>
  <c r="AI98" i="13" s="1"/>
  <c r="AI38" i="13" s="1"/>
  <c r="AV218" i="13"/>
  <c r="AV158" i="13" s="1"/>
  <c r="AV98" i="13" s="1"/>
  <c r="AV38" i="13" s="1"/>
  <c r="AW218" i="13"/>
  <c r="AW158" i="13" s="1"/>
  <c r="AW98" i="13" s="1"/>
  <c r="AW38" i="13" s="1"/>
  <c r="BE218" i="13"/>
  <c r="BE158" i="13" s="1"/>
  <c r="BE98" i="13" s="1"/>
  <c r="BE38" i="13" s="1"/>
  <c r="AJ218" i="13"/>
  <c r="AJ158" i="13" s="1"/>
  <c r="AJ98" i="13" s="1"/>
  <c r="AJ38" i="13" s="1"/>
  <c r="AR218" i="13"/>
  <c r="AR158" i="13" s="1"/>
  <c r="AR98" i="13" s="1"/>
  <c r="AR38" i="13" s="1"/>
  <c r="T218" i="13"/>
  <c r="T158" i="13" s="1"/>
  <c r="T98" i="13" s="1"/>
  <c r="T38" i="13" s="1"/>
  <c r="V218" i="13"/>
  <c r="V158" i="13" s="1"/>
  <c r="V98" i="13" s="1"/>
  <c r="V38" i="13" s="1"/>
  <c r="L218" i="13"/>
  <c r="L158" i="13" s="1"/>
  <c r="L98" i="13" s="1"/>
  <c r="L38" i="13" s="1"/>
  <c r="Q218" i="13"/>
  <c r="Q158" i="13" s="1"/>
  <c r="Q98" i="13" s="1"/>
  <c r="Q38" i="13" s="1"/>
  <c r="AM218" i="13"/>
  <c r="AM158" i="13" s="1"/>
  <c r="AM98" i="13" s="1"/>
  <c r="AM38" i="13" s="1"/>
  <c r="BB218" i="13"/>
  <c r="BB158" i="13" s="1"/>
  <c r="BB98" i="13" s="1"/>
  <c r="BB38" i="13" s="1"/>
  <c r="AA218" i="13"/>
  <c r="AA158" i="13" s="1"/>
  <c r="AA98" i="13" s="1"/>
  <c r="AA38" i="13" s="1"/>
  <c r="BG218" i="13"/>
  <c r="BG158" i="13" s="1"/>
  <c r="BG98" i="13" s="1"/>
  <c r="BG38" i="13" s="1"/>
  <c r="AX218" i="13"/>
  <c r="AX158" i="13" s="1"/>
  <c r="AX98" i="13" s="1"/>
  <c r="AX38" i="13" s="1"/>
  <c r="P218" i="13"/>
  <c r="P158" i="13" s="1"/>
  <c r="P98" i="13" s="1"/>
  <c r="P38" i="13" s="1"/>
  <c r="AT218" i="13"/>
  <c r="AT158" i="13" s="1"/>
  <c r="AT98" i="13" s="1"/>
  <c r="AT38" i="13" s="1"/>
  <c r="AE218" i="13"/>
  <c r="AE158" i="13" s="1"/>
  <c r="AE98" i="13" s="1"/>
  <c r="AE38" i="13" s="1"/>
  <c r="AC218" i="13"/>
  <c r="AC158" i="13" s="1"/>
  <c r="AC98" i="13" s="1"/>
  <c r="AC38" i="13" s="1"/>
  <c r="AK218" i="13"/>
  <c r="AK158" i="13" s="1"/>
  <c r="AK98" i="13" s="1"/>
  <c r="AK38" i="13" s="1"/>
  <c r="AG218" i="13"/>
  <c r="AG158" i="13" s="1"/>
  <c r="AG98" i="13" s="1"/>
  <c r="AG38" i="13" s="1"/>
  <c r="Z218" i="13"/>
  <c r="Z158" i="13" s="1"/>
  <c r="Z98" i="13" s="1"/>
  <c r="Z38" i="13" s="1"/>
  <c r="AO218" i="13"/>
  <c r="AO158" i="13" s="1"/>
  <c r="AO98" i="13" s="1"/>
  <c r="AO38" i="13" s="1"/>
  <c r="Y218" i="13"/>
  <c r="Y158" i="13" s="1"/>
  <c r="Y98" i="13" s="1"/>
  <c r="Y38" i="13" s="1"/>
  <c r="AP218" i="13"/>
  <c r="AP158" i="13" s="1"/>
  <c r="AP98" i="13" s="1"/>
  <c r="AP38" i="13" s="1"/>
  <c r="O218" i="13"/>
  <c r="O158" i="13" s="1"/>
  <c r="O98" i="13" s="1"/>
  <c r="O38" i="13" s="1"/>
  <c r="N218" i="13"/>
  <c r="N158" i="13" s="1"/>
  <c r="N98" i="13" s="1"/>
  <c r="N38" i="13" s="1"/>
  <c r="AF218" i="13"/>
  <c r="AF158" i="13" s="1"/>
  <c r="AF98" i="13" s="1"/>
  <c r="AF38" i="13" s="1"/>
  <c r="AJ31" i="13"/>
  <c r="AL67" i="13"/>
  <c r="AK34" i="13" l="1"/>
  <c r="AK36" i="13"/>
  <c r="AL225" i="13"/>
  <c r="AL165" i="13" s="1"/>
  <c r="AL105" i="13" s="1"/>
  <c r="AL235" i="13"/>
  <c r="AL175" i="13" s="1"/>
  <c r="AL115" i="13" s="1"/>
  <c r="AL228" i="13"/>
  <c r="AL168" i="13" s="1"/>
  <c r="AL108" i="13" s="1"/>
  <c r="AL232" i="13"/>
  <c r="AL172" i="13" s="1"/>
  <c r="AL112" i="13" s="1"/>
  <c r="AL194" i="13"/>
  <c r="AL134" i="13" s="1"/>
  <c r="AL74" i="13" s="1"/>
  <c r="AL220" i="13"/>
  <c r="AL160" i="13" s="1"/>
  <c r="AL100" i="13" s="1"/>
  <c r="AL227" i="13"/>
  <c r="AL167" i="13" s="1"/>
  <c r="AL107" i="13" s="1"/>
  <c r="AL190" i="13"/>
  <c r="AL130" i="13" s="1"/>
  <c r="AL70" i="13" s="1"/>
  <c r="AL229" i="13"/>
  <c r="AL169" i="13" s="1"/>
  <c r="AL109" i="13" s="1"/>
  <c r="AL219" i="13"/>
  <c r="AL159" i="13" s="1"/>
  <c r="AL99" i="13" s="1"/>
  <c r="AL236" i="13"/>
  <c r="AL176" i="13" s="1"/>
  <c r="AL116" i="13" s="1"/>
  <c r="AL231" i="13"/>
  <c r="AL171" i="13" s="1"/>
  <c r="AL111" i="13" s="1"/>
  <c r="AL230" i="13"/>
  <c r="AL170" i="13" s="1"/>
  <c r="AL110" i="13" s="1"/>
  <c r="AL223" i="13"/>
  <c r="AL163" i="13" s="1"/>
  <c r="AL103" i="13" s="1"/>
  <c r="AL237" i="13"/>
  <c r="AL177" i="13" s="1"/>
  <c r="AL117" i="13" s="1"/>
  <c r="AL224" i="13"/>
  <c r="AL164" i="13" s="1"/>
  <c r="AL104" i="13" s="1"/>
  <c r="AL239" i="13"/>
  <c r="AL179" i="13" s="1"/>
  <c r="AL119" i="13" s="1"/>
  <c r="AL222" i="13"/>
  <c r="AL162" i="13" s="1"/>
  <c r="AL102" i="13" s="1"/>
  <c r="AL226" i="13"/>
  <c r="AL166" i="13" s="1"/>
  <c r="AL106" i="13" s="1"/>
  <c r="AL192" i="13"/>
  <c r="AL132" i="13" s="1"/>
  <c r="AL72" i="13" s="1"/>
  <c r="AL191" i="13"/>
  <c r="AL131" i="13" s="1"/>
  <c r="AL71" i="13" s="1"/>
  <c r="AL238" i="13"/>
  <c r="AL178" i="13" s="1"/>
  <c r="AL118" i="13" s="1"/>
  <c r="AL195" i="13"/>
  <c r="AL135" i="13" s="1"/>
  <c r="AL75" i="13" s="1"/>
  <c r="AL221" i="13"/>
  <c r="AL161" i="13" s="1"/>
  <c r="AL101" i="13" s="1"/>
  <c r="AL234" i="13"/>
  <c r="AL174" i="13" s="1"/>
  <c r="AL114" i="13" s="1"/>
  <c r="AL193" i="13"/>
  <c r="AL133" i="13" s="1"/>
  <c r="AL73" i="13" s="1"/>
  <c r="AL233" i="13"/>
  <c r="AL173" i="13" s="1"/>
  <c r="AL113" i="13" s="1"/>
  <c r="AL196" i="13"/>
  <c r="AL136" i="13" s="1"/>
  <c r="AL76" i="13" s="1"/>
  <c r="AL197" i="13"/>
  <c r="AL137" i="13" s="1"/>
  <c r="AL77" i="13" s="1"/>
  <c r="AL198" i="13"/>
  <c r="AL138" i="13" s="1"/>
  <c r="AL78" i="13" s="1"/>
  <c r="AL199" i="13"/>
  <c r="AL139" i="13" s="1"/>
  <c r="AL79" i="13" s="1"/>
  <c r="AL200" i="13"/>
  <c r="AL140" i="13" s="1"/>
  <c r="AL80" i="13" s="1"/>
  <c r="AL201" i="13"/>
  <c r="AL141" i="13" s="1"/>
  <c r="AL81" i="13" s="1"/>
  <c r="AL202" i="13"/>
  <c r="AL142" i="13" s="1"/>
  <c r="AL82" i="13" s="1"/>
  <c r="AL203" i="13"/>
  <c r="AL143" i="13" s="1"/>
  <c r="AL83" i="13" s="1"/>
  <c r="AL204" i="13"/>
  <c r="AL144" i="13" s="1"/>
  <c r="AL84" i="13" s="1"/>
  <c r="AL205" i="13"/>
  <c r="AL145" i="13" s="1"/>
  <c r="AL85" i="13" s="1"/>
  <c r="AL206" i="13"/>
  <c r="AL146" i="13" s="1"/>
  <c r="AL86" i="13" s="1"/>
  <c r="AL207" i="13"/>
  <c r="AL147" i="13" s="1"/>
  <c r="AL87" i="13" s="1"/>
  <c r="AL208" i="13"/>
  <c r="AL148" i="13" s="1"/>
  <c r="AL88" i="13" s="1"/>
  <c r="AL209" i="13"/>
  <c r="AL149" i="13" s="1"/>
  <c r="AL89" i="13" s="1"/>
  <c r="AL210" i="13"/>
  <c r="AL150" i="13" s="1"/>
  <c r="AL90" i="13" s="1"/>
  <c r="AL211" i="13"/>
  <c r="AL151" i="13" s="1"/>
  <c r="AL91" i="13" s="1"/>
  <c r="AL212" i="13"/>
  <c r="AL152" i="13" s="1"/>
  <c r="AL92" i="13" s="1"/>
  <c r="AL213" i="13"/>
  <c r="AL153" i="13" s="1"/>
  <c r="AL93" i="13" s="1"/>
  <c r="AL214" i="13"/>
  <c r="AL154" i="13" s="1"/>
  <c r="AL94" i="13" s="1"/>
  <c r="AL34" i="13" s="1"/>
  <c r="AL215" i="13"/>
  <c r="AL155" i="13" s="1"/>
  <c r="AL95" i="13" s="1"/>
  <c r="AL216" i="13"/>
  <c r="AL156" i="13" s="1"/>
  <c r="AL96" i="13" s="1"/>
  <c r="AL36" i="13" s="1"/>
  <c r="AL217" i="13"/>
  <c r="AL157" i="13" s="1"/>
  <c r="AL97" i="13" s="1"/>
  <c r="J38" i="13"/>
  <c r="BH38" i="13" s="1"/>
  <c r="F41" i="2" s="1"/>
  <c r="BH98" i="13"/>
  <c r="AL32" i="13" l="1"/>
  <c r="BH32" i="13" s="1"/>
  <c r="F35" i="2" s="1"/>
  <c r="BH92" i="13"/>
  <c r="D41" i="2"/>
  <c r="AL45" i="13"/>
  <c r="BH45" i="13" s="1"/>
  <c r="F48" i="2" s="1"/>
  <c r="BH105" i="13"/>
  <c r="AL35" i="13"/>
  <c r="BH35" i="13" s="1"/>
  <c r="F38" i="2" s="1"/>
  <c r="BH95" i="13"/>
  <c r="AL13" i="13"/>
  <c r="BH13" i="13" s="1"/>
  <c r="F16" i="2" s="1"/>
  <c r="BH73" i="13"/>
  <c r="AL42" i="13"/>
  <c r="BH42" i="13" s="1"/>
  <c r="F45" i="2" s="1"/>
  <c r="BH102" i="13"/>
  <c r="AL39" i="13"/>
  <c r="BH39" i="13" s="1"/>
  <c r="F42" i="2" s="1"/>
  <c r="BH99" i="13"/>
  <c r="AL48" i="13"/>
  <c r="BH48" i="13" s="1"/>
  <c r="F51" i="2" s="1"/>
  <c r="BH108" i="13"/>
  <c r="AL28" i="13"/>
  <c r="BH28" i="13" s="1"/>
  <c r="F31" i="2" s="1"/>
  <c r="BH88" i="13"/>
  <c r="AL21" i="13"/>
  <c r="BH21" i="13" s="1"/>
  <c r="F24" i="2" s="1"/>
  <c r="BH81" i="13"/>
  <c r="AL54" i="13"/>
  <c r="BH54" i="13" s="1"/>
  <c r="F57" i="2" s="1"/>
  <c r="BH114" i="13"/>
  <c r="AL59" i="13"/>
  <c r="BH59" i="13" s="1"/>
  <c r="F62" i="2" s="1"/>
  <c r="BH119" i="13"/>
  <c r="AL49" i="13"/>
  <c r="BH49" i="13" s="1"/>
  <c r="F52" i="2" s="1"/>
  <c r="BH109" i="13"/>
  <c r="AL55" i="13"/>
  <c r="BH55" i="13" s="1"/>
  <c r="F58" i="2" s="1"/>
  <c r="BH115" i="13"/>
  <c r="AL22" i="13"/>
  <c r="BH22" i="13" s="1"/>
  <c r="F25" i="2" s="1"/>
  <c r="BH82" i="13"/>
  <c r="AL41" i="13"/>
  <c r="BH41" i="13" s="1"/>
  <c r="F44" i="2" s="1"/>
  <c r="BH101" i="13"/>
  <c r="AL19" i="13"/>
  <c r="BH19" i="13" s="1"/>
  <c r="F22" i="2" s="1"/>
  <c r="BH79" i="13"/>
  <c r="AL15" i="13"/>
  <c r="BH15" i="13" s="1"/>
  <c r="F18" i="2" s="1"/>
  <c r="BH75" i="13"/>
  <c r="AL57" i="13"/>
  <c r="BH57" i="13" s="1"/>
  <c r="F60" i="2" s="1"/>
  <c r="BH117" i="13"/>
  <c r="AL47" i="13"/>
  <c r="BH47" i="13" s="1"/>
  <c r="F50" i="2" s="1"/>
  <c r="BH107" i="13"/>
  <c r="BH96" i="13"/>
  <c r="AL33" i="13"/>
  <c r="BH33" i="13" s="1"/>
  <c r="F36" i="2" s="1"/>
  <c r="BH93" i="13"/>
  <c r="AL44" i="13"/>
  <c r="BH44" i="13" s="1"/>
  <c r="F47" i="2" s="1"/>
  <c r="BH104" i="13"/>
  <c r="AL58" i="13"/>
  <c r="BH58" i="13" s="1"/>
  <c r="F61" i="2" s="1"/>
  <c r="BH118" i="13"/>
  <c r="AL43" i="13"/>
  <c r="BH43" i="13" s="1"/>
  <c r="F46" i="2" s="1"/>
  <c r="BH103" i="13"/>
  <c r="AL40" i="13"/>
  <c r="BH40" i="13" s="1"/>
  <c r="F43" i="2" s="1"/>
  <c r="BH100" i="13"/>
  <c r="BH36" i="13"/>
  <c r="F39" i="2" s="1"/>
  <c r="AL29" i="13"/>
  <c r="BH29" i="13" s="1"/>
  <c r="F32" i="2" s="1"/>
  <c r="BH89" i="13"/>
  <c r="AL27" i="13"/>
  <c r="BH27" i="13" s="1"/>
  <c r="F30" i="2" s="1"/>
  <c r="BH87" i="13"/>
  <c r="AL20" i="13"/>
  <c r="BH20" i="13" s="1"/>
  <c r="F23" i="2" s="1"/>
  <c r="BH80" i="13"/>
  <c r="AL10" i="13"/>
  <c r="BH10" i="13" s="1"/>
  <c r="F13" i="2" s="1"/>
  <c r="BH70" i="13"/>
  <c r="AL26" i="13"/>
  <c r="BH26" i="13" s="1"/>
  <c r="F29" i="2" s="1"/>
  <c r="BH86" i="13"/>
  <c r="AL18" i="13"/>
  <c r="BH18" i="13" s="1"/>
  <c r="F21" i="2" s="1"/>
  <c r="BH78" i="13"/>
  <c r="AL25" i="13"/>
  <c r="BH25" i="13" s="1"/>
  <c r="F28" i="2" s="1"/>
  <c r="BH85" i="13"/>
  <c r="AL17" i="13"/>
  <c r="BH17" i="13" s="1"/>
  <c r="F20" i="2" s="1"/>
  <c r="BH77" i="13"/>
  <c r="AL11" i="13"/>
  <c r="BH11" i="13" s="1"/>
  <c r="F14" i="2" s="1"/>
  <c r="BH71" i="13"/>
  <c r="AL50" i="13"/>
  <c r="BH50" i="13" s="1"/>
  <c r="F53" i="2" s="1"/>
  <c r="BH110" i="13"/>
  <c r="AL14" i="13"/>
  <c r="BH14" i="13" s="1"/>
  <c r="F17" i="2" s="1"/>
  <c r="BH74" i="13"/>
  <c r="AL37" i="13"/>
  <c r="BH37" i="13" s="1"/>
  <c r="F40" i="2" s="1"/>
  <c r="BH97" i="13"/>
  <c r="AL31" i="13"/>
  <c r="BH31" i="13" s="1"/>
  <c r="F34" i="2" s="1"/>
  <c r="BH91" i="13"/>
  <c r="AL24" i="13"/>
  <c r="BH24" i="13" s="1"/>
  <c r="F27" i="2" s="1"/>
  <c r="BH84" i="13"/>
  <c r="AL16" i="13"/>
  <c r="BH16" i="13" s="1"/>
  <c r="F19" i="2" s="1"/>
  <c r="BH76" i="13"/>
  <c r="AL12" i="13"/>
  <c r="BH12" i="13" s="1"/>
  <c r="F15" i="2" s="1"/>
  <c r="BH72" i="13"/>
  <c r="AL51" i="13"/>
  <c r="BH51" i="13" s="1"/>
  <c r="F54" i="2" s="1"/>
  <c r="BH111" i="13"/>
  <c r="AL52" i="13"/>
  <c r="BH52" i="13" s="1"/>
  <c r="F55" i="2" s="1"/>
  <c r="BH112" i="13"/>
  <c r="BH94" i="13"/>
  <c r="AL30" i="13"/>
  <c r="BH30" i="13" s="1"/>
  <c r="F33" i="2" s="1"/>
  <c r="BH90" i="13"/>
  <c r="AL23" i="13"/>
  <c r="BH23" i="13" s="1"/>
  <c r="F26" i="2" s="1"/>
  <c r="BH83" i="13"/>
  <c r="AL53" i="13"/>
  <c r="BH53" i="13" s="1"/>
  <c r="F56" i="2" s="1"/>
  <c r="BH113" i="13"/>
  <c r="AL46" i="13"/>
  <c r="BH46" i="13" s="1"/>
  <c r="F49" i="2" s="1"/>
  <c r="BH106" i="13"/>
  <c r="AL56" i="13"/>
  <c r="BH56" i="13" s="1"/>
  <c r="F59" i="2" s="1"/>
  <c r="BH116" i="13"/>
  <c r="BH34" i="13"/>
  <c r="F37" i="2" s="1"/>
  <c r="D28" i="2" l="1"/>
  <c r="E46" i="2"/>
  <c r="D46" i="2"/>
  <c r="D55" i="2"/>
  <c r="E55" i="2"/>
  <c r="D27" i="2"/>
  <c r="D53" i="2"/>
  <c r="E53" i="2"/>
  <c r="D21" i="2"/>
  <c r="D30" i="2"/>
  <c r="D50" i="2"/>
  <c r="E50" i="2"/>
  <c r="E44" i="2"/>
  <c r="D44" i="2"/>
  <c r="D62" i="2"/>
  <c r="E62" i="2"/>
  <c r="D51" i="2"/>
  <c r="E51" i="2"/>
  <c r="D38" i="2"/>
  <c r="D17" i="2"/>
  <c r="D34" i="2"/>
  <c r="D32" i="2"/>
  <c r="D25" i="2"/>
  <c r="E57" i="2"/>
  <c r="D57" i="2"/>
  <c r="D42" i="2"/>
  <c r="E42" i="2"/>
  <c r="D48" i="2"/>
  <c r="E48" i="2"/>
  <c r="E61" i="2"/>
  <c r="D61" i="2"/>
  <c r="D29" i="2"/>
  <c r="D60" i="2"/>
  <c r="E60" i="2"/>
  <c r="D37" i="2"/>
  <c r="D26" i="2"/>
  <c r="D39" i="2"/>
  <c r="D47" i="2"/>
  <c r="E47" i="2"/>
  <c r="D19" i="2"/>
  <c r="D56" i="2"/>
  <c r="E56" i="2"/>
  <c r="D54" i="2"/>
  <c r="E54" i="2"/>
  <c r="D14" i="2"/>
  <c r="D40" i="2"/>
  <c r="D20" i="2"/>
  <c r="D13" i="2"/>
  <c r="D18" i="2"/>
  <c r="E58" i="2"/>
  <c r="D58" i="2"/>
  <c r="D24" i="2"/>
  <c r="E45" i="2"/>
  <c r="D45" i="2"/>
  <c r="E49" i="2"/>
  <c r="D49" i="2"/>
  <c r="D15" i="2"/>
  <c r="D59" i="2"/>
  <c r="E59" i="2"/>
  <c r="D33" i="2"/>
  <c r="D43" i="2"/>
  <c r="E43" i="2"/>
  <c r="D36" i="2"/>
  <c r="D23" i="2"/>
  <c r="D22" i="2"/>
  <c r="D52" i="2"/>
  <c r="E52" i="2"/>
  <c r="D31" i="2"/>
  <c r="D16" i="2"/>
  <c r="D35" i="2"/>
  <c r="E35" i="2" l="1"/>
  <c r="E36" i="2"/>
  <c r="E32" i="2"/>
  <c r="E41" i="2"/>
  <c r="E19" i="2"/>
  <c r="E15" i="2"/>
  <c r="E26" i="2"/>
  <c r="E29" i="2"/>
  <c r="E34" i="2"/>
  <c r="E24" i="2"/>
  <c r="E20" i="2"/>
  <c r="E33" i="2"/>
  <c r="E40" i="2"/>
  <c r="E39" i="2"/>
  <c r="E37" i="2"/>
  <c r="E38" i="2"/>
  <c r="E30" i="2"/>
  <c r="E13" i="2"/>
  <c r="E18" i="2"/>
  <c r="E28" i="2"/>
  <c r="E31" i="2"/>
  <c r="E27" i="2"/>
  <c r="E17" i="2"/>
  <c r="E21" i="2"/>
  <c r="E16" i="2"/>
  <c r="E23" i="2"/>
  <c r="E25" i="2"/>
  <c r="E14" i="2"/>
  <c r="E22" i="2"/>
</calcChain>
</file>

<file path=xl/sharedStrings.xml><?xml version="1.0" encoding="utf-8"?>
<sst xmlns="http://schemas.openxmlformats.org/spreadsheetml/2006/main" count="1462" uniqueCount="1190">
  <si>
    <t>Badge #</t>
  </si>
  <si>
    <t>Name</t>
  </si>
  <si>
    <t xml:space="preserve">  </t>
  </si>
  <si>
    <t>Dave Blanchard</t>
  </si>
  <si>
    <t>Enter X in gray shaded areas to count score in session towards total score.    Delete X to not count score.</t>
  </si>
  <si>
    <t>Do not enter X's into blank areas as this will cause an error.</t>
  </si>
  <si>
    <t>d indicates not score because it is a duplicate</t>
  </si>
  <si>
    <t>l indicates not scored because it is lower</t>
  </si>
  <si>
    <t>Current</t>
  </si>
  <si>
    <t>Current</t>
  </si>
  <si>
    <t>Scoring</t>
  </si>
  <si>
    <t>Name</t>
  </si>
  <si>
    <t>Total</t>
  </si>
  <si>
    <t>Place</t>
  </si>
  <si>
    <t>Opponents</t>
  </si>
  <si>
    <t>FriAM</t>
  </si>
  <si>
    <t>FriNoon</t>
  </si>
  <si>
    <t>FriPM</t>
  </si>
  <si>
    <t>SatAM</t>
  </si>
  <si>
    <t>SatNoon</t>
  </si>
  <si>
    <t>SatPM</t>
  </si>
  <si>
    <t>SunAM</t>
  </si>
  <si>
    <t>SunNoon</t>
  </si>
  <si>
    <t>Session One</t>
  </si>
  <si>
    <t>Date</t>
  </si>
  <si>
    <t>Time</t>
  </si>
  <si>
    <t>AM</t>
  </si>
  <si>
    <t>Enter data only in the highlighted boxes.  Everything else is calculated.</t>
  </si>
  <si>
    <t xml:space="preserve">Do not change any of the other information.  If you see an error please bring it to the </t>
  </si>
  <si>
    <t>Game 1-1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</si>
  <si>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</si>
  <si>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</si>
  <si>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</si>
  <si>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</si>
  <si>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</si>
  <si>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</si>
  <si>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</si>
  <si>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</si>
  <si>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</si>
  <si>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</si>
  <si>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</si>
  <si>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</si>
  <si>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</si>
  <si>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</si>
  <si>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</si>
  <si>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</si>
  <si>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</si>
  <si>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</si>
  <si>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</si>
  <si>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</si>
  <si>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</si>
  <si>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</si>
  <si>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</si>
  <si>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</si>
  <si>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</si>
  <si>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</si>
  <si>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</si>
  <si>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</si>
  <si>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</si>
  <si>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</si>
  <si>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</si>
  <si>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</si>
  <si>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</si>
  <si>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</si>
  <si>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</si>
  <si>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</si>
  <si>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</si>
  <si>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</si>
  <si>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</si>
  <si>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</si>
  <si>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</si>
  <si>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</si>
  <si>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</si>
  <si>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</si>
  <si>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</si>
  <si>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</si>
  <si>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</si>
  <si>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</si>
  <si>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</si>
  <si>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</si>
  <si>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</si>
  <si>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</si>
  <si>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</si>
  <si>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</si>
  <si>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</si>
  <si>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</si>
  <si>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</si>
  <si>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</si>
  <si>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</si>
  <si>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</si>
  <si>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</si>
  <si>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</si>
  <si>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</si>
  <si>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</si>
  <si>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</si>
  <si>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</si>
  <si>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</si>
  <si>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</si>
  <si>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</si>
  <si>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</si>
  <si>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</si>
  <si>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</si>
  <si>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</si>
  <si>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</si>
  <si>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</si>
  <si>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</si>
  <si>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</si>
  <si>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</si>
  <si>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</si>
  <si>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</si>
  <si>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</si>
  <si>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</si>
  <si>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</si>
  <si>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</si>
  <si>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</si>
  <si>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</si>
  <si>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</si>
  <si>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</si>
  <si>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</si>
  <si>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</si>
  <si>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</si>
  <si>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</si>
  <si>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</si>
  <si>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</si>
  <si>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</si>
  <si>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</si>
  <si>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</si>
  <si>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</si>
  <si>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Game 1-10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</si>
  <si>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</si>
  <si>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</si>
  <si>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</si>
  <si>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</si>
  <si>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</si>
  <si>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</si>
  <si>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</si>
  <si>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</si>
  <si>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% Pts</t>
  </si>
  <si>
    <t>Tot Pts</t>
  </si>
  <si>
    <t>Session Two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</si>
  <si>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</si>
  <si>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</si>
  <si>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</si>
  <si>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</si>
  <si>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</si>
  <si>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2-1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</si>
  <si>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</si>
  <si>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</si>
  <si>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</si>
  <si>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</si>
  <si>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</si>
  <si>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</si>
  <si>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</si>
  <si>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</si>
  <si>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</si>
  <si>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</si>
  <si>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</si>
  <si>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</si>
  <si>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</si>
  <si>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</si>
  <si>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</si>
  <si>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</si>
  <si>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</si>
  <si>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</si>
  <si>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</si>
  <si>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</si>
  <si>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</si>
  <si>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</si>
  <si>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</si>
  <si>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</si>
  <si>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</si>
  <si>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</si>
  <si>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</si>
  <si>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</si>
  <si>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</si>
  <si>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</si>
  <si>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</si>
  <si>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</si>
  <si>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</si>
  <si>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</si>
  <si>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</si>
  <si>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</si>
  <si>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</si>
  <si>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</si>
  <si>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</si>
  <si>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</si>
  <si>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</si>
  <si>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</si>
  <si>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</si>
  <si>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</si>
  <si>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</si>
  <si>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</si>
  <si>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</si>
  <si>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</si>
  <si>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</si>
  <si>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</si>
  <si>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</si>
  <si>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</si>
  <si>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</si>
  <si>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</si>
  <si>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</si>
  <si>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</si>
  <si>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</si>
  <si>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</si>
  <si>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</si>
  <si>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</si>
  <si>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</si>
  <si>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</si>
  <si>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</si>
  <si>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</si>
  <si>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</si>
  <si>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</si>
  <si>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</si>
  <si>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</si>
  <si>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</si>
  <si>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</si>
  <si>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</si>
  <si>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</si>
  <si>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</si>
  <si>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</si>
  <si>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</si>
  <si>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</si>
  <si>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</si>
  <si>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</si>
  <si>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</si>
  <si>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</si>
  <si>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</si>
  <si>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</si>
  <si>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</si>
  <si>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</si>
  <si>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</si>
  <si>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</si>
  <si>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</si>
  <si>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</si>
  <si>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</si>
  <si>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2-10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</si>
  <si>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</si>
  <si>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</si>
  <si>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</si>
  <si>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</si>
  <si>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</si>
  <si>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</si>
  <si>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</si>
  <si>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</si>
  <si>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</si>
  <si>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Three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</si>
  <si>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</si>
  <si>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</si>
  <si>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</si>
  <si>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</si>
  <si>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</si>
  <si>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3-1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</si>
  <si>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</si>
  <si>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</si>
  <si>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</si>
  <si>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</si>
  <si>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</si>
  <si>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</si>
  <si>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</si>
  <si>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</si>
  <si>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</si>
  <si>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</si>
  <si>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</si>
  <si>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</si>
  <si>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</si>
  <si>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</si>
  <si>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</si>
  <si>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</si>
  <si>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</si>
  <si>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</si>
  <si>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</si>
  <si>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</si>
  <si>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</si>
  <si>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</si>
  <si>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</si>
  <si>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</si>
  <si>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</si>
  <si>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</si>
  <si>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</si>
  <si>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</si>
  <si>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</si>
  <si>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</si>
  <si>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</si>
  <si>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</si>
  <si>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</si>
  <si>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</si>
  <si>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</si>
  <si>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</si>
  <si>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</si>
  <si>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</si>
  <si>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</si>
  <si>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</si>
  <si>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</si>
  <si>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</si>
  <si>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</si>
  <si>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</si>
  <si>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</si>
  <si>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</si>
  <si>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</si>
  <si>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</si>
  <si>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</si>
  <si>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</si>
  <si>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</si>
  <si>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</si>
  <si>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</si>
  <si>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</si>
  <si>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</si>
  <si>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</si>
  <si>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</si>
  <si>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</si>
  <si>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</si>
  <si>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3-7</t>
  </si>
  <si>
    <t>Average</t>
  </si>
  <si>
    <t>Players</t>
  </si>
  <si>
    <t>Winning</t>
  </si>
  <si>
    <t>#</t>
  </si>
  <si>
    <t>Name</t>
  </si>
  <si>
    <t>Place</t>
  </si>
  <si>
    <t>Place Pts</t>
  </si>
  <si>
    <t>Tot Pts</t>
  </si>
  <si>
    <t>Game 3-8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</si>
  <si>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</si>
  <si>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</si>
  <si>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</si>
  <si>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</si>
  <si>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</si>
  <si>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</si>
  <si>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</si>
  <si>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</si>
  <si>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</si>
  <si>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</si>
  <si>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</si>
  <si>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</si>
  <si>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</si>
  <si>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</si>
  <si>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</si>
  <si>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</si>
  <si>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</si>
  <si>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</si>
  <si>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</si>
  <si>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3-10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</si>
  <si>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</si>
  <si>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</si>
  <si>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</si>
  <si>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</si>
  <si>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</si>
  <si>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</si>
  <si>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</si>
  <si>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</si>
  <si>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</si>
  <si>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Four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</si>
  <si>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</si>
  <si>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</si>
  <si>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</si>
  <si>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</si>
  <si>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</si>
  <si>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4-1</t>
  </si>
  <si>
    <t>Average</t>
  </si>
  <si>
    <t>Players</t>
  </si>
  <si>
    <t>Winning</t>
  </si>
  <si>
    <t>#</t>
  </si>
  <si>
    <t>Name</t>
  </si>
  <si>
    <t>Place</t>
  </si>
  <si>
    <t>Place Pts</t>
  </si>
  <si>
    <t>Tot Pts</t>
  </si>
  <si>
    <t>Game 4-2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</si>
  <si>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</si>
  <si>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</si>
  <si>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</si>
  <si>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</si>
  <si>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</si>
  <si>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</si>
  <si>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</si>
  <si>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</si>
  <si>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</si>
  <si>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</si>
  <si>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</si>
  <si>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</si>
  <si>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</si>
  <si>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</si>
  <si>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</si>
  <si>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</si>
  <si>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</si>
  <si>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</si>
  <si>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</si>
  <si>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</si>
  <si>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</si>
  <si>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</si>
  <si>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</si>
  <si>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</si>
  <si>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</si>
  <si>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</si>
  <si>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</si>
  <si>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</si>
  <si>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</si>
  <si>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</si>
  <si>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</si>
  <si>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</si>
  <si>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</si>
  <si>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</si>
  <si>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</si>
  <si>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</si>
  <si>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</si>
  <si>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</si>
  <si>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</si>
  <si>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</si>
  <si>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</si>
  <si>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</si>
  <si>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</si>
  <si>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</si>
  <si>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</si>
  <si>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</si>
  <si>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</si>
  <si>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</si>
  <si>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</si>
  <si>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</si>
  <si>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</si>
  <si>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</si>
  <si>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</si>
  <si>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</si>
  <si>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</si>
  <si>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</si>
  <si>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</si>
  <si>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</si>
  <si>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</si>
  <si>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</si>
  <si>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</si>
  <si>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</si>
  <si>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</si>
  <si>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</si>
  <si>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</si>
  <si>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</si>
  <si>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</si>
  <si>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</si>
  <si>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</si>
  <si>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</si>
  <si>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</si>
  <si>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</si>
  <si>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</si>
  <si>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</si>
  <si>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</si>
  <si>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</si>
  <si>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</si>
  <si>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</si>
  <si>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</si>
  <si>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41-10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</si>
  <si>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</si>
  <si>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</si>
  <si>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</si>
  <si>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</si>
  <si>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</si>
  <si>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</si>
  <si>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</si>
  <si>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</si>
  <si>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</si>
  <si>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Five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</si>
  <si>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</si>
  <si>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</si>
  <si>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</si>
  <si>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</si>
  <si>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</si>
  <si>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5-1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</si>
  <si>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</si>
  <si>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</si>
  <si>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</si>
  <si>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</si>
  <si>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</si>
  <si>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</si>
  <si>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</si>
  <si>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</si>
  <si>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</si>
  <si>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</si>
  <si>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</si>
  <si>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</si>
  <si>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</si>
  <si>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</si>
  <si>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</si>
  <si>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</si>
  <si>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</si>
  <si>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</si>
  <si>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</si>
  <si>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</si>
  <si>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</si>
  <si>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</si>
  <si>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</si>
  <si>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</si>
  <si>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</si>
  <si>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</si>
  <si>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</si>
  <si>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</si>
  <si>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</si>
  <si>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</si>
  <si>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</si>
  <si>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</si>
  <si>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</si>
  <si>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</si>
  <si>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</si>
  <si>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</si>
  <si>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</si>
  <si>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</si>
  <si>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</si>
  <si>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</si>
  <si>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</si>
  <si>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</si>
  <si>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</si>
  <si>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</si>
  <si>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</si>
  <si>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</si>
  <si>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</si>
  <si>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</si>
  <si>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</si>
  <si>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</si>
  <si>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</si>
  <si>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</si>
  <si>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</si>
  <si>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</si>
  <si>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</si>
  <si>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</si>
  <si>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</si>
  <si>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</si>
  <si>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</si>
  <si>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</si>
  <si>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</si>
  <si>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</si>
  <si>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</si>
  <si>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</si>
  <si>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</si>
  <si>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</si>
  <si>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</si>
  <si>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</si>
  <si>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</si>
  <si>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</si>
  <si>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</si>
  <si>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</si>
  <si>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</si>
  <si>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</si>
  <si>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</si>
  <si>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</si>
  <si>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</si>
  <si>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</si>
  <si>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</si>
  <si>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</si>
  <si>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</si>
  <si>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</si>
  <si>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</si>
  <si>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</si>
  <si>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</si>
  <si>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</si>
  <si>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</si>
  <si>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</si>
  <si>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</si>
  <si>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5-10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</si>
  <si>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</si>
  <si>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</si>
  <si>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</si>
  <si>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</si>
  <si>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</si>
  <si>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</si>
  <si>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</si>
  <si>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</si>
  <si>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</si>
  <si>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Six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</si>
  <si>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</si>
  <si>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</si>
  <si>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</si>
  <si>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</si>
  <si>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Game 6-1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</si>
  <si>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</si>
  <si>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</si>
  <si>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</si>
  <si>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</si>
  <si>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</si>
  <si>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</si>
  <si>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</si>
  <si>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</si>
  <si>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</si>
  <si>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</si>
  <si>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</si>
  <si>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</si>
  <si>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</si>
  <si>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</si>
  <si>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</si>
  <si>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</si>
  <si>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</si>
  <si>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</si>
  <si>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</si>
  <si>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</si>
  <si>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</si>
  <si>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</si>
  <si>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</si>
  <si>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</si>
  <si>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</si>
  <si>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</si>
  <si>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</si>
  <si>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</si>
  <si>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</si>
  <si>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</si>
  <si>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</si>
  <si>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</si>
  <si>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</si>
  <si>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</si>
  <si>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</si>
  <si>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</si>
  <si>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</si>
  <si>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</si>
  <si>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</si>
  <si>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</si>
  <si>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</si>
  <si>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</si>
  <si>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</si>
  <si>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</si>
  <si>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</si>
  <si>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</si>
  <si>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</si>
  <si>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</si>
  <si>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</si>
  <si>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</si>
  <si>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</si>
  <si>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</si>
  <si>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</si>
  <si>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</si>
  <si>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</si>
  <si>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</si>
  <si>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</si>
  <si>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</si>
  <si>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</si>
  <si>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</si>
  <si>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</si>
  <si>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</si>
  <si>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</si>
  <si>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</si>
  <si>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</si>
  <si>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</si>
  <si>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</si>
  <si>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</si>
  <si>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</si>
  <si>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</si>
  <si>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</si>
  <si>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</si>
  <si>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</si>
  <si>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</si>
  <si>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</si>
  <si>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</si>
  <si>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</si>
  <si>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</si>
  <si>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</si>
  <si>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</si>
  <si>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</si>
  <si>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</si>
  <si>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</si>
  <si>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</si>
  <si>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</si>
  <si>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</si>
  <si>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</si>
  <si>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</si>
  <si>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</si>
  <si>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6-10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</si>
  <si>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</si>
  <si>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</si>
  <si>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</si>
  <si>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</si>
  <si>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</si>
  <si>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</si>
  <si>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</si>
  <si>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</si>
  <si>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</si>
  <si>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Seven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</si>
  <si>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</si>
  <si>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</si>
  <si>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</si>
  <si>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</si>
  <si>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</si>
  <si>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7-1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</si>
  <si>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</si>
  <si>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</si>
  <si>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</si>
  <si>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</si>
  <si>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</si>
  <si>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</si>
  <si>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</si>
  <si>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</si>
  <si>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</si>
  <si>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</si>
  <si>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</si>
  <si>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</si>
  <si>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</si>
  <si>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</si>
  <si>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</si>
  <si>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</si>
  <si>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</si>
  <si>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</si>
  <si>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</si>
  <si>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</si>
  <si>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</si>
  <si>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</si>
  <si>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</si>
  <si>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</si>
  <si>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</si>
  <si>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</si>
  <si>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</si>
  <si>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</si>
  <si>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</si>
  <si>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</si>
  <si>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</si>
  <si>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</si>
  <si>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</si>
  <si>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</si>
  <si>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</si>
  <si>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</si>
  <si>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</si>
  <si>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</si>
  <si>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</si>
  <si>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</si>
  <si>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</si>
  <si>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</si>
  <si>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</si>
  <si>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</si>
  <si>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</si>
  <si>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</si>
  <si>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</si>
  <si>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</si>
  <si>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</si>
  <si>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</si>
  <si>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</si>
  <si>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</si>
  <si>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</si>
  <si>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</si>
  <si>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</si>
  <si>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</si>
  <si>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</si>
  <si>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</si>
  <si>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</si>
  <si>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</si>
  <si>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</si>
  <si>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</si>
  <si>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</si>
  <si>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</si>
  <si>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</si>
  <si>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</si>
  <si>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</si>
  <si>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</si>
  <si>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</si>
  <si>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</si>
  <si>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</si>
  <si>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</si>
  <si>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</si>
  <si>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</si>
  <si>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</si>
  <si>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</si>
  <si>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</si>
  <si>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</si>
  <si>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</si>
  <si>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</si>
  <si>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</si>
  <si>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</si>
  <si>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</si>
  <si>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</si>
  <si>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</si>
  <si>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</si>
  <si>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</si>
  <si>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</si>
  <si>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</si>
  <si>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7-10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</si>
  <si>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</si>
  <si>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</si>
  <si>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</si>
  <si>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</si>
  <si>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</si>
  <si>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</si>
  <si>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</si>
  <si>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</si>
  <si>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</si>
  <si>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Session Eight</t>
  </si>
  <si>
    <t>Date</t>
  </si>
  <si>
    <t>Time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</si>
  <si>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</si>
  <si>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</si>
  <si>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</si>
  <si>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8-1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</si>
  <si>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</si>
  <si>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</si>
  <si>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</si>
  <si>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</si>
  <si>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</si>
  <si>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</si>
  <si>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</si>
  <si>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</si>
  <si>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</si>
  <si>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</si>
  <si>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</si>
  <si>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</si>
  <si>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</si>
  <si>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</si>
  <si>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</si>
  <si>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</si>
  <si>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</si>
  <si>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</si>
  <si>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</si>
  <si>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</si>
  <si>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</si>
  <si>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</si>
  <si>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</si>
  <si>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</si>
  <si>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</si>
  <si>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</si>
  <si>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</si>
  <si>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</si>
  <si>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</si>
  <si>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</si>
  <si>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</si>
  <si>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</si>
  <si>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</si>
  <si>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</si>
  <si>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</si>
  <si>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</si>
  <si>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</si>
  <si>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</si>
  <si>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</si>
  <si>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</si>
  <si>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</si>
  <si>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</si>
  <si>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</si>
  <si>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</si>
  <si>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</si>
  <si>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</si>
  <si>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</si>
  <si>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</si>
  <si>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</si>
  <si>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</si>
  <si>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</si>
  <si>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</si>
  <si>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</si>
  <si>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</si>
  <si>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</si>
  <si>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</si>
  <si>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</si>
  <si>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</si>
  <si>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</si>
  <si>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</si>
  <si>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</si>
  <si>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</si>
  <si>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</si>
  <si>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</si>
  <si>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</si>
  <si>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</si>
  <si>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</si>
  <si>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</si>
  <si>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</si>
  <si>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</si>
  <si>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</si>
  <si>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</si>
  <si>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</si>
  <si>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</si>
  <si>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</si>
  <si>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</si>
  <si>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</si>
  <si>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</si>
  <si>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</si>
  <si>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</si>
  <si>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</si>
  <si>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</si>
  <si>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</si>
  <si>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</si>
  <si>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</si>
  <si>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</si>
  <si>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</si>
  <si>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</si>
  <si>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</si>
  <si>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8-10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</si>
  <si>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</si>
  <si>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</si>
  <si>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</si>
  <si>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</si>
  <si>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</si>
  <si>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</si>
  <si>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</si>
  <si>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</si>
  <si>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</si>
  <si>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Date</t>
  </si>
  <si>
    <t>Time</t>
  </si>
  <si>
    <t>Any</t>
  </si>
  <si>
    <t>Enter data only in the highlighted boxes.  Everything else is calculated.</t>
  </si>
  <si>
    <t xml:space="preserve">Do not change any of the other information.  If you see an error please bring it to the </t>
  </si>
  <si>
    <t>attention of the tournement director.</t>
  </si>
  <si>
    <t>Game 9-1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</si>
  <si>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</si>
  <si>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</si>
  <si>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</si>
  <si>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</si>
  <si>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</si>
  <si>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</si>
  <si>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</si>
  <si>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</si>
  <si>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</si>
  <si>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9-2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</si>
  <si>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</si>
  <si>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</si>
  <si>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</si>
  <si>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</si>
  <si>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</si>
  <si>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</si>
  <si>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</si>
  <si>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</si>
  <si>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</si>
  <si>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9-3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</si>
  <si>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</si>
  <si>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</si>
  <si>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</si>
  <si>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</si>
  <si>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</si>
  <si>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</si>
  <si>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</si>
  <si>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</si>
  <si>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</si>
  <si>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9-4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</si>
  <si>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</si>
  <si>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</si>
  <si>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</si>
  <si>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</si>
  <si>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</si>
  <si>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</si>
  <si>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</si>
  <si>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</si>
  <si>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</si>
  <si>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9-5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</si>
  <si>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</si>
  <si>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</si>
  <si>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</si>
  <si>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</si>
  <si>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</si>
  <si>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</si>
  <si>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</si>
  <si>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</si>
  <si>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</si>
  <si>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9-6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</si>
  <si>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</si>
  <si>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</si>
  <si>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</si>
  <si>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</si>
  <si>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</si>
  <si>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</si>
  <si>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</si>
  <si>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</si>
  <si>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</si>
  <si>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9-7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</si>
  <si>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</si>
  <si>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</si>
  <si>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</si>
  <si>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</si>
  <si>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</si>
  <si>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</si>
  <si>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</si>
  <si>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</si>
  <si>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</si>
  <si>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9-8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</si>
  <si>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</si>
  <si>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</si>
  <si>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</si>
  <si>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</si>
  <si>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</si>
  <si>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</si>
  <si>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</si>
  <si>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</si>
  <si>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</si>
  <si>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9-9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</si>
  <si>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</si>
  <si>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</si>
  <si>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</si>
  <si>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</si>
  <si>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</si>
  <si>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</si>
  <si>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</si>
  <si>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</si>
  <si>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</si>
  <si>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Game 9-10</t>
  </si>
  <si>
    <t>Average</t>
  </si>
  <si>
    <t>Players</t>
  </si>
  <si>
    <t>Winning</t>
  </si>
  <si>
    <t>#</t>
  </si>
  <si>
    <t>Name</t>
  </si>
  <si>
    <t>Score</t>
  </si>
  <si>
    <t>Place</t>
  </si>
  <si>
    <t>Place Pts</t>
  </si>
  <si>
    <t>Tot Pts</t>
  </si>
  <si>
    <t># Players</t>
  </si>
  <si>
    <t>Place</t>
  </si>
  <si>
    <t>Badge #</t>
  </si>
  <si>
    <t xml:space="preserve">Opponent </t>
  </si>
  <si>
    <t>Points</t>
  </si>
  <si>
    <t>Badge #</t>
  </si>
  <si>
    <t xml:space="preserve">Opponent </t>
  </si>
  <si>
    <t>Points</t>
  </si>
  <si>
    <t>Badge #</t>
  </si>
  <si>
    <t>Badge #</t>
  </si>
  <si>
    <t>attention of the tournament director.</t>
  </si>
  <si>
    <t>Game Place Points</t>
  </si>
  <si>
    <t>Below here Spreadsheet not correct</t>
  </si>
  <si>
    <t>time</t>
  </si>
  <si>
    <t>start</t>
  </si>
  <si>
    <t>finish</t>
  </si>
  <si>
    <t>30 min lunch</t>
  </si>
  <si>
    <t>90 min lunch</t>
  </si>
  <si>
    <t>Mike Monical</t>
  </si>
  <si>
    <t>Year</t>
  </si>
  <si>
    <t>Location</t>
  </si>
  <si>
    <t>Dates</t>
  </si>
  <si>
    <t>Event</t>
  </si>
  <si>
    <t>Game record - Record Game played when assigning scoresheet</t>
  </si>
  <si>
    <t>ü</t>
  </si>
  <si>
    <t>check when submitted please</t>
  </si>
  <si>
    <t>Game #</t>
  </si>
  <si>
    <t>Slot</t>
  </si>
  <si>
    <t>Game Played</t>
  </si>
  <si>
    <t>1-1</t>
  </si>
  <si>
    <t>Fri AM</t>
  </si>
  <si>
    <t>5-1</t>
  </si>
  <si>
    <t>Sat Noon</t>
  </si>
  <si>
    <t>1-2</t>
  </si>
  <si>
    <t>5-2</t>
  </si>
  <si>
    <t>1-3</t>
  </si>
  <si>
    <t>5-3</t>
  </si>
  <si>
    <t>1-4</t>
  </si>
  <si>
    <t>5-4</t>
  </si>
  <si>
    <t>1-5</t>
  </si>
  <si>
    <t>5-5</t>
  </si>
  <si>
    <t>1-6</t>
  </si>
  <si>
    <t>5-6</t>
  </si>
  <si>
    <t>1-7</t>
  </si>
  <si>
    <t>5-7</t>
  </si>
  <si>
    <t>1-8</t>
  </si>
  <si>
    <t>5-8</t>
  </si>
  <si>
    <t>1-9</t>
  </si>
  <si>
    <t>5-9</t>
  </si>
  <si>
    <t>1-10</t>
  </si>
  <si>
    <t>5-10</t>
  </si>
  <si>
    <t>2-1</t>
  </si>
  <si>
    <t>Fri Noon</t>
  </si>
  <si>
    <t>6-1</t>
  </si>
  <si>
    <t>Sat PM</t>
  </si>
  <si>
    <t>2-2</t>
  </si>
  <si>
    <t>6-2</t>
  </si>
  <si>
    <t>2-3</t>
  </si>
  <si>
    <t>6-3</t>
  </si>
  <si>
    <t>2-4</t>
  </si>
  <si>
    <t>6-4</t>
  </si>
  <si>
    <t>2-5</t>
  </si>
  <si>
    <t>6-5</t>
  </si>
  <si>
    <t>2-6</t>
  </si>
  <si>
    <t>6-6</t>
  </si>
  <si>
    <t>2-7</t>
  </si>
  <si>
    <t>6-7</t>
  </si>
  <si>
    <t>2-8</t>
  </si>
  <si>
    <t>6-8</t>
  </si>
  <si>
    <t>2-9</t>
  </si>
  <si>
    <t>6-9</t>
  </si>
  <si>
    <t>2-10</t>
  </si>
  <si>
    <t>6-10</t>
  </si>
  <si>
    <t>3-1</t>
  </si>
  <si>
    <t>Fri PM</t>
  </si>
  <si>
    <t>Sun AM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</si>
  <si>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</si>
  <si>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</si>
  <si>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</si>
  <si>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</si>
  <si>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</si>
  <si>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</si>
  <si>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</si>
  <si>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</si>
  <si>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</si>
  <si>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4-1</t>
  </si>
  <si>
    <t>Sat AM</t>
  </si>
  <si>
    <t>8-1</t>
  </si>
  <si>
    <t>Pick up</t>
  </si>
  <si>
    <t>4-2</t>
  </si>
  <si>
    <t>8-2</t>
  </si>
  <si>
    <t>4-3</t>
  </si>
  <si>
    <t>8-3</t>
  </si>
  <si>
    <t>4-4</t>
  </si>
  <si>
    <t>8-4</t>
  </si>
  <si>
    <t>4-5</t>
  </si>
  <si>
    <t>8-5</t>
  </si>
  <si>
    <t>4-6</t>
  </si>
  <si>
    <t>8-6</t>
  </si>
  <si>
    <t>4-7</t>
  </si>
  <si>
    <t>8-7</t>
  </si>
  <si>
    <t>4-8</t>
  </si>
  <si>
    <t>8-8</t>
  </si>
  <si>
    <t>4-9</t>
  </si>
  <si>
    <t>8-9</t>
  </si>
  <si>
    <t>4-10</t>
  </si>
  <si>
    <t>8-10</t>
  </si>
  <si>
    <t>GAME TITLE</t>
  </si>
  <si>
    <t>DATE</t>
  </si>
  <si>
    <t>START TIME</t>
  </si>
  <si>
    <t>(begin bidding)</t>
  </si>
  <si>
    <t>GAME/TIME SLOT</t>
  </si>
  <si>
    <t>morning  afternoon  evening</t>
  </si>
  <si>
    <t>END TIME</t>
  </si>
  <si>
    <t>(score complete)</t>
  </si>
  <si>
    <t>18xx Generic Final Round and Total Score</t>
  </si>
  <si>
    <t>name</t>
  </si>
  <si>
    <t>Round 1 Income</t>
  </si>
  <si>
    <t>Round 2 Income</t>
  </si>
  <si>
    <t>Round 3 Income</t>
  </si>
  <si>
    <t>Round 4 Income</t>
  </si>
  <si>
    <t>Final Share Price</t>
  </si>
  <si>
    <t>Total Value per Share</t>
  </si>
  <si>
    <t>#Shares</t>
  </si>
  <si>
    <t>Company Name</t>
  </si>
  <si>
    <t>Value</t>
  </si>
  <si>
    <t xml:space="preserve">   game comments</t>
  </si>
  <si>
    <t>CASH</t>
  </si>
  <si>
    <t>misc</t>
  </si>
  <si>
    <t>TOTAL</t>
  </si>
  <si>
    <t>reported by ___________________________________</t>
  </si>
  <si>
    <t>End Game Notes (circle)</t>
  </si>
  <si>
    <t>Complete Game Adjudicated</t>
  </si>
  <si>
    <t>Bankruptcy       Playtest</t>
  </si>
  <si>
    <t>Badge # Player #</t>
  </si>
  <si>
    <t>Introductions</t>
  </si>
  <si>
    <t>Host &amp; Director</t>
  </si>
  <si>
    <t>Scorekeeper</t>
  </si>
  <si>
    <t>Chief Designer</t>
  </si>
  <si>
    <t>Chief Shark</t>
  </si>
  <si>
    <t>Familiar faces</t>
  </si>
  <si>
    <t>Rules - Adjudication</t>
  </si>
  <si>
    <t>Myself</t>
  </si>
  <si>
    <t>work it out</t>
  </si>
  <si>
    <t>final say</t>
  </si>
  <si>
    <t>Scorekeeping</t>
  </si>
  <si>
    <t xml:space="preserve">Software driven </t>
  </si>
  <si>
    <t>Scoresheet</t>
  </si>
  <si>
    <t>Player Numbers</t>
  </si>
  <si>
    <t>Time Slots</t>
  </si>
  <si>
    <t>Right</t>
  </si>
  <si>
    <t>Wrong</t>
  </si>
  <si>
    <t>Scoring folder</t>
  </si>
  <si>
    <t>Game Record</t>
  </si>
  <si>
    <t>Final Round</t>
  </si>
  <si>
    <t>Clean up</t>
  </si>
  <si>
    <t>Sportmanship</t>
  </si>
  <si>
    <t>Let the fun continue.</t>
  </si>
  <si>
    <t>Announcements</t>
  </si>
  <si>
    <t>New Games</t>
  </si>
  <si>
    <t>Jeff Heuer</t>
  </si>
  <si>
    <t>David Simmons</t>
  </si>
  <si>
    <t xml:space="preserve"> </t>
  </si>
  <si>
    <t>Precon</t>
  </si>
  <si>
    <t>Thurs</t>
  </si>
  <si>
    <t>too late</t>
  </si>
  <si>
    <t>Aliza Panitz</t>
  </si>
  <si>
    <t>David Hecht</t>
  </si>
  <si>
    <t>Chris Schaffer</t>
  </si>
  <si>
    <t>Bruce Beard</t>
  </si>
  <si>
    <t>Mark Geary</t>
  </si>
  <si>
    <t>Bill Gallagher</t>
  </si>
  <si>
    <t>Eric Flood</t>
  </si>
  <si>
    <t>Allen Stancius</t>
  </si>
  <si>
    <t>Steve Yu</t>
  </si>
  <si>
    <t>NW 2012</t>
  </si>
  <si>
    <t>West Coast 18xx Tournament</t>
  </si>
  <si>
    <t>Portland Oregon</t>
  </si>
  <si>
    <t>Chief Producer</t>
  </si>
  <si>
    <t>Dave Hecht</t>
  </si>
  <si>
    <t>Bruce Beard and Todd</t>
  </si>
  <si>
    <t>circle session</t>
  </si>
  <si>
    <t xml:space="preserve">Scores by 2 PM </t>
  </si>
  <si>
    <t>Ken Boucher</t>
  </si>
  <si>
    <t>18PA</t>
  </si>
  <si>
    <t>1830</t>
  </si>
  <si>
    <t>18IN</t>
  </si>
  <si>
    <t>18Neb</t>
  </si>
  <si>
    <t>x</t>
  </si>
  <si>
    <t>Tyler Harvey</t>
  </si>
  <si>
    <t>Steve Wambler</t>
  </si>
  <si>
    <t>Paul Work</t>
  </si>
  <si>
    <t>Jonathan Work</t>
  </si>
  <si>
    <t>Jonathan Flagg</t>
  </si>
  <si>
    <t>Who #1</t>
  </si>
  <si>
    <t>Who #2</t>
  </si>
  <si>
    <t>Who #3</t>
  </si>
  <si>
    <t>Who #4</t>
  </si>
  <si>
    <t>Chris… Roa</t>
  </si>
  <si>
    <t>Jonathan Ander…</t>
  </si>
  <si>
    <t>Todd V.d Pluyme</t>
  </si>
  <si>
    <t>Pickup</t>
  </si>
  <si>
    <t>18ARD</t>
  </si>
  <si>
    <t>18GL</t>
  </si>
  <si>
    <t>Aaron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</si>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</sst>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 d&quot;, &quot;yy"/>
    <numFmt numFmtId="165" formatCode="hh:mm\ AM/PM"/>
    <numFmt numFmtId="166" formatCode="[$-F800]dddd\,\ mmmm\ dd\,\ yyyy"/>
    <numFmt numFmtId="167" formatCode="mmm\ d&quot;, &quot;yyyy"/>
  </numFmts>
  <fonts count="11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4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6"/>
      <name val="Franklin Gothic Medium Cond"/>
      <family val="2"/>
    </font>
    <font>
      <sz val="10"/>
      <name val="Franklin Gothic Medium"/>
      <family val="2"/>
    </font>
    <font>
      <sz val="10"/>
      <name val="Wingdings"/>
      <charset val="2"/>
    </font>
    <font>
      <b/>
      <sz val="10"/>
      <name val="Wingdings"/>
      <charset val="2"/>
    </font>
    <font>
      <b/>
      <sz val="14"/>
      <name val="Arial"/>
    </font>
    <font>
      <b/>
      <sz val="12"/>
      <name val="Arial"/>
      <family val="2"/>
    </font>
    <font>
      <sz val="4.5"/>
      <name val="Terminal"/>
      <family val="3"/>
      <charset val="255"/>
    </font>
    <font>
      <sz val="8"/>
      <name val="Arial"/>
      <family val="2"/>
    </font>
    <font>
      <b/>
      <sz val="10"/>
      <name val="Arial"/>
      <family val="2"/>
    </font>
    <font>
      <sz val="10.5"/>
      <name val="Consolas"/>
      <family val="3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7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2"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2" borderId="1" xfId="0" applyFont="1" applyFill="1" applyBorder="1"/>
    <xf numFmtId="49" fontId="5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165" fontId="1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10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7" fillId="0" borderId="0" xfId="0" applyFont="1"/>
    <xf numFmtId="0" fontId="27" fillId="0" borderId="0" xfId="0" applyNumberFormat="1" applyFont="1"/>
    <xf numFmtId="0" fontId="26" fillId="0" borderId="0" xfId="0" applyNumberFormat="1" applyFont="1"/>
    <xf numFmtId="0" fontId="28" fillId="0" borderId="0" xfId="0" applyNumberFormat="1" applyFont="1"/>
    <xf numFmtId="0" fontId="21" fillId="0" borderId="0" xfId="0" applyNumberFormat="1" applyFont="1"/>
    <xf numFmtId="0" fontId="18" fillId="0" borderId="0" xfId="0" applyNumberFormat="1" applyFont="1"/>
    <xf numFmtId="0" fontId="29" fillId="0" borderId="0" xfId="0" applyNumberFormat="1" applyFont="1"/>
    <xf numFmtId="0" fontId="7" fillId="0" borderId="0" xfId="0" applyNumberFormat="1" applyFont="1"/>
    <xf numFmtId="0" fontId="30" fillId="0" borderId="0" xfId="0" applyNumberFormat="1" applyFont="1"/>
    <xf numFmtId="0" fontId="31" fillId="0" borderId="0" xfId="0" applyNumberFormat="1" applyFont="1"/>
    <xf numFmtId="0" fontId="32" fillId="0" borderId="0" xfId="0" applyNumberFormat="1" applyFont="1"/>
    <xf numFmtId="0" fontId="33" fillId="0" borderId="0" xfId="0" applyNumberFormat="1" applyFont="1"/>
    <xf numFmtId="0" fontId="34" fillId="0" borderId="0" xfId="0" applyNumberFormat="1" applyFont="1"/>
    <xf numFmtId="0" fontId="35" fillId="0" borderId="0" xfId="0" applyNumberFormat="1" applyFont="1"/>
    <xf numFmtId="0" fontId="36" fillId="0" borderId="0" xfId="0" applyNumberFormat="1" applyFont="1"/>
    <xf numFmtId="0" fontId="37" fillId="0" borderId="0" xfId="0" applyNumberFormat="1" applyFont="1"/>
    <xf numFmtId="0" fontId="38" fillId="0" borderId="0" xfId="0" applyNumberFormat="1" applyFont="1"/>
    <xf numFmtId="0" fontId="33" fillId="0" borderId="0" xfId="0" applyFont="1"/>
    <xf numFmtId="0" fontId="39" fillId="0" borderId="0" xfId="0" applyNumberFormat="1" applyFont="1"/>
    <xf numFmtId="0" fontId="40" fillId="0" borderId="0" xfId="0" applyNumberFormat="1" applyFont="1"/>
    <xf numFmtId="0" fontId="41" fillId="0" borderId="0" xfId="0" applyNumberFormat="1" applyFont="1"/>
    <xf numFmtId="0" fontId="42" fillId="0" borderId="0" xfId="0" applyNumberFormat="1" applyFont="1"/>
    <xf numFmtId="0" fontId="43" fillId="0" borderId="0" xfId="0" applyNumberFormat="1" applyFont="1"/>
    <xf numFmtId="0" fontId="44" fillId="0" borderId="0" xfId="0" applyNumberFormat="1" applyFont="1"/>
    <xf numFmtId="0" fontId="45" fillId="0" borderId="0" xfId="0" applyNumberFormat="1" applyFont="1"/>
    <xf numFmtId="0" fontId="46" fillId="0" borderId="0" xfId="0" applyNumberFormat="1" applyFont="1"/>
    <xf numFmtId="0" fontId="47" fillId="0" borderId="0" xfId="0" applyNumberFormat="1" applyFont="1"/>
    <xf numFmtId="0" fontId="48" fillId="0" borderId="0" xfId="0" applyNumberFormat="1" applyFont="1"/>
    <xf numFmtId="0" fontId="49" fillId="0" borderId="0" xfId="0" applyNumberFormat="1" applyFont="1"/>
    <xf numFmtId="0" fontId="47" fillId="0" borderId="0" xfId="0" applyFont="1"/>
    <xf numFmtId="0" fontId="50" fillId="0" borderId="0" xfId="0" applyNumberFormat="1" applyFont="1"/>
    <xf numFmtId="0" fontId="51" fillId="0" borderId="0" xfId="0" applyNumberFormat="1" applyFont="1"/>
    <xf numFmtId="0" fontId="30" fillId="0" borderId="0" xfId="0" applyFont="1"/>
    <xf numFmtId="0" fontId="52" fillId="0" borderId="0" xfId="0" applyNumberFormat="1" applyFont="1"/>
    <xf numFmtId="0" fontId="53" fillId="0" borderId="0" xfId="0" applyNumberFormat="1" applyFont="1"/>
    <xf numFmtId="0" fontId="54" fillId="0" borderId="0" xfId="0" applyNumberFormat="1" applyFont="1"/>
    <xf numFmtId="0" fontId="26" fillId="0" borderId="0" xfId="0" applyFont="1"/>
    <xf numFmtId="0" fontId="55" fillId="0" borderId="0" xfId="0" applyNumberFormat="1" applyFont="1"/>
    <xf numFmtId="0" fontId="56" fillId="0" borderId="0" xfId="0" applyNumberFormat="1" applyFont="1"/>
    <xf numFmtId="0" fontId="57" fillId="0" borderId="0" xfId="0" applyNumberFormat="1" applyFont="1"/>
    <xf numFmtId="0" fontId="25" fillId="0" borderId="0" xfId="0" applyNumberFormat="1" applyFont="1"/>
    <xf numFmtId="0" fontId="58" fillId="0" borderId="0" xfId="0" applyNumberFormat="1" applyFont="1"/>
    <xf numFmtId="0" fontId="59" fillId="0" borderId="0" xfId="0" applyNumberFormat="1" applyFont="1"/>
    <xf numFmtId="0" fontId="60" fillId="0" borderId="0" xfId="0" applyNumberFormat="1" applyFont="1"/>
    <xf numFmtId="0" fontId="11" fillId="0" borderId="0" xfId="0" applyNumberFormat="1" applyFont="1"/>
    <xf numFmtId="0" fontId="23" fillId="0" borderId="0" xfId="0" applyNumberFormat="1" applyFont="1"/>
    <xf numFmtId="0" fontId="61" fillId="0" borderId="0" xfId="0" applyNumberFormat="1" applyFont="1"/>
    <xf numFmtId="0" fontId="62" fillId="0" borderId="0" xfId="0" applyNumberFormat="1" applyFont="1"/>
    <xf numFmtId="0" fontId="63" fillId="0" borderId="0" xfId="0" applyNumberFormat="1" applyFont="1"/>
    <xf numFmtId="0" fontId="64" fillId="0" borderId="0" xfId="0" applyNumberFormat="1" applyFont="1"/>
    <xf numFmtId="0" fontId="65" fillId="0" borderId="0" xfId="0" applyNumberFormat="1" applyFont="1"/>
    <xf numFmtId="0" fontId="66" fillId="0" borderId="0" xfId="0" applyNumberFormat="1" applyFont="1"/>
    <xf numFmtId="0" fontId="21" fillId="0" borderId="0" xfId="0" applyFont="1"/>
    <xf numFmtId="0" fontId="67" fillId="0" borderId="0" xfId="0" applyNumberFormat="1" applyFont="1"/>
    <xf numFmtId="0" fontId="68" fillId="0" borderId="0" xfId="0" applyNumberFormat="1" applyFont="1"/>
    <xf numFmtId="0" fontId="69" fillId="0" borderId="0" xfId="0" applyNumberFormat="1" applyFont="1"/>
    <xf numFmtId="0" fontId="70" fillId="0" borderId="0" xfId="0" applyNumberFormat="1" applyFont="1"/>
    <xf numFmtId="0" fontId="71" fillId="0" borderId="0" xfId="0" applyNumberFormat="1" applyFont="1"/>
    <xf numFmtId="0" fontId="72" fillId="0" borderId="0" xfId="0" applyNumberFormat="1" applyFont="1"/>
    <xf numFmtId="0" fontId="3" fillId="0" borderId="0" xfId="0" applyNumberFormat="1" applyFont="1"/>
    <xf numFmtId="0" fontId="6" fillId="0" borderId="0" xfId="0" applyNumberFormat="1" applyFont="1"/>
    <xf numFmtId="0" fontId="72" fillId="0" borderId="0" xfId="0" applyFont="1"/>
    <xf numFmtId="0" fontId="73" fillId="0" borderId="0" xfId="0" applyNumberFormat="1" applyFont="1"/>
    <xf numFmtId="0" fontId="74" fillId="0" borderId="0" xfId="0" applyNumberFormat="1" applyFont="1"/>
    <xf numFmtId="0" fontId="75" fillId="0" borderId="0" xfId="0" applyNumberFormat="1" applyFont="1"/>
    <xf numFmtId="0" fontId="76" fillId="0" borderId="0" xfId="0" applyFont="1"/>
    <xf numFmtId="0" fontId="76" fillId="0" borderId="0" xfId="0" applyNumberFormat="1" applyFont="1"/>
    <xf numFmtId="0" fontId="77" fillId="0" borderId="0" xfId="0" applyNumberFormat="1" applyFont="1"/>
    <xf numFmtId="0" fontId="8" fillId="0" borderId="0" xfId="0" applyNumberFormat="1" applyFont="1"/>
    <xf numFmtId="0" fontId="56" fillId="0" borderId="0" xfId="0" applyFont="1"/>
    <xf numFmtId="0" fontId="79" fillId="0" borderId="0" xfId="0" applyNumberFormat="1" applyFont="1"/>
    <xf numFmtId="0" fontId="78" fillId="0" borderId="0" xfId="0" applyNumberFormat="1" applyFont="1"/>
    <xf numFmtId="0" fontId="80" fillId="0" borderId="0" xfId="0" applyNumberFormat="1" applyFont="1"/>
    <xf numFmtId="0" fontId="81" fillId="0" borderId="0" xfId="0" applyNumberFormat="1" applyFont="1"/>
    <xf numFmtId="0" fontId="82" fillId="0" borderId="0" xfId="0" applyNumberFormat="1" applyFont="1"/>
    <xf numFmtId="0" fontId="83" fillId="0" borderId="0" xfId="0" applyNumberFormat="1" applyFont="1"/>
    <xf numFmtId="0" fontId="84" fillId="0" borderId="0" xfId="0" applyNumberFormat="1" applyFont="1"/>
    <xf numFmtId="0" fontId="85" fillId="0" borderId="0" xfId="0" applyNumberFormat="1" applyFont="1"/>
    <xf numFmtId="0" fontId="86" fillId="0" borderId="0" xfId="0" applyNumberFormat="1" applyFont="1"/>
    <xf numFmtId="0" fontId="87" fillId="0" borderId="0" xfId="0" applyNumberFormat="1" applyFont="1"/>
    <xf numFmtId="0" fontId="88" fillId="0" borderId="0" xfId="0" applyNumberFormat="1" applyFont="1"/>
    <xf numFmtId="0" fontId="89" fillId="0" borderId="0" xfId="0" applyNumberFormat="1" applyFont="1"/>
    <xf numFmtId="0" fontId="90" fillId="0" borderId="0" xfId="0" applyNumberFormat="1" applyFont="1"/>
    <xf numFmtId="0" fontId="91" fillId="0" borderId="0" xfId="0" applyNumberFormat="1" applyFont="1"/>
    <xf numFmtId="0" fontId="92" fillId="0" borderId="0" xfId="0" applyNumberFormat="1" applyFont="1"/>
    <xf numFmtId="0" fontId="93" fillId="0" borderId="0" xfId="0" applyNumberFormat="1" applyFont="1"/>
    <xf numFmtId="0" fontId="94" fillId="0" borderId="0" xfId="0" applyNumberFormat="1" applyFont="1"/>
    <xf numFmtId="0" fontId="95" fillId="0" borderId="0" xfId="0" applyNumberFormat="1" applyFont="1"/>
    <xf numFmtId="0" fontId="96" fillId="0" borderId="0" xfId="0" applyNumberFormat="1" applyFont="1"/>
    <xf numFmtId="0" fontId="97" fillId="0" borderId="0" xfId="0" applyNumberFormat="1" applyFont="1"/>
    <xf numFmtId="0" fontId="2" fillId="0" borderId="0" xfId="0" applyNumberFormat="1" applyFont="1"/>
    <xf numFmtId="0" fontId="98" fillId="0" borderId="0" xfId="0" applyNumberFormat="1" applyFont="1"/>
    <xf numFmtId="0" fontId="99" fillId="0" borderId="0" xfId="0" applyNumberFormat="1" applyFont="1"/>
    <xf numFmtId="0" fontId="100" fillId="0" borderId="0" xfId="0" applyNumberFormat="1" applyFont="1"/>
    <xf numFmtId="0" fontId="101" fillId="0" borderId="0" xfId="0" applyNumberFormat="1" applyFont="1"/>
    <xf numFmtId="0" fontId="102" fillId="0" borderId="0" xfId="0" applyNumberFormat="1" applyFont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1" fillId="0" borderId="0" xfId="0" applyNumberFormat="1" applyFont="1"/>
    <xf numFmtId="18" fontId="2" fillId="0" borderId="0" xfId="0" applyNumberFormat="1" applyFont="1"/>
    <xf numFmtId="18" fontId="1" fillId="0" borderId="0" xfId="0" applyNumberFormat="1" applyFont="1"/>
    <xf numFmtId="0" fontId="0" fillId="0" borderId="0" xfId="0"/>
    <xf numFmtId="2" fontId="0" fillId="0" borderId="0" xfId="0" applyNumberFormat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104" fillId="2" borderId="2" xfId="0" applyNumberFormat="1" applyFont="1" applyFill="1" applyBorder="1" applyAlignment="1">
      <alignment horizontal="center"/>
    </xf>
    <xf numFmtId="0" fontId="104" fillId="2" borderId="2" xfId="0" applyFont="1" applyFill="1" applyBorder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/>
    <xf numFmtId="0" fontId="107" fillId="0" borderId="0" xfId="0" applyFont="1"/>
    <xf numFmtId="0" fontId="104" fillId="0" borderId="0" xfId="0" applyFont="1"/>
    <xf numFmtId="0" fontId="108" fillId="0" borderId="0" xfId="0" applyFont="1"/>
    <xf numFmtId="0" fontId="0" fillId="0" borderId="14" xfId="0" applyBorder="1"/>
    <xf numFmtId="0" fontId="104" fillId="0" borderId="15" xfId="0" applyFont="1" applyBorder="1"/>
    <xf numFmtId="0" fontId="104" fillId="0" borderId="16" xfId="0" applyFont="1" applyBorder="1"/>
    <xf numFmtId="0" fontId="0" fillId="0" borderId="17" xfId="0" applyBorder="1"/>
    <xf numFmtId="16" fontId="0" fillId="0" borderId="18" xfId="0" quotePrefix="1" applyNumberFormat="1" applyBorder="1"/>
    <xf numFmtId="16" fontId="0" fillId="0" borderId="19" xfId="0" applyNumberFormat="1" applyBorder="1"/>
    <xf numFmtId="0" fontId="0" fillId="0" borderId="20" xfId="0" applyBorder="1"/>
    <xf numFmtId="16" fontId="104" fillId="0" borderId="19" xfId="0" applyNumberFormat="1" applyFont="1" applyBorder="1"/>
    <xf numFmtId="0" fontId="0" fillId="0" borderId="18" xfId="0" quotePrefix="1" applyBorder="1"/>
    <xf numFmtId="0" fontId="0" fillId="0" borderId="19" xfId="0" quotePrefix="1" applyBorder="1"/>
    <xf numFmtId="0" fontId="0" fillId="0" borderId="0" xfId="0" applyBorder="1"/>
    <xf numFmtId="0" fontId="0" fillId="0" borderId="19" xfId="0" applyBorder="1"/>
    <xf numFmtId="0" fontId="104" fillId="0" borderId="19" xfId="0" applyFont="1" applyBorder="1"/>
    <xf numFmtId="0" fontId="0" fillId="0" borderId="21" xfId="0" quotePrefix="1" applyBorder="1"/>
    <xf numFmtId="0" fontId="0" fillId="0" borderId="22" xfId="0" quotePrefix="1" applyBorder="1"/>
    <xf numFmtId="0" fontId="0" fillId="0" borderId="23" xfId="0" applyBorder="1"/>
    <xf numFmtId="0" fontId="109" fillId="0" borderId="0" xfId="0" applyFo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11" fillId="0" borderId="33" xfId="0" applyFont="1" applyBorder="1" applyAlignment="1">
      <alignment horizontal="center" vertical="center"/>
    </xf>
    <xf numFmtId="0" fontId="111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3" xfId="0" applyBorder="1" applyAlignment="1">
      <alignment wrapText="1"/>
    </xf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17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2" fillId="0" borderId="69" xfId="0" applyFont="1" applyBorder="1"/>
    <xf numFmtId="0" fontId="2" fillId="0" borderId="69" xfId="0" applyFont="1" applyBorder="1" applyAlignment="1">
      <alignment horizontal="center"/>
    </xf>
    <xf numFmtId="0" fontId="114" fillId="0" borderId="69" xfId="0" applyFont="1" applyBorder="1"/>
    <xf numFmtId="0" fontId="1" fillId="0" borderId="69" xfId="0" applyFont="1" applyBorder="1" applyAlignment="1">
      <alignment horizontal="center"/>
    </xf>
    <xf numFmtId="2" fontId="0" fillId="0" borderId="69" xfId="0" applyNumberFormat="1" applyBorder="1"/>
    <xf numFmtId="0" fontId="0" fillId="0" borderId="0" xfId="0" applyFont="1"/>
    <xf numFmtId="167" fontId="1" fillId="0" borderId="0" xfId="0" applyNumberFormat="1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104" fillId="0" borderId="0" xfId="0" applyFont="1" applyAlignment="1">
      <alignment horizontal="right"/>
    </xf>
    <xf numFmtId="0" fontId="0" fillId="4" borderId="33" xfId="0" applyFill="1" applyBorder="1"/>
    <xf numFmtId="0" fontId="0" fillId="4" borderId="0" xfId="0" applyFill="1"/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/>
    <xf numFmtId="2" fontId="1" fillId="3" borderId="0" xfId="0" applyNumberFormat="1" applyFont="1" applyFill="1" applyAlignment="1">
      <alignment horizontal="center"/>
    </xf>
    <xf numFmtId="166" fontId="104" fillId="0" borderId="0" xfId="0" quotePrefix="1" applyNumberFormat="1" applyFont="1" applyAlignment="1">
      <alignment horizontal="center"/>
    </xf>
    <xf numFmtId="166" fontId="11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2" fontId="115" fillId="0" borderId="0" xfId="0" applyNumberFormat="1" applyFont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112" fillId="0" borderId="65" xfId="0" applyFont="1" applyBorder="1" applyAlignment="1">
      <alignment vertical="center" textRotation="90" wrapText="1"/>
    </xf>
    <xf numFmtId="0" fontId="112" fillId="0" borderId="30" xfId="0" applyFont="1" applyBorder="1" applyAlignment="1">
      <alignment vertical="center" textRotation="90"/>
    </xf>
    <xf numFmtId="0" fontId="0" fillId="3" borderId="26" xfId="0" applyFill="1" applyBorder="1" applyAlignment="1"/>
    <xf numFmtId="0" fontId="0" fillId="3" borderId="57" xfId="0" applyFill="1" applyBorder="1" applyAlignment="1"/>
    <xf numFmtId="0" fontId="0" fillId="3" borderId="27" xfId="0" applyFill="1" applyBorder="1" applyAlignment="1"/>
    <xf numFmtId="0" fontId="0" fillId="4" borderId="58" xfId="0" applyFill="1" applyBorder="1" applyAlignment="1"/>
    <xf numFmtId="0" fontId="0" fillId="4" borderId="59" xfId="0" applyFill="1" applyBorder="1" applyAlignment="1"/>
    <xf numFmtId="0" fontId="103" fillId="4" borderId="60" xfId="0" applyFont="1" applyFill="1" applyBorder="1" applyAlignment="1">
      <alignment vertical="center"/>
    </xf>
    <xf numFmtId="0" fontId="110" fillId="0" borderId="61" xfId="0" applyFont="1" applyBorder="1" applyAlignment="1">
      <alignment horizontal="center" vertical="center"/>
    </xf>
    <xf numFmtId="0" fontId="110" fillId="0" borderId="46" xfId="0" applyFont="1" applyBorder="1" applyAlignment="1">
      <alignment horizontal="center" vertical="center"/>
    </xf>
    <xf numFmtId="0" fontId="110" fillId="0" borderId="0" xfId="0" applyFont="1" applyBorder="1" applyAlignment="1">
      <alignment horizontal="center" vertical="center"/>
    </xf>
    <xf numFmtId="0" fontId="110" fillId="0" borderId="62" xfId="0" applyFont="1" applyBorder="1" applyAlignment="1">
      <alignment horizontal="center" vertical="center"/>
    </xf>
    <xf numFmtId="0" fontId="110" fillId="0" borderId="63" xfId="0" applyFont="1" applyBorder="1" applyAlignment="1">
      <alignment horizontal="center" vertical="center"/>
    </xf>
    <xf numFmtId="0" fontId="110" fillId="0" borderId="51" xfId="0" applyFont="1" applyBorder="1" applyAlignment="1">
      <alignment horizontal="center" vertical="center"/>
    </xf>
    <xf numFmtId="0" fontId="110" fillId="0" borderId="64" xfId="0" applyFont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 applyAlignment="1"/>
    <xf numFmtId="0" fontId="0" fillId="0" borderId="65" xfId="0" applyBorder="1" applyAlignment="1"/>
    <xf numFmtId="0" fontId="0" fillId="0" borderId="67" xfId="0" applyBorder="1" applyAlignment="1"/>
    <xf numFmtId="0" fontId="0" fillId="0" borderId="31" xfId="0" applyBorder="1" applyAlignment="1"/>
    <xf numFmtId="0" fontId="0" fillId="0" borderId="66" xfId="0" applyBorder="1" applyAlignment="1"/>
    <xf numFmtId="0" fontId="0" fillId="3" borderId="17" xfId="0" applyFill="1" applyBorder="1" applyAlignment="1"/>
    <xf numFmtId="0" fontId="0" fillId="0" borderId="17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6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view="pageBreakPreview" topLeftCell="A7" zoomScale="140" zoomScaleNormal="75" zoomScaleSheetLayoutView="140" workbookViewId="0">
      <selection activeCell="B5" sqref="B5:C5"/>
    </sheetView>
  </sheetViews>
  <sheetFormatPr defaultColWidth="9" defaultRowHeight="12.75" x14ac:dyDescent="0.2"/>
  <cols>
    <col min="2" max="2" width="9.28515625" customWidth="1"/>
    <col min="3" max="3" width="23.42578125" style="1" customWidth="1"/>
    <col min="4" max="4" width="9.140625" style="2" customWidth="1"/>
    <col min="5" max="5" width="9.140625" style="3" customWidth="1"/>
    <col min="8" max="13" width="9.140625" style="2" customWidth="1"/>
  </cols>
  <sheetData>
    <row r="2" spans="1:7" x14ac:dyDescent="0.2">
      <c r="A2" t="s">
        <v>1006</v>
      </c>
      <c r="B2" s="240" t="s">
        <v>1160</v>
      </c>
      <c r="C2" s="239"/>
      <c r="F2" s="227"/>
    </row>
    <row r="3" spans="1:7" x14ac:dyDescent="0.2">
      <c r="A3" t="s">
        <v>1003</v>
      </c>
      <c r="B3" s="239">
        <v>2012</v>
      </c>
      <c r="C3" s="239"/>
      <c r="F3" s="227"/>
    </row>
    <row r="4" spans="1:7" x14ac:dyDescent="0.2">
      <c r="A4" t="s">
        <v>1004</v>
      </c>
      <c r="B4" s="4"/>
      <c r="C4" s="169" t="s">
        <v>1161</v>
      </c>
    </row>
    <row r="5" spans="1:7" x14ac:dyDescent="0.2">
      <c r="A5" t="s">
        <v>1005</v>
      </c>
      <c r="B5" s="238">
        <v>41082</v>
      </c>
      <c r="C5" s="238"/>
    </row>
    <row r="6" spans="1:7" x14ac:dyDescent="0.2">
      <c r="B6" s="238">
        <f>+B5+1</f>
        <v>41083</v>
      </c>
      <c r="C6" s="238"/>
    </row>
    <row r="7" spans="1:7" x14ac:dyDescent="0.2">
      <c r="B7" s="238">
        <f>+B6+1</f>
        <v>41084</v>
      </c>
      <c r="C7" s="238"/>
    </row>
    <row r="9" spans="1:7" x14ac:dyDescent="0.2">
      <c r="B9" s="222" t="s">
        <v>0</v>
      </c>
      <c r="C9" s="222" t="s">
        <v>1</v>
      </c>
    </row>
    <row r="10" spans="1:7" x14ac:dyDescent="0.2">
      <c r="B10" s="223">
        <v>0</v>
      </c>
      <c r="C10" s="222" t="s">
        <v>2</v>
      </c>
    </row>
    <row r="11" spans="1:7" ht="14.25" x14ac:dyDescent="0.25">
      <c r="A11" s="15">
        <v>1</v>
      </c>
      <c r="B11" s="223">
        <v>1</v>
      </c>
      <c r="C11" s="224" t="s">
        <v>1153</v>
      </c>
      <c r="F11" s="2"/>
      <c r="G11" s="2"/>
    </row>
    <row r="12" spans="1:7" ht="14.25" x14ac:dyDescent="0.25">
      <c r="A12" s="15">
        <f>1+A11</f>
        <v>2</v>
      </c>
      <c r="B12" s="225">
        <f>1+B11</f>
        <v>2</v>
      </c>
      <c r="C12" s="224" t="s">
        <v>1144</v>
      </c>
      <c r="F12" s="2"/>
      <c r="G12" s="2"/>
    </row>
    <row r="13" spans="1:7" ht="14.25" x14ac:dyDescent="0.25">
      <c r="A13" s="15">
        <f t="shared" ref="A13:B60" si="0">1+A12</f>
        <v>3</v>
      </c>
      <c r="B13" s="225">
        <f t="shared" si="0"/>
        <v>3</v>
      </c>
      <c r="C13" s="224" t="s">
        <v>1154</v>
      </c>
      <c r="F13" s="2"/>
      <c r="G13" s="2"/>
    </row>
    <row r="14" spans="1:7" ht="14.25" x14ac:dyDescent="0.25">
      <c r="A14" s="15">
        <f t="shared" si="0"/>
        <v>4</v>
      </c>
      <c r="B14" s="225">
        <f t="shared" si="0"/>
        <v>4</v>
      </c>
      <c r="C14" s="224" t="s">
        <v>1145</v>
      </c>
      <c r="F14" s="2"/>
      <c r="G14" s="2"/>
    </row>
    <row r="15" spans="1:7" ht="14.25" x14ac:dyDescent="0.25">
      <c r="A15" s="15">
        <f t="shared" si="0"/>
        <v>5</v>
      </c>
      <c r="B15" s="225">
        <f t="shared" si="0"/>
        <v>5</v>
      </c>
      <c r="C15" s="224" t="s">
        <v>1152</v>
      </c>
      <c r="F15" s="2"/>
      <c r="G15" s="2"/>
    </row>
    <row r="16" spans="1:7" ht="14.25" x14ac:dyDescent="0.25">
      <c r="A16" s="15">
        <f t="shared" si="0"/>
        <v>6</v>
      </c>
      <c r="B16" s="225">
        <f t="shared" si="0"/>
        <v>6</v>
      </c>
      <c r="C16" s="224" t="s">
        <v>1155</v>
      </c>
      <c r="F16" s="2"/>
      <c r="G16" s="2"/>
    </row>
    <row r="17" spans="1:7" ht="14.25" x14ac:dyDescent="0.25">
      <c r="A17" s="15">
        <f t="shared" si="0"/>
        <v>7</v>
      </c>
      <c r="B17" s="225">
        <f t="shared" si="0"/>
        <v>7</v>
      </c>
      <c r="C17" s="224" t="s">
        <v>1156</v>
      </c>
      <c r="F17" s="2"/>
      <c r="G17" s="2"/>
    </row>
    <row r="18" spans="1:7" ht="14.25" x14ac:dyDescent="0.25">
      <c r="A18" s="15">
        <f t="shared" si="0"/>
        <v>8</v>
      </c>
      <c r="B18" s="225">
        <f t="shared" si="0"/>
        <v>8</v>
      </c>
      <c r="C18" s="224" t="s">
        <v>1177</v>
      </c>
      <c r="F18" s="2"/>
      <c r="G18" s="2"/>
    </row>
    <row r="19" spans="1:7" ht="14.25" x14ac:dyDescent="0.25">
      <c r="A19" s="15">
        <f t="shared" si="0"/>
        <v>9</v>
      </c>
      <c r="B19" s="225">
        <f t="shared" si="0"/>
        <v>9</v>
      </c>
      <c r="C19" s="224" t="s">
        <v>1184</v>
      </c>
      <c r="F19" s="2"/>
      <c r="G19" s="2"/>
    </row>
    <row r="20" spans="1:7" ht="14.25" x14ac:dyDescent="0.25">
      <c r="A20" s="15">
        <f t="shared" si="0"/>
        <v>10</v>
      </c>
      <c r="B20" s="225">
        <f t="shared" si="0"/>
        <v>10</v>
      </c>
      <c r="C20" s="224" t="s">
        <v>1157</v>
      </c>
      <c r="F20" s="2"/>
      <c r="G20" s="2"/>
    </row>
    <row r="21" spans="1:7" ht="14.25" x14ac:dyDescent="0.25">
      <c r="A21" s="15">
        <f t="shared" si="0"/>
        <v>11</v>
      </c>
      <c r="B21" s="225">
        <f t="shared" si="0"/>
        <v>11</v>
      </c>
      <c r="C21" s="224" t="s">
        <v>1002</v>
      </c>
      <c r="F21" s="2"/>
      <c r="G21" s="2"/>
    </row>
    <row r="22" spans="1:7" ht="14.25" x14ac:dyDescent="0.25">
      <c r="A22" s="15">
        <f t="shared" si="0"/>
        <v>12</v>
      </c>
      <c r="B22" s="225">
        <f t="shared" si="0"/>
        <v>12</v>
      </c>
      <c r="C22" s="224" t="s">
        <v>3</v>
      </c>
      <c r="F22" s="2"/>
      <c r="G22" s="2"/>
    </row>
    <row r="23" spans="1:7" ht="14.25" x14ac:dyDescent="0.25">
      <c r="A23" s="15">
        <f t="shared" si="0"/>
        <v>13</v>
      </c>
      <c r="B23" s="225">
        <f t="shared" si="0"/>
        <v>13</v>
      </c>
      <c r="C23" s="224" t="s">
        <v>1151</v>
      </c>
      <c r="F23" s="2"/>
      <c r="G23" s="2"/>
    </row>
    <row r="24" spans="1:7" ht="14.25" x14ac:dyDescent="0.25">
      <c r="A24" s="15">
        <f t="shared" si="0"/>
        <v>14</v>
      </c>
      <c r="B24" s="225">
        <f t="shared" si="0"/>
        <v>14</v>
      </c>
      <c r="C24" s="224" t="s">
        <v>1150</v>
      </c>
      <c r="F24" s="2"/>
      <c r="G24" s="2"/>
    </row>
    <row r="25" spans="1:7" ht="14.25" x14ac:dyDescent="0.25">
      <c r="A25" s="15">
        <f t="shared" si="0"/>
        <v>15</v>
      </c>
      <c r="B25" s="225">
        <f t="shared" si="0"/>
        <v>15</v>
      </c>
      <c r="C25" s="224" t="s">
        <v>1158</v>
      </c>
      <c r="F25" s="2"/>
      <c r="G25" s="2"/>
    </row>
    <row r="26" spans="1:7" ht="14.25" x14ac:dyDescent="0.25">
      <c r="A26" s="15">
        <f t="shared" si="0"/>
        <v>16</v>
      </c>
      <c r="B26" s="225">
        <f t="shared" si="0"/>
        <v>16</v>
      </c>
      <c r="C26" s="224" t="s">
        <v>1182</v>
      </c>
      <c r="F26" s="2"/>
      <c r="G26" s="2"/>
    </row>
    <row r="27" spans="1:7" ht="14.25" x14ac:dyDescent="0.25">
      <c r="A27" s="15">
        <f t="shared" si="0"/>
        <v>17</v>
      </c>
      <c r="B27" s="225">
        <f t="shared" si="0"/>
        <v>17</v>
      </c>
      <c r="C27" s="224" t="s">
        <v>1183</v>
      </c>
      <c r="F27" s="2"/>
      <c r="G27" s="2"/>
    </row>
    <row r="28" spans="1:7" ht="14.25" x14ac:dyDescent="0.25">
      <c r="A28" s="15">
        <f t="shared" si="0"/>
        <v>18</v>
      </c>
      <c r="B28" s="225">
        <f t="shared" si="0"/>
        <v>18</v>
      </c>
      <c r="C28" s="224" t="s">
        <v>1167</v>
      </c>
      <c r="F28" s="2"/>
      <c r="G28" s="2"/>
    </row>
    <row r="29" spans="1:7" ht="14.25" x14ac:dyDescent="0.25">
      <c r="A29" s="15">
        <f t="shared" si="0"/>
        <v>19</v>
      </c>
      <c r="B29" s="225">
        <f t="shared" si="0"/>
        <v>19</v>
      </c>
      <c r="C29" s="224" t="s">
        <v>1173</v>
      </c>
      <c r="F29" s="2"/>
      <c r="G29" s="2"/>
    </row>
    <row r="30" spans="1:7" ht="14.25" x14ac:dyDescent="0.25">
      <c r="A30" s="15">
        <f t="shared" si="0"/>
        <v>20</v>
      </c>
      <c r="B30" s="225">
        <f t="shared" si="0"/>
        <v>20</v>
      </c>
      <c r="C30" s="224" t="s">
        <v>1174</v>
      </c>
      <c r="E30" s="2"/>
      <c r="F30" s="2"/>
      <c r="G30" s="2"/>
    </row>
    <row r="31" spans="1:7" ht="14.25" x14ac:dyDescent="0.25">
      <c r="A31" s="15">
        <f t="shared" si="0"/>
        <v>21</v>
      </c>
      <c r="B31" s="225">
        <f t="shared" si="0"/>
        <v>21</v>
      </c>
      <c r="C31" s="224" t="s">
        <v>1175</v>
      </c>
    </row>
    <row r="32" spans="1:7" ht="14.25" x14ac:dyDescent="0.25">
      <c r="A32" s="15">
        <f t="shared" si="0"/>
        <v>22</v>
      </c>
      <c r="B32" s="225">
        <f t="shared" si="0"/>
        <v>22</v>
      </c>
      <c r="C32" s="224" t="s">
        <v>1176</v>
      </c>
      <c r="E32" s="2"/>
    </row>
    <row r="33" spans="1:5" ht="14.25" x14ac:dyDescent="0.25">
      <c r="A33" s="15">
        <f t="shared" si="0"/>
        <v>23</v>
      </c>
      <c r="B33" s="225">
        <f t="shared" si="0"/>
        <v>23</v>
      </c>
      <c r="C33" s="224" t="s">
        <v>1188</v>
      </c>
      <c r="E33" s="2"/>
    </row>
    <row r="34" spans="1:5" ht="14.25" x14ac:dyDescent="0.25">
      <c r="A34" s="15">
        <f t="shared" si="0"/>
        <v>24</v>
      </c>
      <c r="B34" s="225">
        <f t="shared" si="0"/>
        <v>24</v>
      </c>
      <c r="C34" s="224"/>
      <c r="E34" s="2"/>
    </row>
    <row r="35" spans="1:5" ht="14.25" x14ac:dyDescent="0.25">
      <c r="A35" s="15">
        <f t="shared" si="0"/>
        <v>25</v>
      </c>
      <c r="B35" s="225">
        <f t="shared" si="0"/>
        <v>25</v>
      </c>
      <c r="C35" s="224"/>
      <c r="E35" s="2"/>
    </row>
    <row r="36" spans="1:5" ht="14.25" x14ac:dyDescent="0.25">
      <c r="A36" s="15">
        <f t="shared" si="0"/>
        <v>26</v>
      </c>
      <c r="B36" s="225">
        <f t="shared" si="0"/>
        <v>26</v>
      </c>
      <c r="C36" s="224" t="s">
        <v>1178</v>
      </c>
      <c r="E36" s="2"/>
    </row>
    <row r="37" spans="1:5" x14ac:dyDescent="0.2">
      <c r="A37" s="15">
        <f t="shared" si="0"/>
        <v>27</v>
      </c>
      <c r="B37" s="225">
        <f t="shared" si="0"/>
        <v>27</v>
      </c>
      <c r="C37" s="226" t="s">
        <v>1179</v>
      </c>
      <c r="E37" s="2"/>
    </row>
    <row r="38" spans="1:5" x14ac:dyDescent="0.2">
      <c r="A38" s="15">
        <f t="shared" si="0"/>
        <v>28</v>
      </c>
      <c r="B38" s="225">
        <f t="shared" si="0"/>
        <v>28</v>
      </c>
      <c r="C38" s="226" t="s">
        <v>1180</v>
      </c>
      <c r="E38" s="2"/>
    </row>
    <row r="39" spans="1:5" x14ac:dyDescent="0.2">
      <c r="A39" s="15">
        <f t="shared" si="0"/>
        <v>29</v>
      </c>
      <c r="B39" s="225">
        <f t="shared" si="0"/>
        <v>29</v>
      </c>
      <c r="C39" s="226" t="s">
        <v>1181</v>
      </c>
      <c r="E39" s="2"/>
    </row>
    <row r="40" spans="1:5" x14ac:dyDescent="0.2">
      <c r="A40" s="15">
        <f t="shared" si="0"/>
        <v>30</v>
      </c>
      <c r="B40" s="225">
        <v>30</v>
      </c>
      <c r="C40" s="226"/>
      <c r="E40" s="2"/>
    </row>
    <row r="41" spans="1:5" x14ac:dyDescent="0.2">
      <c r="A41" s="15">
        <f t="shared" si="0"/>
        <v>31</v>
      </c>
      <c r="B41" s="152">
        <v>31</v>
      </c>
      <c r="C41" s="159"/>
      <c r="E41" s="2"/>
    </row>
    <row r="42" spans="1:5" x14ac:dyDescent="0.2">
      <c r="A42" s="15">
        <f t="shared" si="0"/>
        <v>32</v>
      </c>
      <c r="B42" s="152">
        <v>36</v>
      </c>
      <c r="C42" s="159"/>
      <c r="E42" s="2"/>
    </row>
    <row r="43" spans="1:5" x14ac:dyDescent="0.2">
      <c r="A43" s="15">
        <f t="shared" si="0"/>
        <v>33</v>
      </c>
      <c r="B43" s="152">
        <v>37</v>
      </c>
      <c r="C43" s="159"/>
      <c r="E43" s="2"/>
    </row>
    <row r="44" spans="1:5" x14ac:dyDescent="0.2">
      <c r="A44" s="15">
        <f t="shared" si="0"/>
        <v>34</v>
      </c>
      <c r="B44" s="152">
        <v>39</v>
      </c>
      <c r="C44" s="159"/>
      <c r="E44" s="2"/>
    </row>
    <row r="45" spans="1:5" x14ac:dyDescent="0.2">
      <c r="A45" s="15">
        <f t="shared" si="0"/>
        <v>35</v>
      </c>
      <c r="B45" s="152">
        <v>40</v>
      </c>
      <c r="C45" s="159"/>
      <c r="E45" s="2"/>
    </row>
    <row r="46" spans="1:5" x14ac:dyDescent="0.2">
      <c r="A46" s="15">
        <f t="shared" si="0"/>
        <v>36</v>
      </c>
      <c r="B46" s="152">
        <v>41</v>
      </c>
      <c r="C46" s="159"/>
      <c r="E46" s="2"/>
    </row>
    <row r="47" spans="1:5" x14ac:dyDescent="0.2">
      <c r="A47" s="15">
        <f t="shared" si="0"/>
        <v>37</v>
      </c>
      <c r="B47" s="152">
        <v>42</v>
      </c>
      <c r="C47" s="159"/>
      <c r="E47" s="2"/>
    </row>
    <row r="48" spans="1:5" x14ac:dyDescent="0.2">
      <c r="A48" s="15">
        <f t="shared" si="0"/>
        <v>38</v>
      </c>
      <c r="B48" s="152">
        <v>43</v>
      </c>
      <c r="C48" s="159"/>
      <c r="E48" s="2"/>
    </row>
    <row r="49" spans="1:5" x14ac:dyDescent="0.2">
      <c r="A49" s="15">
        <f t="shared" si="0"/>
        <v>39</v>
      </c>
      <c r="B49" s="152">
        <v>44</v>
      </c>
      <c r="C49" s="159"/>
      <c r="E49" s="2"/>
    </row>
    <row r="50" spans="1:5" x14ac:dyDescent="0.2">
      <c r="A50" s="15">
        <f t="shared" si="0"/>
        <v>40</v>
      </c>
      <c r="B50" s="152">
        <v>45</v>
      </c>
      <c r="C50" s="159"/>
      <c r="E50" s="2"/>
    </row>
    <row r="51" spans="1:5" x14ac:dyDescent="0.2">
      <c r="A51" s="15">
        <f t="shared" si="0"/>
        <v>41</v>
      </c>
      <c r="B51" s="152">
        <v>46</v>
      </c>
      <c r="C51" s="159"/>
    </row>
    <row r="52" spans="1:5" x14ac:dyDescent="0.2">
      <c r="A52" s="15">
        <f t="shared" si="0"/>
        <v>42</v>
      </c>
      <c r="B52" s="152">
        <v>47</v>
      </c>
      <c r="C52" s="159"/>
    </row>
    <row r="53" spans="1:5" x14ac:dyDescent="0.2">
      <c r="A53" s="15">
        <f t="shared" si="0"/>
        <v>43</v>
      </c>
      <c r="B53" s="152">
        <v>48</v>
      </c>
      <c r="C53" s="159"/>
    </row>
    <row r="54" spans="1:5" x14ac:dyDescent="0.2">
      <c r="A54" s="15">
        <f t="shared" si="0"/>
        <v>44</v>
      </c>
      <c r="B54" s="152">
        <v>49</v>
      </c>
      <c r="C54" s="159"/>
    </row>
    <row r="55" spans="1:5" x14ac:dyDescent="0.2">
      <c r="A55" s="15">
        <f t="shared" si="0"/>
        <v>45</v>
      </c>
      <c r="B55" s="152">
        <v>50</v>
      </c>
      <c r="C55" s="159"/>
    </row>
    <row r="56" spans="1:5" x14ac:dyDescent="0.2">
      <c r="A56" s="15">
        <f t="shared" si="0"/>
        <v>46</v>
      </c>
      <c r="B56" s="152">
        <v>51</v>
      </c>
      <c r="C56" s="159"/>
    </row>
    <row r="57" spans="1:5" x14ac:dyDescent="0.2">
      <c r="A57" s="15">
        <f t="shared" si="0"/>
        <v>47</v>
      </c>
      <c r="B57" s="152">
        <v>52</v>
      </c>
      <c r="C57" s="159"/>
    </row>
    <row r="58" spans="1:5" x14ac:dyDescent="0.2">
      <c r="A58" s="15">
        <f t="shared" si="0"/>
        <v>48</v>
      </c>
      <c r="B58" s="152">
        <v>53</v>
      </c>
      <c r="C58" s="159"/>
    </row>
    <row r="59" spans="1:5" x14ac:dyDescent="0.2">
      <c r="A59" s="15">
        <f t="shared" si="0"/>
        <v>49</v>
      </c>
      <c r="B59" s="152">
        <v>54</v>
      </c>
      <c r="C59" s="159"/>
    </row>
    <row r="60" spans="1:5" x14ac:dyDescent="0.2">
      <c r="A60" s="15">
        <f t="shared" si="0"/>
        <v>50</v>
      </c>
      <c r="B60" s="152">
        <v>55</v>
      </c>
      <c r="C60" s="159"/>
    </row>
    <row r="61" spans="1:5" x14ac:dyDescent="0.2">
      <c r="B61" s="1"/>
    </row>
    <row r="62" spans="1:5" x14ac:dyDescent="0.2">
      <c r="B62" s="1"/>
    </row>
    <row r="63" spans="1:5" x14ac:dyDescent="0.2">
      <c r="B63" s="1"/>
    </row>
    <row r="64" spans="1:5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</sheetData>
  <mergeCells count="5">
    <mergeCell ref="B5:C5"/>
    <mergeCell ref="B6:C6"/>
    <mergeCell ref="B7:C7"/>
    <mergeCell ref="B3:C3"/>
    <mergeCell ref="B2:C2"/>
  </mergeCells>
  <phoneticPr fontId="0" type="noConversion"/>
  <pageMargins left="2.46" right="0.78749999999999998" top="0.78749999999999998" bottom="0.78749999999999998" header="0.5" footer="0.5"/>
  <pageSetup paperSize="3" scale="206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772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773</v>
      </c>
      <c r="C3" s="228"/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774</v>
      </c>
      <c r="C4" s="18"/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775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 t="s">
        <v>776</v>
      </c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777</v>
      </c>
      <c r="C8" s="16"/>
      <c r="D8" s="17"/>
      <c r="E8" s="16"/>
      <c r="F8" s="16"/>
      <c r="G8" s="16"/>
      <c r="H8" s="16"/>
      <c r="I8" s="16"/>
    </row>
    <row r="10" spans="1:15" x14ac:dyDescent="0.2">
      <c r="B10" s="15" t="s">
        <v>778</v>
      </c>
      <c r="C10" s="160"/>
      <c r="G10" s="15" t="s">
        <v>779</v>
      </c>
      <c r="H10" s="15" t="e">
        <f>AVERAGE(E13:E22)</f>
        <v>#DIV/0!</v>
      </c>
    </row>
    <row r="11" spans="1:15" x14ac:dyDescent="0.2">
      <c r="B11" s="15" t="s">
        <v>780</v>
      </c>
      <c r="C11" s="15">
        <f>COUNT(B13:B22)</f>
        <v>0</v>
      </c>
      <c r="G11" s="15" t="s">
        <v>781</v>
      </c>
      <c r="H11" s="15">
        <f>MAX(E13:E22)</f>
        <v>0</v>
      </c>
    </row>
    <row r="12" spans="1:15" x14ac:dyDescent="0.2">
      <c r="B12" s="15" t="s">
        <v>782</v>
      </c>
      <c r="C12" s="15" t="s">
        <v>783</v>
      </c>
      <c r="E12" s="15" t="s">
        <v>784</v>
      </c>
      <c r="F12" s="15" t="s">
        <v>785</v>
      </c>
      <c r="G12" s="15" t="s">
        <v>786</v>
      </c>
      <c r="H12" s="15" t="s">
        <v>38</v>
      </c>
      <c r="I12" s="15" t="s">
        <v>787</v>
      </c>
    </row>
    <row r="13" spans="1:15" x14ac:dyDescent="0.2">
      <c r="A13" s="15">
        <v>1</v>
      </c>
      <c r="B13" s="20"/>
      <c r="C13" s="5" t="str">
        <f>LOOKUP(B13,Registration)</f>
        <v xml:space="preserve">  </v>
      </c>
      <c r="D13" s="8">
        <f>C10</f>
        <v>0</v>
      </c>
      <c r="E13" s="21"/>
      <c r="F13" s="15" t="str">
        <f>IF(E13=0," ",RANK(E13,E13:E22))</f>
        <v xml:space="preserve"> </v>
      </c>
      <c r="G13" s="15" t="str">
        <f>IF(E13=0," ",INDEX(PlacePts,F13,C11-1))</f>
        <v xml:space="preserve"> </v>
      </c>
      <c r="H13" s="23" t="str">
        <f>IF(E13=0," ",IF(E13=H$11,E13/H$10,E13/H$11))</f>
        <v xml:space="preserve"> </v>
      </c>
      <c r="I13" s="23" t="str">
        <f>IF(E13=0," ",H13+G13)</f>
        <v xml:space="preserve"> </v>
      </c>
      <c r="J13" s="24"/>
      <c r="K13" s="24"/>
      <c r="L13" s="24"/>
      <c r="M13" s="24"/>
      <c r="N13" s="24"/>
      <c r="O13" s="24"/>
    </row>
    <row r="14" spans="1:15" x14ac:dyDescent="0.2">
      <c r="A14" s="15">
        <v>2</v>
      </c>
      <c r="B14" s="20"/>
      <c r="C14" s="5" t="str">
        <f t="shared" ref="C14:C22" si="0">LOOKUP(B14,Registration)</f>
        <v xml:space="preserve">  </v>
      </c>
      <c r="D14" s="8">
        <f>C10</f>
        <v>0</v>
      </c>
      <c r="E14" s="25"/>
      <c r="F14" s="15" t="str">
        <f>IF(E14=0," ",RANK(E14,E13:E22))</f>
        <v xml:space="preserve"> </v>
      </c>
      <c r="G14" s="15" t="str">
        <f>IF(E14=0," ",INDEX(PlacePts,F14,C11-1))</f>
        <v xml:space="preserve"> </v>
      </c>
      <c r="H14" s="23" t="str">
        <f t="shared" ref="H14:H22" si="1">IF(E14=0," ",IF(E14=H$11,E14/H$10,E14/H$11))</f>
        <v xml:space="preserve"> </v>
      </c>
      <c r="I14" s="23" t="str">
        <f t="shared" ref="I14:I22" si="2">IF(E14=0," ",H14+G14)</f>
        <v xml:space="preserve"> </v>
      </c>
      <c r="J14" s="24"/>
      <c r="K14" s="24"/>
      <c r="L14" s="24"/>
      <c r="M14" s="24"/>
      <c r="N14" s="24"/>
      <c r="O14" s="24"/>
    </row>
    <row r="15" spans="1:15" x14ac:dyDescent="0.2">
      <c r="A15" s="15">
        <v>3</v>
      </c>
      <c r="B15" s="20"/>
      <c r="C15" s="5" t="str">
        <f t="shared" si="0"/>
        <v xml:space="preserve">  </v>
      </c>
      <c r="D15" s="8">
        <f>C10</f>
        <v>0</v>
      </c>
      <c r="E15" s="25"/>
      <c r="F15" s="15" t="str">
        <f>IF(E15=0," ",RANK(E15,E13:E22))</f>
        <v xml:space="preserve"> </v>
      </c>
      <c r="G15" s="15" t="str">
        <f>IF(E15=0," ",INDEX(PlacePts,F15,C11-1))</f>
        <v xml:space="preserve"> </v>
      </c>
      <c r="H15" s="23" t="str">
        <f t="shared" si="1"/>
        <v xml:space="preserve"> </v>
      </c>
      <c r="I15" s="23" t="str">
        <f t="shared" si="2"/>
        <v xml:space="preserve"> </v>
      </c>
      <c r="J15" s="24"/>
      <c r="K15" s="24"/>
      <c r="L15" s="24"/>
      <c r="M15" s="24"/>
      <c r="N15" s="24"/>
      <c r="O15" s="24"/>
    </row>
    <row r="16" spans="1:15" x14ac:dyDescent="0.2">
      <c r="A16" s="15">
        <v>4</v>
      </c>
      <c r="B16" s="20"/>
      <c r="C16" s="5" t="str">
        <f t="shared" si="0"/>
        <v xml:space="preserve">  </v>
      </c>
      <c r="D16" s="8">
        <f>C10</f>
        <v>0</v>
      </c>
      <c r="E16" s="25"/>
      <c r="F16" s="15" t="str">
        <f>IF(E16=0," ",RANK(E16,E13:E22))</f>
        <v xml:space="preserve"> </v>
      </c>
      <c r="G16" s="15" t="str">
        <f>IF(E16=0," ",INDEX(PlacePts,F16,C$11-1))</f>
        <v xml:space="preserve"> </v>
      </c>
      <c r="H16" s="23" t="str">
        <f t="shared" si="1"/>
        <v xml:space="preserve"> </v>
      </c>
      <c r="I16" s="23" t="str">
        <f t="shared" si="2"/>
        <v xml:space="preserve"> </v>
      </c>
      <c r="J16" s="24"/>
      <c r="K16" s="24"/>
      <c r="L16" s="24"/>
      <c r="M16" s="24"/>
      <c r="N16" s="24"/>
      <c r="O16" s="24"/>
    </row>
    <row r="17" spans="1:15" x14ac:dyDescent="0.2">
      <c r="A17" s="15">
        <v>5</v>
      </c>
      <c r="B17" s="20"/>
      <c r="C17" s="5" t="str">
        <f t="shared" si="0"/>
        <v xml:space="preserve">  </v>
      </c>
      <c r="D17" s="8">
        <f>C10</f>
        <v>0</v>
      </c>
      <c r="E17" s="25"/>
      <c r="F17" s="15" t="str">
        <f>IF(E17=0," ",RANK(E17,E13:E22))</f>
        <v xml:space="preserve"> </v>
      </c>
      <c r="G17" s="15" t="str">
        <f>IF(E17=0," ",INDEX(PlacePts,F17,C11-1))</f>
        <v xml:space="preserve"> </v>
      </c>
      <c r="H17" s="23" t="str">
        <f t="shared" si="1"/>
        <v xml:space="preserve"> </v>
      </c>
      <c r="I17" s="23" t="str">
        <f t="shared" si="2"/>
        <v xml:space="preserve"> </v>
      </c>
      <c r="J17" s="24"/>
      <c r="K17" s="24"/>
      <c r="L17" s="24"/>
      <c r="M17" s="24"/>
      <c r="N17" s="24"/>
      <c r="O17" s="24"/>
    </row>
    <row r="18" spans="1:15" x14ac:dyDescent="0.2">
      <c r="A18" s="15">
        <v>6</v>
      </c>
      <c r="B18" s="20"/>
      <c r="C18" s="5" t="str">
        <f t="shared" si="0"/>
        <v xml:space="preserve">  </v>
      </c>
      <c r="D18" s="8">
        <f>C10</f>
        <v>0</v>
      </c>
      <c r="E18" s="25"/>
      <c r="F18" s="15" t="str">
        <f>IF(E18=0," ",RANK(E18,E13:E22))</f>
        <v xml:space="preserve"> </v>
      </c>
      <c r="G18" s="15" t="str">
        <f>IF(E18=0," ",INDEX(PlacePts,F18,C11-1))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hidden="1" x14ac:dyDescent="0.2">
      <c r="A19" s="15">
        <v>7</v>
      </c>
      <c r="B19" s="20"/>
      <c r="C19" s="5" t="str">
        <f t="shared" si="0"/>
        <v xml:space="preserve">  </v>
      </c>
      <c r="D19" s="8">
        <f>C10</f>
        <v>0</v>
      </c>
      <c r="E19" s="25"/>
      <c r="F19" s="15" t="str">
        <f>IF(E19=0," ",RANK(E19,E13:E22))</f>
        <v xml:space="preserve"> </v>
      </c>
      <c r="G19" s="15" t="str">
        <f>IF(E19=0," ",INDEX(PlacePts,F19,C11-1))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hidden="1" x14ac:dyDescent="0.2">
      <c r="A20" s="15">
        <v>8</v>
      </c>
      <c r="B20" s="20"/>
      <c r="C20" s="5" t="str">
        <f t="shared" si="0"/>
        <v xml:space="preserve">  </v>
      </c>
      <c r="D20" s="8">
        <f>C10</f>
        <v>0</v>
      </c>
      <c r="E20" s="25"/>
      <c r="F20" s="15" t="str">
        <f>IF(E20=0," ",RANK(E20,E13:E22))</f>
        <v xml:space="preserve"> </v>
      </c>
      <c r="G20" s="15" t="str">
        <f>IF(E20=0," ",INDEX(PlacePts,F20,C11-1))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9</v>
      </c>
      <c r="B21" s="20"/>
      <c r="C21" s="5" t="str">
        <f t="shared" si="0"/>
        <v xml:space="preserve">  </v>
      </c>
      <c r="D21" s="8">
        <f>C10</f>
        <v>0</v>
      </c>
      <c r="E21" s="25"/>
      <c r="F21" s="15" t="str">
        <f>IF(E21=0," ",RANK(E21,E13:E22))</f>
        <v xml:space="preserve"> </v>
      </c>
      <c r="G21" s="15" t="str">
        <f>IF(E21=0," ",INDEX(PlacePts,F21,C11-1))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</row>
    <row r="22" spans="1:15" hidden="1" x14ac:dyDescent="0.2">
      <c r="A22" s="15">
        <v>10</v>
      </c>
      <c r="B22" s="20"/>
      <c r="C22" s="5" t="str">
        <f t="shared" si="0"/>
        <v xml:space="preserve">  </v>
      </c>
      <c r="D22" s="8">
        <f>C10</f>
        <v>0</v>
      </c>
      <c r="E22" s="26"/>
      <c r="F22" s="15" t="str">
        <f>IF(E22=0," ",RANK(E22,E13:E22))</f>
        <v xml:space="preserve"> </v>
      </c>
      <c r="G22" s="15" t="str">
        <f>IF(E22=0," ",INDEX(PlacePts,F22,C11-1))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</row>
    <row r="24" spans="1:15" x14ac:dyDescent="0.2">
      <c r="B24" s="15" t="s">
        <v>788</v>
      </c>
      <c r="C24" s="27"/>
      <c r="G24" s="15" t="s">
        <v>789</v>
      </c>
      <c r="H24" s="15" t="e">
        <f>AVERAGE(E27:E36)</f>
        <v>#DIV/0!</v>
      </c>
    </row>
    <row r="25" spans="1:15" x14ac:dyDescent="0.2">
      <c r="B25" s="15" t="s">
        <v>790</v>
      </c>
      <c r="C25" s="43">
        <f>COUNT(B27:B36)</f>
        <v>0</v>
      </c>
      <c r="G25" s="15" t="s">
        <v>791</v>
      </c>
      <c r="H25" s="28">
        <f>MAX(E27:E36)</f>
        <v>0</v>
      </c>
    </row>
    <row r="26" spans="1:15" x14ac:dyDescent="0.2">
      <c r="B26" s="15" t="s">
        <v>792</v>
      </c>
      <c r="C26" s="15" t="s">
        <v>793</v>
      </c>
      <c r="E26" s="15" t="s">
        <v>794</v>
      </c>
      <c r="F26" s="15" t="s">
        <v>795</v>
      </c>
      <c r="G26" s="15" t="s">
        <v>796</v>
      </c>
      <c r="H26" s="15" t="s">
        <v>38</v>
      </c>
      <c r="I26" s="15" t="s">
        <v>797</v>
      </c>
    </row>
    <row r="27" spans="1:15" x14ac:dyDescent="0.2">
      <c r="A27" s="15">
        <v>1</v>
      </c>
      <c r="B27" s="20"/>
      <c r="C27" s="5" t="str">
        <f>LOOKUP(B27,Registration)</f>
        <v xml:space="preserve">  </v>
      </c>
      <c r="D27" s="8">
        <f>C24</f>
        <v>0</v>
      </c>
      <c r="E27" s="21"/>
      <c r="F27" s="15" t="str">
        <f>IF(E27=0," ",RANK(E27,E27:E36))</f>
        <v xml:space="preserve"> </v>
      </c>
      <c r="G27" s="15" t="str">
        <f>IF(E27=0," ",INDEX(PlacePts,F27,C25-1))</f>
        <v xml:space="preserve"> </v>
      </c>
      <c r="H27" s="23" t="str">
        <f>IF(E27=0," ",IF(E27=H$25,E27/H$24,E27/H$25))</f>
        <v xml:space="preserve"> </v>
      </c>
      <c r="I27" s="23" t="str">
        <f>IF(E27=0," ",H27+G27)</f>
        <v xml:space="preserve"> </v>
      </c>
      <c r="J27" s="24"/>
      <c r="K27" s="24"/>
      <c r="L27" s="24"/>
      <c r="M27" s="24"/>
      <c r="N27" s="24"/>
      <c r="O27" s="24"/>
    </row>
    <row r="28" spans="1:15" x14ac:dyDescent="0.2">
      <c r="A28" s="15">
        <v>2</v>
      </c>
      <c r="B28" s="20"/>
      <c r="C28" s="5" t="str">
        <f t="shared" ref="C28:C36" si="3">LOOKUP(B28,Registration)</f>
        <v xml:space="preserve">  </v>
      </c>
      <c r="D28" s="8">
        <f>C24</f>
        <v>0</v>
      </c>
      <c r="E28" s="25"/>
      <c r="F28" s="15" t="str">
        <f>IF(E28=0," ",RANK(E28,E27:E36))</f>
        <v xml:space="preserve"> </v>
      </c>
      <c r="G28" s="15" t="str">
        <f>IF(E28=0," ",INDEX(PlacePts,F28,C25-1))</f>
        <v xml:space="preserve"> </v>
      </c>
      <c r="H28" s="23" t="str">
        <f t="shared" ref="H28:H36" si="4">IF(E28=0," ",IF(E28=H$25,E28/H$24,E28/H$25))</f>
        <v xml:space="preserve"> </v>
      </c>
      <c r="I28" s="23" t="str">
        <f t="shared" ref="I28:I36" si="5">IF(E28=0," ",H28+G28)</f>
        <v xml:space="preserve"> </v>
      </c>
      <c r="J28" s="24"/>
      <c r="K28" s="24"/>
      <c r="L28" s="24"/>
      <c r="M28" s="24"/>
      <c r="N28" s="24"/>
      <c r="O28" s="24"/>
    </row>
    <row r="29" spans="1:15" x14ac:dyDescent="0.2">
      <c r="A29" s="15">
        <v>3</v>
      </c>
      <c r="B29" s="20"/>
      <c r="C29" s="5" t="str">
        <f t="shared" si="3"/>
        <v xml:space="preserve">  </v>
      </c>
      <c r="D29" s="8">
        <f>C24</f>
        <v>0</v>
      </c>
      <c r="E29" s="25"/>
      <c r="F29" s="15" t="str">
        <f>IF(E29=0," ",RANK(E29,E27:E36))</f>
        <v xml:space="preserve"> </v>
      </c>
      <c r="G29" s="15" t="str">
        <f>IF(E29=0," ",INDEX(PlacePts,F29,C25-1))</f>
        <v xml:space="preserve"> </v>
      </c>
      <c r="H29" s="23" t="str">
        <f t="shared" si="4"/>
        <v xml:space="preserve"> </v>
      </c>
      <c r="I29" s="23" t="str">
        <f t="shared" si="5"/>
        <v xml:space="preserve"> </v>
      </c>
      <c r="J29" s="24"/>
      <c r="K29" s="24"/>
      <c r="L29" s="24"/>
      <c r="M29" s="24"/>
      <c r="N29" s="24"/>
      <c r="O29" s="24"/>
    </row>
    <row r="30" spans="1:15" x14ac:dyDescent="0.2">
      <c r="A30" s="15">
        <v>4</v>
      </c>
      <c r="B30" s="20"/>
      <c r="C30" s="5" t="str">
        <f t="shared" si="3"/>
        <v xml:space="preserve">  </v>
      </c>
      <c r="D30" s="8">
        <f>C24</f>
        <v>0</v>
      </c>
      <c r="E30" s="25"/>
      <c r="F30" s="15" t="str">
        <f>IF(E30=0," ",RANK(E30,E27:E36))</f>
        <v xml:space="preserve"> </v>
      </c>
      <c r="G30" s="15" t="str">
        <f>IF(E30=0," ",INDEX(PlacePts,F30,C$25-1))</f>
        <v xml:space="preserve"> </v>
      </c>
      <c r="H30" s="23" t="str">
        <f t="shared" si="4"/>
        <v xml:space="preserve"> </v>
      </c>
      <c r="I30" s="23" t="str">
        <f t="shared" si="5"/>
        <v xml:space="preserve"> </v>
      </c>
      <c r="J30" s="24"/>
      <c r="K30" s="24"/>
      <c r="L30" s="24"/>
      <c r="M30" s="24"/>
      <c r="N30" s="24"/>
      <c r="O30" s="24"/>
    </row>
    <row r="31" spans="1:15" x14ac:dyDescent="0.2">
      <c r="A31" s="15">
        <v>5</v>
      </c>
      <c r="B31" s="20"/>
      <c r="C31" s="5" t="str">
        <f t="shared" si="3"/>
        <v xml:space="preserve">  </v>
      </c>
      <c r="D31" s="8">
        <f>C24</f>
        <v>0</v>
      </c>
      <c r="E31" s="25"/>
      <c r="F31" s="15" t="str">
        <f>IF(E31=0," ",RANK(E31,E27:E36))</f>
        <v xml:space="preserve"> </v>
      </c>
      <c r="G31" s="15" t="str">
        <f>IF(E31=0," ",INDEX(PlacePts,F31,C25-1))</f>
        <v xml:space="preserve"> </v>
      </c>
      <c r="H31" s="23" t="str">
        <f t="shared" si="4"/>
        <v xml:space="preserve"> </v>
      </c>
      <c r="I31" s="23" t="str">
        <f t="shared" si="5"/>
        <v xml:space="preserve"> </v>
      </c>
      <c r="J31" s="24"/>
      <c r="K31" s="24"/>
      <c r="L31" s="24"/>
      <c r="M31" s="24"/>
      <c r="N31" s="24"/>
      <c r="O31" s="24"/>
    </row>
    <row r="32" spans="1:15" x14ac:dyDescent="0.2">
      <c r="A32" s="15">
        <v>6</v>
      </c>
      <c r="B32" s="20"/>
      <c r="C32" s="5" t="str">
        <f t="shared" si="3"/>
        <v xml:space="preserve">  </v>
      </c>
      <c r="D32" s="8">
        <f>C24</f>
        <v>0</v>
      </c>
      <c r="E32" s="25"/>
      <c r="F32" s="15" t="str">
        <f>IF(E32=0," ",RANK(E32,E27:E36))</f>
        <v xml:space="preserve"> </v>
      </c>
      <c r="G32" s="15" t="str">
        <f>IF(E32=0," ",INDEX(PlacePts,F32,C25-1))</f>
        <v xml:space="preserve"> </v>
      </c>
      <c r="H32" s="23" t="str">
        <f t="shared" si="4"/>
        <v xml:space="preserve"> </v>
      </c>
      <c r="I32" s="23" t="str">
        <f t="shared" si="5"/>
        <v xml:space="preserve"> </v>
      </c>
      <c r="J32" s="24"/>
      <c r="K32" s="24"/>
      <c r="L32" s="24"/>
      <c r="M32" s="24"/>
      <c r="N32" s="24"/>
      <c r="O32" s="24"/>
    </row>
    <row r="33" spans="1:15" hidden="1" x14ac:dyDescent="0.2">
      <c r="A33" s="15">
        <v>7</v>
      </c>
      <c r="B33" s="20"/>
      <c r="C33" s="5" t="str">
        <f t="shared" si="3"/>
        <v xml:space="preserve">  </v>
      </c>
      <c r="D33" s="8">
        <f>C24</f>
        <v>0</v>
      </c>
      <c r="E33" s="25"/>
      <c r="F33" s="15" t="str">
        <f>IF(E33=0," ",RANK(E33,E27:E36))</f>
        <v xml:space="preserve"> </v>
      </c>
      <c r="G33" s="15" t="str">
        <f>IF(E33=0," ",INDEX(PlacePts,F33,C25-1))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hidden="1" x14ac:dyDescent="0.2">
      <c r="A34" s="15">
        <v>8</v>
      </c>
      <c r="B34" s="20"/>
      <c r="C34" s="5" t="str">
        <f t="shared" si="3"/>
        <v xml:space="preserve">  </v>
      </c>
      <c r="D34" s="8">
        <f>C24</f>
        <v>0</v>
      </c>
      <c r="E34" s="25"/>
      <c r="F34" s="15" t="str">
        <f>IF(E34=0," ",RANK(E34,E27:E36))</f>
        <v xml:space="preserve"> </v>
      </c>
      <c r="G34" s="15" t="str">
        <f>IF(E34=0," ",INDEX(PlacePts,F34,C25-1))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9</v>
      </c>
      <c r="B35" s="20"/>
      <c r="C35" s="5" t="str">
        <f t="shared" si="3"/>
        <v xml:space="preserve">  </v>
      </c>
      <c r="D35" s="8">
        <f>C24</f>
        <v>0</v>
      </c>
      <c r="E35" s="25"/>
      <c r="F35" s="15" t="str">
        <f>IF(E35=0," ",RANK(E35,E27:E36))</f>
        <v xml:space="preserve"> </v>
      </c>
      <c r="G35" s="15" t="str">
        <f>IF(E35=0," ",INDEX(PlacePts,F35,C25-1))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</row>
    <row r="36" spans="1:15" hidden="1" x14ac:dyDescent="0.2">
      <c r="A36" s="15">
        <v>10</v>
      </c>
      <c r="B36" s="20"/>
      <c r="C36" s="5" t="str">
        <f t="shared" si="3"/>
        <v xml:space="preserve">  </v>
      </c>
      <c r="D36" s="8">
        <f>C24</f>
        <v>0</v>
      </c>
      <c r="E36" s="26"/>
      <c r="F36" s="15" t="str">
        <f>IF(E36=0," ",RANK(E36,E27:E36))</f>
        <v xml:space="preserve"> </v>
      </c>
      <c r="G36" s="15" t="str">
        <f>IF(E36=0," ",INDEX(PlacePts,F36,C25-1))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</row>
    <row r="38" spans="1:15" x14ac:dyDescent="0.2">
      <c r="B38" s="15" t="s">
        <v>798</v>
      </c>
      <c r="C38" s="27"/>
      <c r="G38" s="15" t="s">
        <v>799</v>
      </c>
      <c r="H38" s="15" t="e">
        <f>AVERAGE(E41:E50)</f>
        <v>#DIV/0!</v>
      </c>
    </row>
    <row r="39" spans="1:15" x14ac:dyDescent="0.2">
      <c r="B39" s="15" t="s">
        <v>800</v>
      </c>
      <c r="C39" s="15">
        <f>COUNT(B41:B50)</f>
        <v>0</v>
      </c>
      <c r="G39" s="15" t="s">
        <v>801</v>
      </c>
      <c r="H39" s="15">
        <f>MAX(E41:E50)</f>
        <v>0</v>
      </c>
    </row>
    <row r="40" spans="1:15" x14ac:dyDescent="0.2">
      <c r="B40" s="15" t="s">
        <v>802</v>
      </c>
      <c r="C40" s="15" t="s">
        <v>803</v>
      </c>
      <c r="E40" s="15" t="s">
        <v>804</v>
      </c>
      <c r="F40" s="15" t="s">
        <v>805</v>
      </c>
      <c r="G40" s="15" t="s">
        <v>806</v>
      </c>
      <c r="H40" s="15" t="s">
        <v>38</v>
      </c>
      <c r="I40" s="15" t="s">
        <v>807</v>
      </c>
    </row>
    <row r="41" spans="1:15" x14ac:dyDescent="0.2">
      <c r="A41" s="15">
        <v>1</v>
      </c>
      <c r="B41" s="20"/>
      <c r="C41" s="5" t="str">
        <f>LOOKUP(B41,Registration)</f>
        <v xml:space="preserve">  </v>
      </c>
      <c r="D41" s="8">
        <f>C38</f>
        <v>0</v>
      </c>
      <c r="E41" s="21"/>
      <c r="F41" s="15" t="str">
        <f>IF(E41=0," ",RANK(E41,E41:E50))</f>
        <v xml:space="preserve"> </v>
      </c>
      <c r="G41" s="15" t="str">
        <f>IF(E41=0," ",INDEX(PlacePts,F41,C39-1))</f>
        <v xml:space="preserve"> </v>
      </c>
      <c r="H41" s="23" t="str">
        <f>IF(E41=0," ",IF(E41=H$39,E41/H$38,E41/H$11))</f>
        <v xml:space="preserve"> </v>
      </c>
      <c r="I41" s="23" t="str">
        <f>IF(E41=0," ",H41+G41)</f>
        <v xml:space="preserve"> </v>
      </c>
    </row>
    <row r="42" spans="1:15" x14ac:dyDescent="0.2">
      <c r="A42" s="15">
        <v>2</v>
      </c>
      <c r="B42" s="20"/>
      <c r="C42" s="5" t="str">
        <f t="shared" ref="C42:C50" si="6">LOOKUP(B42,Registration)</f>
        <v xml:space="preserve">  </v>
      </c>
      <c r="D42" s="8">
        <f>C38</f>
        <v>0</v>
      </c>
      <c r="E42" s="25"/>
      <c r="F42" s="15" t="str">
        <f>IF(E42=0," ",RANK(E42,E41:E50))</f>
        <v xml:space="preserve"> </v>
      </c>
      <c r="G42" s="15" t="str">
        <f>IF(E42=0," ",INDEX(PlacePts,F42,C39-1))</f>
        <v xml:space="preserve"> </v>
      </c>
      <c r="H42" s="23" t="str">
        <f>IF(E42=0," ",IF(E42=H$39,E42/H$38,E42/H$39))</f>
        <v xml:space="preserve"> </v>
      </c>
      <c r="I42" s="23" t="str">
        <f t="shared" ref="I42:I50" si="7">IF(E42=0," ",H42+G42)</f>
        <v xml:space="preserve"> </v>
      </c>
    </row>
    <row r="43" spans="1:15" x14ac:dyDescent="0.2">
      <c r="A43" s="15">
        <v>3</v>
      </c>
      <c r="B43" s="20"/>
      <c r="C43" s="5" t="str">
        <f t="shared" si="6"/>
        <v xml:space="preserve">  </v>
      </c>
      <c r="D43" s="8">
        <f>C38</f>
        <v>0</v>
      </c>
      <c r="E43" s="25"/>
      <c r="F43" s="15" t="str">
        <f>IF(E43=0," ",RANK(E43,E41:E50))</f>
        <v xml:space="preserve"> </v>
      </c>
      <c r="G43" s="15" t="str">
        <f>IF(E43=0," ",INDEX(PlacePts,F43,C39-1))</f>
        <v xml:space="preserve"> </v>
      </c>
      <c r="H43" s="23" t="str">
        <f>IF(E43=0," ",IF(E43=H$39,E43/H$38,E43/H$39))</f>
        <v xml:space="preserve"> </v>
      </c>
      <c r="I43" s="23" t="str">
        <f t="shared" si="7"/>
        <v xml:space="preserve"> </v>
      </c>
    </row>
    <row r="44" spans="1:15" x14ac:dyDescent="0.2">
      <c r="A44" s="15">
        <v>4</v>
      </c>
      <c r="B44" s="20"/>
      <c r="C44" s="5" t="str">
        <f t="shared" si="6"/>
        <v xml:space="preserve">  </v>
      </c>
      <c r="D44" s="8">
        <f>C38</f>
        <v>0</v>
      </c>
      <c r="E44" s="25"/>
      <c r="F44" s="15" t="str">
        <f>IF(E44=0," ",RANK(E44,E41:E50))</f>
        <v xml:space="preserve"> </v>
      </c>
      <c r="G44" s="15" t="str">
        <f>IF(E44=0," ",INDEX(PlacePts,F44,C39-1))</f>
        <v xml:space="preserve"> </v>
      </c>
      <c r="H44" s="23" t="str">
        <f t="shared" ref="H44:H50" si="8">IF(E44=0," ",IF(E44=H$39,E44/H$38,E44/H$39))</f>
        <v xml:space="preserve"> </v>
      </c>
      <c r="I44" s="23" t="str">
        <f t="shared" si="7"/>
        <v xml:space="preserve"> </v>
      </c>
    </row>
    <row r="45" spans="1:15" x14ac:dyDescent="0.2">
      <c r="A45" s="15">
        <v>5</v>
      </c>
      <c r="B45" s="20"/>
      <c r="C45" s="5" t="str">
        <f t="shared" si="6"/>
        <v xml:space="preserve">  </v>
      </c>
      <c r="D45" s="8">
        <f>C38</f>
        <v>0</v>
      </c>
      <c r="E45" s="25"/>
      <c r="F45" s="15" t="str">
        <f>IF(E45=0," ",RANK(E45,E41:E50))</f>
        <v xml:space="preserve"> </v>
      </c>
      <c r="G45" s="15" t="str">
        <f>IF(E45=0," ",INDEX(PlacePts,F45,C39-1))</f>
        <v xml:space="preserve"> </v>
      </c>
      <c r="H45" s="23" t="str">
        <f t="shared" si="8"/>
        <v xml:space="preserve"> </v>
      </c>
      <c r="I45" s="23" t="str">
        <f t="shared" si="7"/>
        <v xml:space="preserve"> </v>
      </c>
    </row>
    <row r="46" spans="1:15" x14ac:dyDescent="0.2">
      <c r="A46" s="15">
        <v>6</v>
      </c>
      <c r="B46" s="20"/>
      <c r="C46" s="5" t="str">
        <f t="shared" si="6"/>
        <v xml:space="preserve">  </v>
      </c>
      <c r="D46" s="8">
        <f>C38</f>
        <v>0</v>
      </c>
      <c r="E46" s="25"/>
      <c r="F46" s="15" t="str">
        <f>IF(E46=0," ",RANK(E46,E41:E50))</f>
        <v xml:space="preserve"> </v>
      </c>
      <c r="G46" s="15" t="str">
        <f>IF(E46=0," ",INDEX(PlacePts,F46,C39-1))</f>
        <v xml:space="preserve"> </v>
      </c>
      <c r="H46" s="23" t="str">
        <f t="shared" si="8"/>
        <v xml:space="preserve"> </v>
      </c>
      <c r="I46" s="23" t="str">
        <f t="shared" si="7"/>
        <v xml:space="preserve"> </v>
      </c>
    </row>
    <row r="47" spans="1:15" ht="11.25" hidden="1" customHeight="1" x14ac:dyDescent="0.2">
      <c r="A47" s="15">
        <v>7</v>
      </c>
      <c r="B47" s="20"/>
      <c r="C47" s="5" t="str">
        <f t="shared" si="6"/>
        <v xml:space="preserve">  </v>
      </c>
      <c r="D47" s="8">
        <f>C38</f>
        <v>0</v>
      </c>
      <c r="E47" s="25"/>
      <c r="F47" s="15" t="str">
        <f>IF(E47=0," ",RANK(E47,E41:E50))</f>
        <v xml:space="preserve"> </v>
      </c>
      <c r="G47" s="15" t="str">
        <f>IF(E47=0," ",INDEX(PlacePts,F47,C39-1))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hidden="1" x14ac:dyDescent="0.2">
      <c r="A48" s="15">
        <v>8</v>
      </c>
      <c r="B48" s="20"/>
      <c r="C48" s="5" t="str">
        <f t="shared" si="6"/>
        <v xml:space="preserve">  </v>
      </c>
      <c r="D48" s="8">
        <f>C38</f>
        <v>0</v>
      </c>
      <c r="E48" s="25"/>
      <c r="F48" s="15" t="str">
        <f>IF(E48=0," ",RANK(E48,E41:E50))</f>
        <v xml:space="preserve"> </v>
      </c>
      <c r="G48" s="15" t="str">
        <f>IF(E48=0," ",INDEX(PlacePts,F48,C39-1))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idden="1" x14ac:dyDescent="0.2">
      <c r="A49" s="15">
        <v>9</v>
      </c>
      <c r="B49" s="20"/>
      <c r="C49" s="5" t="str">
        <f t="shared" si="6"/>
        <v xml:space="preserve">  </v>
      </c>
      <c r="D49" s="8">
        <f>C38</f>
        <v>0</v>
      </c>
      <c r="E49" s="25"/>
      <c r="F49" s="15" t="str">
        <f>IF(E49=0," ",RANK(E49,E41:E50))</f>
        <v xml:space="preserve"> </v>
      </c>
      <c r="G49" s="15" t="str">
        <f>IF(E49=0," ",INDEX(PlacePts,F49,C39-1))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10</v>
      </c>
      <c r="B50" s="20"/>
      <c r="C50" s="5" t="str">
        <f t="shared" si="6"/>
        <v xml:space="preserve">  </v>
      </c>
      <c r="D50" s="8">
        <f>C38</f>
        <v>0</v>
      </c>
      <c r="E50" s="26"/>
      <c r="F50" s="15" t="str">
        <f>IF(E50=0," ",RANK(E50,E41:E50))</f>
        <v xml:space="preserve"> </v>
      </c>
      <c r="G50" s="15" t="str">
        <f>IF(E50=0," ",INDEX(PlacePts,F50,C39-1))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2" spans="1:9" x14ac:dyDescent="0.2">
      <c r="B52" s="15" t="s">
        <v>808</v>
      </c>
      <c r="C52" s="27"/>
      <c r="G52" s="15" t="s">
        <v>809</v>
      </c>
      <c r="H52" s="15" t="e">
        <f>AVERAGE(E55:E64)</f>
        <v>#DIV/0!</v>
      </c>
    </row>
    <row r="53" spans="1:9" x14ac:dyDescent="0.2">
      <c r="B53" s="15" t="s">
        <v>810</v>
      </c>
      <c r="C53" s="15">
        <f>COUNT(B55:B64)</f>
        <v>0</v>
      </c>
      <c r="G53" s="15" t="s">
        <v>811</v>
      </c>
      <c r="H53" s="15">
        <f>MAX(E55:E64)</f>
        <v>0</v>
      </c>
    </row>
    <row r="54" spans="1:9" x14ac:dyDescent="0.2">
      <c r="B54" s="15" t="s">
        <v>812</v>
      </c>
      <c r="C54" s="15" t="s">
        <v>813</v>
      </c>
      <c r="E54" s="15" t="s">
        <v>814</v>
      </c>
      <c r="F54" s="15" t="s">
        <v>815</v>
      </c>
      <c r="G54" s="15" t="s">
        <v>816</v>
      </c>
      <c r="H54" s="15" t="s">
        <v>38</v>
      </c>
      <c r="I54" s="15" t="s">
        <v>817</v>
      </c>
    </row>
    <row r="55" spans="1:9" x14ac:dyDescent="0.2">
      <c r="A55" s="15">
        <v>1</v>
      </c>
      <c r="B55" s="20"/>
      <c r="C55" s="5" t="str">
        <f>LOOKUP(B55,Registration)</f>
        <v xml:space="preserve">  </v>
      </c>
      <c r="D55" s="8">
        <f>C52</f>
        <v>0</v>
      </c>
      <c r="E55" s="20"/>
      <c r="F55" s="15" t="str">
        <f>IF(E55=0," ",RANK(E55,E55:E64))</f>
        <v xml:space="preserve"> </v>
      </c>
      <c r="G55" s="15" t="str">
        <f>IF(E55=0," ",INDEX(PlacePts,F55,C53-1))</f>
        <v xml:space="preserve"> </v>
      </c>
      <c r="H55" s="23" t="str">
        <f>IF(E55=0," ",IF(E55=H$53,E55/H$52,E55/H$53))</f>
        <v xml:space="preserve"> </v>
      </c>
      <c r="I55" s="23" t="str">
        <f>IF(E55=0," ",H55+G55)</f>
        <v xml:space="preserve"> </v>
      </c>
    </row>
    <row r="56" spans="1:9" x14ac:dyDescent="0.2">
      <c r="A56" s="15">
        <v>2</v>
      </c>
      <c r="B56" s="20"/>
      <c r="C56" s="5" t="str">
        <f t="shared" ref="C56:C64" si="9">LOOKUP(B56,Registration)</f>
        <v xml:space="preserve">  </v>
      </c>
      <c r="D56" s="8">
        <f>C52</f>
        <v>0</v>
      </c>
      <c r="E56" s="20"/>
      <c r="F56" s="15" t="str">
        <f>IF(E56=0," ",RANK(E56,E55:E64))</f>
        <v xml:space="preserve"> </v>
      </c>
      <c r="G56" s="15" t="str">
        <f>IF(E56=0," ",INDEX(PlacePts,F56,C53-1))</f>
        <v xml:space="preserve"> </v>
      </c>
      <c r="H56" s="23" t="str">
        <f t="shared" ref="H56:H64" si="10">IF(E56=0," ",IF(E56=H$53,E56/H$52,E56/H$53))</f>
        <v xml:space="preserve"> </v>
      </c>
      <c r="I56" s="23" t="str">
        <f t="shared" ref="I56:I64" si="11">IF(E56=0," ",H56+G56)</f>
        <v xml:space="preserve"> </v>
      </c>
    </row>
    <row r="57" spans="1:9" x14ac:dyDescent="0.2">
      <c r="A57" s="15">
        <v>3</v>
      </c>
      <c r="B57" s="20"/>
      <c r="C57" s="5" t="str">
        <f t="shared" si="9"/>
        <v xml:space="preserve">  </v>
      </c>
      <c r="D57" s="8">
        <f>C52</f>
        <v>0</v>
      </c>
      <c r="E57" s="20"/>
      <c r="F57" s="15" t="str">
        <f>IF(E57=0," ",RANK(E57,E55:E64))</f>
        <v xml:space="preserve"> </v>
      </c>
      <c r="G57" s="15" t="str">
        <f>IF(E57=0," ",INDEX(PlacePts,F57,C53-1))</f>
        <v xml:space="preserve"> </v>
      </c>
      <c r="H57" s="23" t="str">
        <f t="shared" si="10"/>
        <v xml:space="preserve"> </v>
      </c>
      <c r="I57" s="23" t="str">
        <f t="shared" si="11"/>
        <v xml:space="preserve"> </v>
      </c>
    </row>
    <row r="58" spans="1:9" x14ac:dyDescent="0.2">
      <c r="A58" s="15">
        <v>4</v>
      </c>
      <c r="B58" s="20"/>
      <c r="C58" s="5" t="str">
        <f t="shared" si="9"/>
        <v xml:space="preserve">  </v>
      </c>
      <c r="D58" s="8">
        <f>C52</f>
        <v>0</v>
      </c>
      <c r="E58" s="20"/>
      <c r="F58" s="15" t="str">
        <f>IF(E58=0," ",RANK(E58,E55:E64))</f>
        <v xml:space="preserve"> </v>
      </c>
      <c r="G58" s="15" t="str">
        <f>IF(E58=0," ",INDEX(PlacePts,F58,C53-1))</f>
        <v xml:space="preserve"> </v>
      </c>
      <c r="H58" s="23" t="str">
        <f t="shared" si="10"/>
        <v xml:space="preserve"> </v>
      </c>
      <c r="I58" s="23" t="str">
        <f t="shared" si="11"/>
        <v xml:space="preserve"> </v>
      </c>
    </row>
    <row r="59" spans="1:9" x14ac:dyDescent="0.2">
      <c r="A59" s="15">
        <v>5</v>
      </c>
      <c r="B59" s="20"/>
      <c r="C59" s="5" t="str">
        <f t="shared" si="9"/>
        <v xml:space="preserve">  </v>
      </c>
      <c r="D59" s="8">
        <f>C52</f>
        <v>0</v>
      </c>
      <c r="E59" s="20"/>
      <c r="F59" s="15" t="str">
        <f>IF(E59=0," ",RANK(E59,E55:E64))</f>
        <v xml:space="preserve"> </v>
      </c>
      <c r="G59" s="15" t="str">
        <f>IF(E59=0," ",INDEX(PlacePts,F59,C53-1))</f>
        <v xml:space="preserve"> </v>
      </c>
      <c r="H59" s="23" t="str">
        <f t="shared" si="10"/>
        <v xml:space="preserve"> </v>
      </c>
      <c r="I59" s="23" t="str">
        <f t="shared" si="11"/>
        <v xml:space="preserve"> </v>
      </c>
    </row>
    <row r="60" spans="1:9" x14ac:dyDescent="0.2">
      <c r="A60" s="15">
        <v>6</v>
      </c>
      <c r="B60" s="20"/>
      <c r="C60" s="5" t="str">
        <f t="shared" si="9"/>
        <v xml:space="preserve">  </v>
      </c>
      <c r="D60" s="8">
        <f>C52</f>
        <v>0</v>
      </c>
      <c r="E60" s="20"/>
      <c r="F60" s="15" t="str">
        <f>IF(E60=0," ",RANK(E60,E55:E64))</f>
        <v xml:space="preserve"> </v>
      </c>
      <c r="G60" s="15" t="str">
        <f>IF(E60=0," ",INDEX(PlacePts,F60,C53-1))</f>
        <v xml:space="preserve"> </v>
      </c>
      <c r="H60" s="23" t="str">
        <f t="shared" si="10"/>
        <v xml:space="preserve"> </v>
      </c>
      <c r="I60" s="23" t="str">
        <f t="shared" si="11"/>
        <v xml:space="preserve"> </v>
      </c>
    </row>
    <row r="61" spans="1:9" hidden="1" x14ac:dyDescent="0.2">
      <c r="A61" s="15">
        <v>7</v>
      </c>
      <c r="B61" s="20"/>
      <c r="C61" s="5" t="str">
        <f t="shared" si="9"/>
        <v xml:space="preserve">  </v>
      </c>
      <c r="D61" s="8">
        <f>C52</f>
        <v>0</v>
      </c>
      <c r="E61" s="20"/>
      <c r="F61" s="15" t="str">
        <f>IF(E61=0," ",RANK(E61,E55:E64))</f>
        <v xml:space="preserve"> </v>
      </c>
      <c r="G61" s="15" t="str">
        <f>IF(E61=0," ",INDEX(PlacePts,F61,C53-1))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9" ht="13.5" hidden="1" customHeight="1" x14ac:dyDescent="0.2">
      <c r="A62" s="15">
        <v>8</v>
      </c>
      <c r="B62" s="20"/>
      <c r="C62" s="5" t="str">
        <f t="shared" si="9"/>
        <v xml:space="preserve">  </v>
      </c>
      <c r="D62" s="8">
        <f>C52</f>
        <v>0</v>
      </c>
      <c r="E62" s="20"/>
      <c r="F62" s="15" t="str">
        <f>IF(E62=0," ",RANK(E62,E55:E64))</f>
        <v xml:space="preserve"> </v>
      </c>
      <c r="G62" s="15" t="str">
        <f>IF(E62=0," ",INDEX(PlacePts,F62,C53-1))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9</v>
      </c>
      <c r="B63" s="20"/>
      <c r="C63" s="5" t="str">
        <f t="shared" si="9"/>
        <v xml:space="preserve">  </v>
      </c>
      <c r="D63" s="8">
        <f>C52</f>
        <v>0</v>
      </c>
      <c r="E63" s="20"/>
      <c r="F63" s="15" t="str">
        <f>IF(E63=0," ",RANK(E63,E55:E64))</f>
        <v xml:space="preserve"> </v>
      </c>
      <c r="G63" s="15" t="str">
        <f>IF(E63=0," ",INDEX(PlacePts,F63,C53-1))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idden="1" x14ac:dyDescent="0.2">
      <c r="A64" s="15">
        <v>10</v>
      </c>
      <c r="B64" s="20"/>
      <c r="C64" s="5" t="str">
        <f t="shared" si="9"/>
        <v xml:space="preserve">  </v>
      </c>
      <c r="D64" s="8">
        <f>C52</f>
        <v>0</v>
      </c>
      <c r="E64" s="20"/>
      <c r="F64" s="15" t="str">
        <f>IF(E64=0," ",RANK(E64,E55:E64))</f>
        <v xml:space="preserve"> </v>
      </c>
      <c r="G64" s="15" t="str">
        <f>IF(E64=0," ",INDEX(PlacePts,F64,C53-1))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7" spans="1:9" x14ac:dyDescent="0.2">
      <c r="B67" s="15" t="s">
        <v>818</v>
      </c>
      <c r="C67" s="27"/>
      <c r="G67" s="15" t="s">
        <v>819</v>
      </c>
      <c r="H67" s="15" t="e">
        <f>AVERAGE(E70:E79)</f>
        <v>#DIV/0!</v>
      </c>
    </row>
    <row r="68" spans="1:9" x14ac:dyDescent="0.2">
      <c r="B68" s="15" t="s">
        <v>820</v>
      </c>
      <c r="C68" s="15">
        <f>COUNT(B70:B79)</f>
        <v>0</v>
      </c>
      <c r="G68" s="15" t="s">
        <v>821</v>
      </c>
      <c r="H68" s="15">
        <f>MAX(E70:E79)</f>
        <v>0</v>
      </c>
    </row>
    <row r="69" spans="1:9" x14ac:dyDescent="0.2">
      <c r="B69" s="15" t="s">
        <v>822</v>
      </c>
      <c r="C69" s="15" t="s">
        <v>823</v>
      </c>
      <c r="E69" s="15" t="s">
        <v>824</v>
      </c>
      <c r="F69" s="15" t="s">
        <v>825</v>
      </c>
      <c r="G69" s="15" t="s">
        <v>826</v>
      </c>
      <c r="H69" s="15" t="s">
        <v>38</v>
      </c>
      <c r="I69" s="15" t="s">
        <v>827</v>
      </c>
    </row>
    <row r="70" spans="1:9" x14ac:dyDescent="0.2">
      <c r="A70" s="15">
        <v>1</v>
      </c>
      <c r="B70" s="20"/>
      <c r="C70" s="5" t="str">
        <f>LOOKUP(B70,Registration)</f>
        <v xml:space="preserve">  </v>
      </c>
      <c r="D70" s="8">
        <f>C67</f>
        <v>0</v>
      </c>
      <c r="E70" s="20"/>
      <c r="F70" s="15" t="str">
        <f>IF(E70=0," ",RANK(E70,E70:E79))</f>
        <v xml:space="preserve"> </v>
      </c>
      <c r="G70" s="15" t="str">
        <f>IF(E70=0," ",INDEX(PlacePts,F70,C68-1))</f>
        <v xml:space="preserve"> </v>
      </c>
      <c r="H70" s="23" t="str">
        <f>IF(E70=0," ",IF(E70=H$68,E70/H$67,E70/H$68))</f>
        <v xml:space="preserve"> </v>
      </c>
      <c r="I70" s="23" t="str">
        <f>IF(E70=0," ",H70+G70)</f>
        <v xml:space="preserve"> </v>
      </c>
    </row>
    <row r="71" spans="1:9" x14ac:dyDescent="0.2">
      <c r="A71" s="15">
        <v>2</v>
      </c>
      <c r="B71" s="20"/>
      <c r="C71" s="5" t="str">
        <f t="shared" ref="C71:C79" si="12">LOOKUP(B71,Registration)</f>
        <v xml:space="preserve">  </v>
      </c>
      <c r="D71" s="8">
        <f>C67</f>
        <v>0</v>
      </c>
      <c r="E71" s="20"/>
      <c r="F71" s="15" t="str">
        <f>IF(E71=0," ",RANK(E71,E70:E79))</f>
        <v xml:space="preserve"> </v>
      </c>
      <c r="G71" s="15" t="str">
        <f>IF(E71=0," ",INDEX(PlacePts,F71,C68-1))</f>
        <v xml:space="preserve"> </v>
      </c>
      <c r="H71" s="23" t="str">
        <f t="shared" ref="H71:H79" si="13">IF(E71=0," ",IF(E71=H$68,E71/H$67,E71/H$68))</f>
        <v xml:space="preserve"> </v>
      </c>
      <c r="I71" s="23" t="str">
        <f t="shared" ref="I71:I79" si="14">IF(E71=0," ",H71+G71)</f>
        <v xml:space="preserve"> </v>
      </c>
    </row>
    <row r="72" spans="1:9" x14ac:dyDescent="0.2">
      <c r="A72" s="15">
        <v>3</v>
      </c>
      <c r="B72" s="20"/>
      <c r="C72" s="5" t="str">
        <f t="shared" si="12"/>
        <v xml:space="preserve">  </v>
      </c>
      <c r="D72" s="8">
        <f>C67</f>
        <v>0</v>
      </c>
      <c r="E72" s="20"/>
      <c r="F72" s="15" t="str">
        <f>IF(E72=0," ",RANK(E72,E70:E79))</f>
        <v xml:space="preserve"> </v>
      </c>
      <c r="G72" s="15" t="str">
        <f>IF(E72=0," ",INDEX(PlacePts,F72,C68-1))</f>
        <v xml:space="preserve"> </v>
      </c>
      <c r="H72" s="23" t="str">
        <f t="shared" si="13"/>
        <v xml:space="preserve"> </v>
      </c>
      <c r="I72" s="23" t="str">
        <f t="shared" si="14"/>
        <v xml:space="preserve"> </v>
      </c>
    </row>
    <row r="73" spans="1:9" x14ac:dyDescent="0.2">
      <c r="A73" s="15">
        <v>4</v>
      </c>
      <c r="B73" s="20"/>
      <c r="C73" s="5" t="str">
        <f t="shared" si="12"/>
        <v xml:space="preserve">  </v>
      </c>
      <c r="D73" s="8">
        <f>C67</f>
        <v>0</v>
      </c>
      <c r="E73" s="20"/>
      <c r="F73" s="15" t="str">
        <f>IF(E73=0," ",RANK(E73,E70:E79))</f>
        <v xml:space="preserve"> </v>
      </c>
      <c r="G73" s="15" t="str">
        <f>IF(E73=0," ",INDEX(PlacePts,F73,C68-1))</f>
        <v xml:space="preserve"> </v>
      </c>
      <c r="H73" s="23" t="str">
        <f t="shared" si="13"/>
        <v xml:space="preserve"> </v>
      </c>
      <c r="I73" s="23" t="str">
        <f t="shared" si="14"/>
        <v xml:space="preserve"> </v>
      </c>
    </row>
    <row r="74" spans="1:9" x14ac:dyDescent="0.2">
      <c r="A74" s="15">
        <v>5</v>
      </c>
      <c r="B74" s="20"/>
      <c r="C74" s="5" t="str">
        <f t="shared" si="12"/>
        <v xml:space="preserve">  </v>
      </c>
      <c r="D74" s="8">
        <f>C67</f>
        <v>0</v>
      </c>
      <c r="E74" s="20"/>
      <c r="F74" s="15" t="str">
        <f>IF(E74=0," ",RANK(E74,E70:E79))</f>
        <v xml:space="preserve"> </v>
      </c>
      <c r="G74" s="15" t="str">
        <f>IF(E74=0," ",INDEX(PlacePts,F74,C68-1))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6</v>
      </c>
      <c r="B75" s="20"/>
      <c r="C75" s="5" t="str">
        <f t="shared" si="12"/>
        <v xml:space="preserve">  </v>
      </c>
      <c r="D75" s="8">
        <f>C67</f>
        <v>0</v>
      </c>
      <c r="E75" s="20"/>
      <c r="F75" s="15" t="str">
        <f>IF(E75=0," ",RANK(E75,E70:E79))</f>
        <v xml:space="preserve"> </v>
      </c>
      <c r="G75" s="15" t="str">
        <f>IF(E75=0," ",INDEX(PlacePts,F75,C68-1))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hidden="1" x14ac:dyDescent="0.2">
      <c r="A76" s="15">
        <v>7</v>
      </c>
      <c r="B76" s="20"/>
      <c r="C76" s="5" t="str">
        <f t="shared" si="12"/>
        <v xml:space="preserve">  </v>
      </c>
      <c r="D76" s="8">
        <f>C67</f>
        <v>0</v>
      </c>
      <c r="E76" s="20"/>
      <c r="F76" s="15" t="str">
        <f>IF(E76=0," ",RANK(E76,E70:E79))</f>
        <v xml:space="preserve"> </v>
      </c>
      <c r="G76" s="15" t="str">
        <f>IF(E76=0," ",INDEX(PlacePts,F76,C68-1))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hidden="1" x14ac:dyDescent="0.2">
      <c r="A77" s="15">
        <v>8</v>
      </c>
      <c r="B77" s="20"/>
      <c r="C77" s="5" t="str">
        <f t="shared" si="12"/>
        <v xml:space="preserve">  </v>
      </c>
      <c r="D77" s="8">
        <f>C67</f>
        <v>0</v>
      </c>
      <c r="E77" s="20"/>
      <c r="F77" s="15" t="str">
        <f>IF(E77=0," ",RANK(E77,E70:E79))</f>
        <v xml:space="preserve"> </v>
      </c>
      <c r="G77" s="15" t="str">
        <f>IF(E77=0," ",INDEX(PlacePts,F77,C68-1))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9</v>
      </c>
      <c r="B78" s="20"/>
      <c r="C78" s="5" t="str">
        <f t="shared" si="12"/>
        <v xml:space="preserve">  </v>
      </c>
      <c r="D78" s="8">
        <f>C67</f>
        <v>0</v>
      </c>
      <c r="E78" s="20"/>
      <c r="F78" s="15" t="str">
        <f>IF(E78=0," ",RANK(E78,E70:E79))</f>
        <v xml:space="preserve"> </v>
      </c>
      <c r="G78" s="15" t="str">
        <f>IF(E78=0," ",INDEX(PlacePts,F78,C68-1))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10</v>
      </c>
      <c r="B79" s="20"/>
      <c r="C79" s="5" t="str">
        <f t="shared" si="12"/>
        <v xml:space="preserve">  </v>
      </c>
      <c r="D79" s="8">
        <f>C67</f>
        <v>0</v>
      </c>
      <c r="E79" s="20"/>
      <c r="F79" s="15" t="str">
        <f>IF(E79=0," ",RANK(E79,E70:E79))</f>
        <v xml:space="preserve"> </v>
      </c>
      <c r="G79" s="15" t="str">
        <f>IF(E79=0," ",INDEX(PlacePts,F79,C68-1))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1" spans="1:9" x14ac:dyDescent="0.2">
      <c r="B81" s="15" t="s">
        <v>828</v>
      </c>
      <c r="C81" s="19"/>
      <c r="G81" s="15" t="s">
        <v>829</v>
      </c>
      <c r="H81" s="15" t="e">
        <f>AVERAGE(E84:E93)</f>
        <v>#DIV/0!</v>
      </c>
    </row>
    <row r="82" spans="1:9" x14ac:dyDescent="0.2">
      <c r="B82" s="15" t="s">
        <v>830</v>
      </c>
      <c r="C82" s="15">
        <f>COUNT(B84:B93)</f>
        <v>0</v>
      </c>
      <c r="G82" s="15" t="s">
        <v>831</v>
      </c>
      <c r="H82" s="15">
        <f>MAX(E84:E93)</f>
        <v>0</v>
      </c>
    </row>
    <row r="83" spans="1:9" x14ac:dyDescent="0.2">
      <c r="B83" s="15" t="s">
        <v>832</v>
      </c>
      <c r="C83" s="15" t="s">
        <v>833</v>
      </c>
      <c r="E83" s="15" t="s">
        <v>834</v>
      </c>
      <c r="F83" s="15" t="s">
        <v>835</v>
      </c>
      <c r="G83" s="15" t="s">
        <v>836</v>
      </c>
      <c r="H83" s="15" t="s">
        <v>38</v>
      </c>
      <c r="I83" s="15" t="s">
        <v>837</v>
      </c>
    </row>
    <row r="84" spans="1:9" x14ac:dyDescent="0.2">
      <c r="A84" s="15">
        <v>1</v>
      </c>
      <c r="B84" s="20"/>
      <c r="C84" s="5" t="str">
        <f>LOOKUP(B84,Registration)</f>
        <v xml:space="preserve">  </v>
      </c>
      <c r="D84" s="8">
        <f>C81</f>
        <v>0</v>
      </c>
      <c r="E84" s="21"/>
      <c r="F84" s="15" t="str">
        <f>IF(E84=0," ",RANK(E84,E84:E93))</f>
        <v xml:space="preserve"> </v>
      </c>
      <c r="G84" s="15" t="str">
        <f>IF(E84=0," ",INDEX(PlacePts,F84,C82-1))</f>
        <v xml:space="preserve"> </v>
      </c>
      <c r="H84" s="23" t="str">
        <f>IF(E84=0," ",IF(E84=H$82,E84/H$81,E84/H$82))</f>
        <v xml:space="preserve"> </v>
      </c>
      <c r="I84" s="23" t="str">
        <f>IF(E84=0," ",H84+G84)</f>
        <v xml:space="preserve"> </v>
      </c>
    </row>
    <row r="85" spans="1:9" x14ac:dyDescent="0.2">
      <c r="A85" s="15">
        <v>2</v>
      </c>
      <c r="B85" s="20"/>
      <c r="C85" s="5" t="str">
        <f t="shared" ref="C85:C93" si="15">LOOKUP(B85,Registration)</f>
        <v xml:space="preserve">  </v>
      </c>
      <c r="D85" s="8">
        <f>C81</f>
        <v>0</v>
      </c>
      <c r="E85" s="25"/>
      <c r="F85" s="15" t="str">
        <f>IF(E85=0," ",RANK(E85,E84:E93))</f>
        <v xml:space="preserve"> </v>
      </c>
      <c r="G85" s="15" t="str">
        <f>IF(E85=0," ",INDEX(PlacePts,F85,C82-1))</f>
        <v xml:space="preserve"> </v>
      </c>
      <c r="H85" s="23" t="str">
        <f t="shared" ref="H85:H93" si="16">IF(E85=0," ",IF(E85=H$82,E85/H$81,E85/H$82))</f>
        <v xml:space="preserve"> </v>
      </c>
      <c r="I85" s="23" t="str">
        <f t="shared" ref="I85:I93" si="17">IF(E85=0," ",H85+G85)</f>
        <v xml:space="preserve"> </v>
      </c>
    </row>
    <row r="86" spans="1:9" x14ac:dyDescent="0.2">
      <c r="A86" s="15">
        <v>3</v>
      </c>
      <c r="B86" s="20"/>
      <c r="C86" s="5" t="str">
        <f t="shared" si="15"/>
        <v xml:space="preserve">  </v>
      </c>
      <c r="D86" s="8">
        <f>C81</f>
        <v>0</v>
      </c>
      <c r="E86" s="25"/>
      <c r="F86" s="15" t="str">
        <f>IF(E86=0," ",RANK(E86,E84:E93))</f>
        <v xml:space="preserve"> </v>
      </c>
      <c r="G86" s="15" t="str">
        <f>IF(E86=0," ",INDEX(PlacePts,F86,C82-1))</f>
        <v xml:space="preserve"> </v>
      </c>
      <c r="H86" s="23" t="str">
        <f t="shared" si="16"/>
        <v xml:space="preserve"> </v>
      </c>
      <c r="I86" s="23" t="str">
        <f t="shared" si="17"/>
        <v xml:space="preserve"> </v>
      </c>
    </row>
    <row r="87" spans="1:9" x14ac:dyDescent="0.2">
      <c r="A87" s="15">
        <v>4</v>
      </c>
      <c r="B87" s="20"/>
      <c r="C87" s="5" t="str">
        <f t="shared" si="15"/>
        <v xml:space="preserve">  </v>
      </c>
      <c r="D87" s="8">
        <f>C81</f>
        <v>0</v>
      </c>
      <c r="E87" s="25"/>
      <c r="F87" s="15" t="str">
        <f>IF(E87=0," ",RANK(E87,E84:E93))</f>
        <v xml:space="preserve"> </v>
      </c>
      <c r="G87" s="15" t="str">
        <f>IF(E87=0," ",INDEX(PlacePts,F87,C82-1))</f>
        <v xml:space="preserve"> </v>
      </c>
      <c r="H87" s="23" t="str">
        <f t="shared" si="16"/>
        <v xml:space="preserve"> </v>
      </c>
      <c r="I87" s="23" t="str">
        <f t="shared" si="17"/>
        <v xml:space="preserve"> </v>
      </c>
    </row>
    <row r="88" spans="1:9" x14ac:dyDescent="0.2">
      <c r="A88" s="15">
        <v>5</v>
      </c>
      <c r="B88" s="20"/>
      <c r="C88" s="5" t="str">
        <f t="shared" si="15"/>
        <v xml:space="preserve">  </v>
      </c>
      <c r="D88" s="8">
        <f>C81</f>
        <v>0</v>
      </c>
      <c r="E88" s="25"/>
      <c r="F88" s="15" t="str">
        <f>IF(E88=0," ",RANK(E88,E84:E93))</f>
        <v xml:space="preserve"> </v>
      </c>
      <c r="G88" s="15" t="str">
        <f>IF(E88=0," ",INDEX(PlacePts,F88,C82-1))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6</v>
      </c>
      <c r="B89" s="20"/>
      <c r="C89" s="5" t="str">
        <f t="shared" si="15"/>
        <v xml:space="preserve">  </v>
      </c>
      <c r="D89" s="8">
        <f>C81</f>
        <v>0</v>
      </c>
      <c r="E89" s="25"/>
      <c r="F89" s="15" t="str">
        <f>IF(E89=0," ",RANK(E89,E84:E93))</f>
        <v xml:space="preserve"> </v>
      </c>
      <c r="G89" s="15" t="str">
        <f>IF(E89=0," ",INDEX(PlacePts,F89,C82-1))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hidden="1" x14ac:dyDescent="0.2">
      <c r="A90" s="15">
        <v>7</v>
      </c>
      <c r="B90" s="20"/>
      <c r="C90" s="5" t="str">
        <f t="shared" si="15"/>
        <v xml:space="preserve">  </v>
      </c>
      <c r="D90" s="8">
        <f>C81</f>
        <v>0</v>
      </c>
      <c r="E90" s="25"/>
      <c r="F90" s="15" t="str">
        <f>IF(E90=0," ",RANK(E90,E84:E93))</f>
        <v xml:space="preserve"> </v>
      </c>
      <c r="G90" s="15" t="str">
        <f>IF(E90=0," ",INDEX(PlacePts,F90,C82-1))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hidden="1" x14ac:dyDescent="0.2">
      <c r="A91" s="15">
        <v>8</v>
      </c>
      <c r="B91" s="20"/>
      <c r="C91" s="5" t="str">
        <f t="shared" si="15"/>
        <v xml:space="preserve">  </v>
      </c>
      <c r="D91" s="8">
        <f>C81</f>
        <v>0</v>
      </c>
      <c r="E91" s="25"/>
      <c r="F91" s="15" t="str">
        <f>IF(E91=0," ",RANK(E91,E84:E93))</f>
        <v xml:space="preserve"> </v>
      </c>
      <c r="G91" s="15" t="str">
        <f>IF(E91=0," ",INDEX(PlacePts,F91,C82-1))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9</v>
      </c>
      <c r="B92" s="20"/>
      <c r="C92" s="5" t="str">
        <f t="shared" si="15"/>
        <v xml:space="preserve">  </v>
      </c>
      <c r="D92" s="8">
        <f>C81</f>
        <v>0</v>
      </c>
      <c r="E92" s="25"/>
      <c r="F92" s="15" t="str">
        <f>IF(E92=0," ",RANK(E92,E84:E93))</f>
        <v xml:space="preserve"> </v>
      </c>
      <c r="G92" s="15" t="str">
        <f>IF(E92=0," ",INDEX(PlacePts,F92,C82-1))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10</v>
      </c>
      <c r="B93" s="20"/>
      <c r="C93" s="5" t="str">
        <f t="shared" si="15"/>
        <v xml:space="preserve">  </v>
      </c>
      <c r="D93" s="8">
        <f>C81</f>
        <v>0</v>
      </c>
      <c r="E93" s="26"/>
      <c r="F93" s="15" t="str">
        <f>IF(E93=0," ",RANK(E93,E84:E93))</f>
        <v xml:space="preserve"> </v>
      </c>
      <c r="G93" s="15" t="str">
        <f>IF(E93=0," ",INDEX(PlacePts,F93,C82-1))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x14ac:dyDescent="0.2">
      <c r="H94" s="15" t="s">
        <v>996</v>
      </c>
    </row>
    <row r="95" spans="1:9" x14ac:dyDescent="0.2">
      <c r="B95" s="15" t="s">
        <v>838</v>
      </c>
      <c r="C95" s="27"/>
      <c r="G95" s="15" t="s">
        <v>839</v>
      </c>
      <c r="H95" s="15" t="e">
        <f>AVERAGE(E98:E107)</f>
        <v>#DIV/0!</v>
      </c>
    </row>
    <row r="96" spans="1:9" x14ac:dyDescent="0.2">
      <c r="B96" s="15" t="s">
        <v>840</v>
      </c>
      <c r="C96" s="15">
        <f>COUNT(B98:B107)</f>
        <v>0</v>
      </c>
      <c r="G96" s="15" t="s">
        <v>841</v>
      </c>
      <c r="H96" s="15">
        <f>MAX(E98:E107)</f>
        <v>0</v>
      </c>
    </row>
    <row r="97" spans="1:9" x14ac:dyDescent="0.2">
      <c r="B97" s="15" t="s">
        <v>842</v>
      </c>
      <c r="C97" s="15" t="s">
        <v>843</v>
      </c>
      <c r="E97" s="15" t="s">
        <v>844</v>
      </c>
      <c r="F97" s="15" t="s">
        <v>845</v>
      </c>
      <c r="G97" s="15" t="s">
        <v>846</v>
      </c>
      <c r="H97" s="15" t="s">
        <v>38</v>
      </c>
      <c r="I97" s="15" t="s">
        <v>847</v>
      </c>
    </row>
    <row r="98" spans="1:9" x14ac:dyDescent="0.2">
      <c r="A98" s="15">
        <v>1</v>
      </c>
      <c r="B98" s="20"/>
      <c r="C98" s="5" t="str">
        <f>LOOKUP(B98,Registration)</f>
        <v xml:space="preserve">  </v>
      </c>
      <c r="D98" s="8">
        <f>C95</f>
        <v>0</v>
      </c>
      <c r="E98" s="21"/>
      <c r="F98" s="15" t="str">
        <f>IF(E98=0," ",RANK(E98,E98:E107))</f>
        <v xml:space="preserve"> </v>
      </c>
      <c r="G98" s="15" t="str">
        <f>IF(E98=0," ",INDEX(PlacePts,F98,C96-1))</f>
        <v xml:space="preserve"> </v>
      </c>
      <c r="H98" s="23" t="str">
        <f>IF(E98=0," ",IF(E98=H$68,E98/H$67,E98/H$68))</f>
        <v xml:space="preserve"> </v>
      </c>
      <c r="I98" s="23" t="str">
        <f>IF(E98=0," ",H98+G98)</f>
        <v xml:space="preserve"> </v>
      </c>
    </row>
    <row r="99" spans="1:9" x14ac:dyDescent="0.2">
      <c r="A99" s="15">
        <v>2</v>
      </c>
      <c r="B99" s="20"/>
      <c r="C99" s="5" t="str">
        <f t="shared" ref="C99:C107" si="18">LOOKUP(B99,Registration)</f>
        <v xml:space="preserve">  </v>
      </c>
      <c r="D99" s="8">
        <f>C95</f>
        <v>0</v>
      </c>
      <c r="E99" s="25"/>
      <c r="F99" s="15" t="str">
        <f>IF(E99=0," ",RANK(E99,E98:E107))</f>
        <v xml:space="preserve"> </v>
      </c>
      <c r="G99" s="15" t="str">
        <f>IF(E99=0," ",INDEX(PlacePts,F99,C96-1))</f>
        <v xml:space="preserve"> </v>
      </c>
      <c r="H99" s="23" t="str">
        <f t="shared" ref="H99:H107" si="19">IF(E99=0," ",IF(E99=H$68,E99/H$67,E99/H$68))</f>
        <v xml:space="preserve"> </v>
      </c>
      <c r="I99" s="23" t="str">
        <f t="shared" ref="I99:I107" si="20">IF(E99=0," ",H99+G99)</f>
        <v xml:space="preserve"> </v>
      </c>
    </row>
    <row r="100" spans="1:9" x14ac:dyDescent="0.2">
      <c r="A100" s="15">
        <v>3</v>
      </c>
      <c r="B100" s="20"/>
      <c r="C100" s="5" t="str">
        <f t="shared" si="18"/>
        <v xml:space="preserve">  </v>
      </c>
      <c r="D100" s="8">
        <f>C95</f>
        <v>0</v>
      </c>
      <c r="E100" s="25"/>
      <c r="F100" s="15" t="str">
        <f>IF(E100=0," ",RANK(E100,E98:E107))</f>
        <v xml:space="preserve"> </v>
      </c>
      <c r="G100" s="15" t="str">
        <f>IF(E100=0," ",INDEX(PlacePts,F100,C96-1))</f>
        <v xml:space="preserve"> </v>
      </c>
      <c r="H100" s="23" t="str">
        <f t="shared" si="19"/>
        <v xml:space="preserve"> </v>
      </c>
      <c r="I100" s="23" t="str">
        <f t="shared" si="20"/>
        <v xml:space="preserve"> </v>
      </c>
    </row>
    <row r="101" spans="1:9" x14ac:dyDescent="0.2">
      <c r="A101" s="15">
        <v>4</v>
      </c>
      <c r="B101" s="20"/>
      <c r="C101" s="5" t="str">
        <f t="shared" si="18"/>
        <v xml:space="preserve">  </v>
      </c>
      <c r="D101" s="8">
        <f>C95</f>
        <v>0</v>
      </c>
      <c r="E101" s="25"/>
      <c r="F101" s="15" t="str">
        <f>IF(E101=0," ",RANK(E101,E98:E107))</f>
        <v xml:space="preserve"> </v>
      </c>
      <c r="G101" s="15" t="str">
        <f>IF(E101=0," ",INDEX(PlacePts,F101,C96-1))</f>
        <v xml:space="preserve"> </v>
      </c>
      <c r="H101" s="23" t="str">
        <f t="shared" si="19"/>
        <v xml:space="preserve"> </v>
      </c>
      <c r="I101" s="23" t="str">
        <f t="shared" si="20"/>
        <v xml:space="preserve"> </v>
      </c>
    </row>
    <row r="102" spans="1:9" x14ac:dyDescent="0.2">
      <c r="A102" s="15">
        <v>5</v>
      </c>
      <c r="B102" s="20"/>
      <c r="C102" s="5" t="str">
        <f t="shared" si="18"/>
        <v xml:space="preserve">  </v>
      </c>
      <c r="D102" s="8">
        <f>C95</f>
        <v>0</v>
      </c>
      <c r="E102" s="25"/>
      <c r="F102" s="15" t="str">
        <f>IF(E102=0," ",RANK(E102,E98:E107))</f>
        <v xml:space="preserve"> </v>
      </c>
      <c r="G102" s="15" t="str">
        <f>IF(E102=0," ",INDEX(PlacePts,F102,C96-1))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6</v>
      </c>
      <c r="B103" s="20"/>
      <c r="C103" s="5" t="str">
        <f t="shared" si="18"/>
        <v xml:space="preserve">  </v>
      </c>
      <c r="D103" s="8">
        <f>C95</f>
        <v>0</v>
      </c>
      <c r="E103" s="25"/>
      <c r="F103" s="15" t="str">
        <f>IF(E103=0," ",RANK(E103,E98:E107))</f>
        <v xml:space="preserve"> </v>
      </c>
      <c r="G103" s="15" t="str">
        <f>IF(E103=0," ",INDEX(PlacePts,F103,C96-1))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hidden="1" x14ac:dyDescent="0.2">
      <c r="A104" s="15">
        <v>7</v>
      </c>
      <c r="B104" s="20"/>
      <c r="C104" s="5" t="str">
        <f t="shared" si="18"/>
        <v xml:space="preserve">  </v>
      </c>
      <c r="D104" s="8">
        <f>C95</f>
        <v>0</v>
      </c>
      <c r="E104" s="25"/>
      <c r="F104" s="15" t="str">
        <f>IF(E104=0," ",RANK(E104,E98:E107))</f>
        <v xml:space="preserve"> </v>
      </c>
      <c r="G104" s="15" t="str">
        <f>IF(E104=0," ",INDEX(PlacePts,F104,C96-1))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hidden="1" x14ac:dyDescent="0.2">
      <c r="A105" s="15">
        <v>8</v>
      </c>
      <c r="B105" s="20"/>
      <c r="C105" s="5" t="str">
        <f t="shared" si="18"/>
        <v xml:space="preserve">  </v>
      </c>
      <c r="D105" s="8">
        <f>C95</f>
        <v>0</v>
      </c>
      <c r="E105" s="25"/>
      <c r="F105" s="15" t="str">
        <f>IF(E105=0," ",RANK(E105,E98:E107))</f>
        <v xml:space="preserve"> </v>
      </c>
      <c r="G105" s="15" t="str">
        <f>IF(E105=0," ",INDEX(PlacePts,F105,C96-1))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9</v>
      </c>
      <c r="B106" s="20"/>
      <c r="C106" s="5" t="str">
        <f t="shared" si="18"/>
        <v xml:space="preserve">  </v>
      </c>
      <c r="D106" s="8">
        <f>C95</f>
        <v>0</v>
      </c>
      <c r="E106" s="25"/>
      <c r="F106" s="15" t="str">
        <f>IF(E106=0," ",RANK(E106,E98:E107))</f>
        <v xml:space="preserve"> </v>
      </c>
      <c r="G106" s="15" t="str">
        <f>IF(E106=0," ",INDEX(PlacePts,F106,C96-1))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10</v>
      </c>
      <c r="B107" s="20"/>
      <c r="C107" s="5" t="str">
        <f t="shared" si="18"/>
        <v xml:space="preserve">  </v>
      </c>
      <c r="D107" s="8">
        <f>C95</f>
        <v>0</v>
      </c>
      <c r="E107" s="26"/>
      <c r="F107" s="15" t="str">
        <f>IF(E107=0," ",RANK(E107,E98:E107))</f>
        <v xml:space="preserve"> </v>
      </c>
      <c r="G107" s="15" t="str">
        <f>IF(E107=0," ",INDEX(PlacePts,F107,C96-1))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9" spans="1:9" x14ac:dyDescent="0.2">
      <c r="B109" s="15" t="s">
        <v>848</v>
      </c>
      <c r="C109" s="27"/>
      <c r="G109" s="15" t="s">
        <v>849</v>
      </c>
      <c r="H109" s="15" t="e">
        <f>AVERAGE(E112:E121)</f>
        <v>#DIV/0!</v>
      </c>
    </row>
    <row r="110" spans="1:9" x14ac:dyDescent="0.2">
      <c r="B110" s="15" t="s">
        <v>850</v>
      </c>
      <c r="C110" s="15">
        <f>COUNT(B112:B121)</f>
        <v>0</v>
      </c>
      <c r="G110" s="15" t="s">
        <v>851</v>
      </c>
      <c r="H110" s="32">
        <f>MAX(E112:E121)</f>
        <v>0</v>
      </c>
    </row>
    <row r="111" spans="1:9" x14ac:dyDescent="0.2">
      <c r="B111" s="15" t="s">
        <v>852</v>
      </c>
      <c r="C111" s="15" t="s">
        <v>853</v>
      </c>
      <c r="E111" s="15" t="s">
        <v>854</v>
      </c>
      <c r="F111" s="15" t="s">
        <v>855</v>
      </c>
      <c r="G111" s="15" t="s">
        <v>856</v>
      </c>
      <c r="H111" s="15" t="s">
        <v>38</v>
      </c>
      <c r="I111" s="15" t="s">
        <v>857</v>
      </c>
    </row>
    <row r="112" spans="1:9" x14ac:dyDescent="0.2">
      <c r="A112" s="15">
        <v>1</v>
      </c>
      <c r="B112" s="20"/>
      <c r="C112" s="5" t="str">
        <f>LOOKUP(B112,Registration)</f>
        <v xml:space="preserve">  </v>
      </c>
      <c r="D112" s="8">
        <f>C109</f>
        <v>0</v>
      </c>
      <c r="E112" s="21"/>
      <c r="F112" s="15" t="str">
        <f>IF(E112=0," ",RANK(E112,E112:E121))</f>
        <v xml:space="preserve"> </v>
      </c>
      <c r="G112" s="15" t="str">
        <f>IF(E112=0," ",INDEX(PlacePts,F112,C110-1))</f>
        <v xml:space="preserve"> </v>
      </c>
      <c r="H112" s="23" t="str">
        <f>IF(E112=0," ",IF(E112=H$68,E112/H$67,E112/H$68))</f>
        <v xml:space="preserve"> </v>
      </c>
      <c r="I112" s="23" t="str">
        <f>IF(E112=0," ",H112+G112)</f>
        <v xml:space="preserve"> </v>
      </c>
    </row>
    <row r="113" spans="1:9" x14ac:dyDescent="0.2">
      <c r="A113" s="15">
        <v>2</v>
      </c>
      <c r="B113" s="20"/>
      <c r="C113" s="5" t="str">
        <f t="shared" ref="C113:C121" si="21">LOOKUP(B113,Registration)</f>
        <v xml:space="preserve">  </v>
      </c>
      <c r="D113" s="8">
        <f>C109</f>
        <v>0</v>
      </c>
      <c r="E113" s="25"/>
      <c r="F113" s="15" t="str">
        <f>IF(E113=0," ",RANK(E113,E112:E121))</f>
        <v xml:space="preserve"> </v>
      </c>
      <c r="G113" s="15" t="str">
        <f>IF(E113=0," ",INDEX(PlacePts,F113,C110-1))</f>
        <v xml:space="preserve"> </v>
      </c>
      <c r="H113" s="23" t="str">
        <f t="shared" ref="H113:H121" si="22">IF(E113=0," ",IF(E113=H$68,E113/H$67,E113/H$68))</f>
        <v xml:space="preserve"> </v>
      </c>
      <c r="I113" s="23" t="str">
        <f t="shared" ref="I113:I121" si="23">IF(E113=0," ",H113+G113)</f>
        <v xml:space="preserve"> </v>
      </c>
    </row>
    <row r="114" spans="1:9" x14ac:dyDescent="0.2">
      <c r="A114" s="15">
        <v>3</v>
      </c>
      <c r="B114" s="20"/>
      <c r="C114" s="5" t="str">
        <f t="shared" si="21"/>
        <v xml:space="preserve">  </v>
      </c>
      <c r="D114" s="8">
        <f>C109</f>
        <v>0</v>
      </c>
      <c r="E114" s="25"/>
      <c r="F114" s="15" t="str">
        <f>IF(E114=0," ",RANK(E114,E112:E121))</f>
        <v xml:space="preserve"> </v>
      </c>
      <c r="G114" s="15" t="str">
        <f>IF(E114=0," ",INDEX(PlacePts,F114,C110-1))</f>
        <v xml:space="preserve"> </v>
      </c>
      <c r="H114" s="23" t="str">
        <f t="shared" si="22"/>
        <v xml:space="preserve"> </v>
      </c>
      <c r="I114" s="23" t="str">
        <f t="shared" si="23"/>
        <v xml:space="preserve"> </v>
      </c>
    </row>
    <row r="115" spans="1:9" x14ac:dyDescent="0.2">
      <c r="A115" s="15">
        <v>4</v>
      </c>
      <c r="B115" s="20"/>
      <c r="C115" s="5" t="str">
        <f t="shared" si="21"/>
        <v xml:space="preserve">  </v>
      </c>
      <c r="D115" s="8">
        <f>C109</f>
        <v>0</v>
      </c>
      <c r="E115" s="25"/>
      <c r="F115" s="15" t="str">
        <f>IF(E115=0," ",RANK(E115,E112:E121))</f>
        <v xml:space="preserve"> </v>
      </c>
      <c r="G115" s="15" t="str">
        <f>IF(E115=0," ",INDEX(PlacePts,F115,C110-1))</f>
        <v xml:space="preserve"> </v>
      </c>
      <c r="H115" s="23" t="str">
        <f t="shared" si="22"/>
        <v xml:space="preserve"> </v>
      </c>
      <c r="I115" s="23" t="str">
        <f t="shared" si="23"/>
        <v xml:space="preserve"> </v>
      </c>
    </row>
    <row r="116" spans="1:9" x14ac:dyDescent="0.2">
      <c r="A116" s="15">
        <v>5</v>
      </c>
      <c r="B116" s="20"/>
      <c r="C116" s="5" t="str">
        <f t="shared" si="21"/>
        <v xml:space="preserve">  </v>
      </c>
      <c r="D116" s="8">
        <f>C109</f>
        <v>0</v>
      </c>
      <c r="E116" s="25"/>
      <c r="F116" s="15" t="str">
        <f>IF(E116=0," ",RANK(E116,E112:E121))</f>
        <v xml:space="preserve"> </v>
      </c>
      <c r="G116" s="15" t="str">
        <f>IF(E116=0," ",INDEX(PlacePts,F116,C110-1))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6</v>
      </c>
      <c r="B117" s="20"/>
      <c r="C117" s="5" t="str">
        <f t="shared" si="21"/>
        <v xml:space="preserve">  </v>
      </c>
      <c r="D117" s="8">
        <f>C109</f>
        <v>0</v>
      </c>
      <c r="E117" s="25"/>
      <c r="F117" s="15" t="str">
        <f>IF(E117=0," ",RANK(E117,E112:E121))</f>
        <v xml:space="preserve"> </v>
      </c>
      <c r="G117" s="15" t="str">
        <f>IF(E117=0," ",INDEX(PlacePts,F117,C110-1))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hidden="1" x14ac:dyDescent="0.2">
      <c r="A118" s="15">
        <v>7</v>
      </c>
      <c r="B118" s="20"/>
      <c r="C118" s="5" t="str">
        <f t="shared" si="21"/>
        <v xml:space="preserve">  </v>
      </c>
      <c r="D118" s="8">
        <f>C109</f>
        <v>0</v>
      </c>
      <c r="E118" s="25"/>
      <c r="F118" s="15" t="str">
        <f>IF(E118=0," ",RANK(E118,E112:E121))</f>
        <v xml:space="preserve"> </v>
      </c>
      <c r="G118" s="15" t="str">
        <f>IF(E118=0," ",INDEX(PlacePts,F118,C110-1))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hidden="1" x14ac:dyDescent="0.2">
      <c r="A119" s="15">
        <v>8</v>
      </c>
      <c r="B119" s="20"/>
      <c r="C119" s="5" t="str">
        <f t="shared" si="21"/>
        <v xml:space="preserve">  </v>
      </c>
      <c r="D119" s="8">
        <f>C109</f>
        <v>0</v>
      </c>
      <c r="E119" s="25"/>
      <c r="F119" s="15" t="str">
        <f>IF(E119=0," ",RANK(E119,E112:E121))</f>
        <v xml:space="preserve"> </v>
      </c>
      <c r="G119" s="15" t="str">
        <f>IF(E119=0," ",INDEX(PlacePts,F119,C110-1))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9</v>
      </c>
      <c r="B120" s="20"/>
      <c r="C120" s="5" t="str">
        <f t="shared" si="21"/>
        <v xml:space="preserve">  </v>
      </c>
      <c r="D120" s="8">
        <f>C109</f>
        <v>0</v>
      </c>
      <c r="E120" s="25"/>
      <c r="F120" s="15" t="str">
        <f>IF(E120=0," ",RANK(E120,E112:E121))</f>
        <v xml:space="preserve"> </v>
      </c>
      <c r="G120" s="15" t="str">
        <f>IF(E120=0," ",INDEX(PlacePts,F120,C110-1))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10</v>
      </c>
      <c r="B121" s="20"/>
      <c r="C121" s="5" t="str">
        <f t="shared" si="21"/>
        <v xml:space="preserve">  </v>
      </c>
      <c r="D121" s="8">
        <f>C109</f>
        <v>0</v>
      </c>
      <c r="E121" s="26"/>
      <c r="F121" s="15" t="str">
        <f>IF(E121=0," ",RANK(E121,E112:E121))</f>
        <v xml:space="preserve"> </v>
      </c>
      <c r="G121" s="15" t="str">
        <f>IF(E121=0," ",INDEX(PlacePts,F121,C110-1))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3" spans="1:9" x14ac:dyDescent="0.2">
      <c r="B123" s="15" t="s">
        <v>858</v>
      </c>
      <c r="C123" s="27"/>
      <c r="G123" s="15" t="s">
        <v>859</v>
      </c>
      <c r="H123" s="15" t="e">
        <f>AVERAGE(E126:E135)</f>
        <v>#DIV/0!</v>
      </c>
    </row>
    <row r="124" spans="1:9" x14ac:dyDescent="0.2">
      <c r="B124" s="15" t="s">
        <v>860</v>
      </c>
      <c r="C124" s="15">
        <f>COUNT(B126:B135)</f>
        <v>0</v>
      </c>
      <c r="G124" s="15" t="s">
        <v>861</v>
      </c>
      <c r="H124" s="15">
        <f>MAX(E126:E135)</f>
        <v>0</v>
      </c>
    </row>
    <row r="125" spans="1:9" x14ac:dyDescent="0.2">
      <c r="B125" s="15" t="s">
        <v>862</v>
      </c>
      <c r="C125" s="15" t="s">
        <v>863</v>
      </c>
      <c r="E125" s="15" t="s">
        <v>864</v>
      </c>
      <c r="F125" s="15" t="s">
        <v>865</v>
      </c>
      <c r="G125" s="15" t="s">
        <v>866</v>
      </c>
      <c r="H125" s="15" t="s">
        <v>38</v>
      </c>
      <c r="I125" s="15" t="s">
        <v>867</v>
      </c>
    </row>
    <row r="126" spans="1:9" x14ac:dyDescent="0.2">
      <c r="A126" s="15">
        <v>1</v>
      </c>
      <c r="B126" s="20"/>
      <c r="C126" s="5" t="str">
        <f>LOOKUP(B126,Registration)</f>
        <v xml:space="preserve">  </v>
      </c>
      <c r="D126" s="8">
        <f>C123</f>
        <v>0</v>
      </c>
      <c r="E126" s="20"/>
      <c r="F126" s="15" t="str">
        <f>IF(E126=0," ",RANK(E126,E126:E135))</f>
        <v xml:space="preserve"> </v>
      </c>
      <c r="G126" s="15" t="str">
        <f>IF(E126=0," ",INDEX(PlacePts,F126,C124-1))</f>
        <v xml:space="preserve"> </v>
      </c>
      <c r="H126" s="23" t="str">
        <f>IF(E126=0," ",IF(E126=H$68,E126/H$67,E126/H$68))</f>
        <v xml:space="preserve"> </v>
      </c>
      <c r="I126" s="23" t="str">
        <f>IF(E126=0," ",H126+G126)</f>
        <v xml:space="preserve"> </v>
      </c>
    </row>
    <row r="127" spans="1:9" x14ac:dyDescent="0.2">
      <c r="A127" s="15">
        <v>2</v>
      </c>
      <c r="B127" s="20"/>
      <c r="C127" s="5" t="str">
        <f t="shared" ref="C127:C135" si="24">LOOKUP(B127,Registration)</f>
        <v xml:space="preserve">  </v>
      </c>
      <c r="D127" s="8">
        <f>C123</f>
        <v>0</v>
      </c>
      <c r="E127" s="20"/>
      <c r="F127" s="15" t="str">
        <f>IF(E127=0," ",RANK(E127,E126:E135))</f>
        <v xml:space="preserve"> </v>
      </c>
      <c r="G127" s="15" t="str">
        <f>IF(E127=0," ",INDEX(PlacePts,F127,C124-1))</f>
        <v xml:space="preserve"> </v>
      </c>
      <c r="H127" s="23" t="str">
        <f t="shared" ref="H127:H135" si="25">IF(E127=0," ",IF(E127=H$68,E127/H$67,E127/H$68))</f>
        <v xml:space="preserve"> </v>
      </c>
      <c r="I127" s="23" t="str">
        <f t="shared" ref="I127:I135" si="26">IF(E127=0," ",H127+G127)</f>
        <v xml:space="preserve"> </v>
      </c>
    </row>
    <row r="128" spans="1:9" x14ac:dyDescent="0.2">
      <c r="A128" s="15">
        <v>3</v>
      </c>
      <c r="B128" s="20"/>
      <c r="C128" s="5" t="str">
        <f t="shared" si="24"/>
        <v xml:space="preserve">  </v>
      </c>
      <c r="D128" s="8">
        <f>C123</f>
        <v>0</v>
      </c>
      <c r="E128" s="20"/>
      <c r="F128" s="15" t="str">
        <f>IF(E128=0," ",RANK(E128,E126:E135))</f>
        <v xml:space="preserve"> </v>
      </c>
      <c r="G128" s="15" t="str">
        <f>IF(E128=0," ",INDEX(PlacePts,F128,C124-1))</f>
        <v xml:space="preserve"> </v>
      </c>
      <c r="H128" s="23" t="str">
        <f t="shared" si="25"/>
        <v xml:space="preserve"> </v>
      </c>
      <c r="I128" s="23" t="str">
        <f t="shared" si="26"/>
        <v xml:space="preserve"> </v>
      </c>
    </row>
    <row r="129" spans="1:9" x14ac:dyDescent="0.2">
      <c r="A129" s="15">
        <v>4</v>
      </c>
      <c r="B129" s="20"/>
      <c r="C129" s="5" t="str">
        <f t="shared" si="24"/>
        <v xml:space="preserve">  </v>
      </c>
      <c r="D129" s="8">
        <f>C123</f>
        <v>0</v>
      </c>
      <c r="E129" s="20"/>
      <c r="F129" s="15" t="str">
        <f>IF(E129=0," ",RANK(E129,E126:E135))</f>
        <v xml:space="preserve"> </v>
      </c>
      <c r="G129" s="15" t="str">
        <f>IF(E129=0," ",INDEX(PlacePts,F129,C124-1))</f>
        <v xml:space="preserve"> </v>
      </c>
      <c r="H129" s="23" t="str">
        <f t="shared" si="25"/>
        <v xml:space="preserve"> </v>
      </c>
      <c r="I129" s="23" t="str">
        <f t="shared" si="26"/>
        <v xml:space="preserve"> </v>
      </c>
    </row>
    <row r="130" spans="1:9" x14ac:dyDescent="0.2">
      <c r="A130" s="15">
        <v>5</v>
      </c>
      <c r="B130" s="20"/>
      <c r="C130" s="5" t="str">
        <f t="shared" si="24"/>
        <v xml:space="preserve">  </v>
      </c>
      <c r="D130" s="8">
        <f>C123</f>
        <v>0</v>
      </c>
      <c r="E130" s="20"/>
      <c r="F130" s="15" t="str">
        <f>IF(E130=0," ",RANK(E130,E126:E135))</f>
        <v xml:space="preserve"> </v>
      </c>
      <c r="G130" s="15" t="str">
        <f>IF(E130=0," ",INDEX(PlacePts,F130,C124-1))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6</v>
      </c>
      <c r="B131" s="20"/>
      <c r="C131" s="5" t="str">
        <f t="shared" si="24"/>
        <v xml:space="preserve">  </v>
      </c>
      <c r="D131" s="8">
        <f>C123</f>
        <v>0</v>
      </c>
      <c r="E131" s="20"/>
      <c r="F131" s="15" t="str">
        <f>IF(E131=0," ",RANK(E131,E126:E135))</f>
        <v xml:space="preserve"> </v>
      </c>
      <c r="G131" s="15" t="str">
        <f>IF(E131=0," ",INDEX(PlacePts,F131,C124-1))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hidden="1" x14ac:dyDescent="0.2">
      <c r="A132" s="15">
        <v>7</v>
      </c>
      <c r="B132" s="20"/>
      <c r="C132" s="5" t="str">
        <f t="shared" si="24"/>
        <v xml:space="preserve">  </v>
      </c>
      <c r="D132" s="8">
        <f>C123</f>
        <v>0</v>
      </c>
      <c r="E132" s="20"/>
      <c r="F132" s="15" t="str">
        <f>IF(E132=0," ",RANK(E132,E126:E135))</f>
        <v xml:space="preserve"> </v>
      </c>
      <c r="G132" s="15" t="str">
        <f>IF(E132=0," ",INDEX(PlacePts,F132,C124-1))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hidden="1" x14ac:dyDescent="0.2">
      <c r="A133" s="15">
        <v>8</v>
      </c>
      <c r="B133" s="20"/>
      <c r="C133" s="5" t="str">
        <f t="shared" si="24"/>
        <v xml:space="preserve">  </v>
      </c>
      <c r="D133" s="8">
        <f>C123</f>
        <v>0</v>
      </c>
      <c r="E133" s="20"/>
      <c r="F133" s="15" t="str">
        <f>IF(E133=0," ",RANK(E133,E126:E135))</f>
        <v xml:space="preserve"> </v>
      </c>
      <c r="G133" s="15" t="str">
        <f>IF(E133=0," ",INDEX(PlacePts,F133,C124-1))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9</v>
      </c>
      <c r="B134" s="20"/>
      <c r="C134" s="5" t="str">
        <f t="shared" si="24"/>
        <v xml:space="preserve">  </v>
      </c>
      <c r="D134" s="8">
        <f>C123</f>
        <v>0</v>
      </c>
      <c r="E134" s="20"/>
      <c r="F134" s="15" t="str">
        <f>IF(E134=0," ",RANK(E134,E126:E135))</f>
        <v xml:space="preserve"> </v>
      </c>
      <c r="G134" s="15" t="str">
        <f>IF(E134=0," ",INDEX(PlacePts,F134,C124-1))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10</v>
      </c>
      <c r="B135" s="20"/>
      <c r="C135" s="5" t="str">
        <f t="shared" si="24"/>
        <v xml:space="preserve">  </v>
      </c>
      <c r="D135" s="8">
        <f>C123</f>
        <v>0</v>
      </c>
      <c r="E135" s="20"/>
      <c r="F135" s="15" t="str">
        <f>IF(E135=0," ",RANK(E135,E126:E135))</f>
        <v xml:space="preserve"> </v>
      </c>
      <c r="G135" s="15" t="str">
        <f>IF(E135=0," ",INDEX(PlacePts,F135,C124-1))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8" spans="1:9" x14ac:dyDescent="0.2">
      <c r="B138" s="15" t="s">
        <v>868</v>
      </c>
      <c r="C138" s="27"/>
      <c r="G138" s="15" t="s">
        <v>869</v>
      </c>
      <c r="H138" s="15" t="e">
        <f>AVERAGE(E141:E150)</f>
        <v>#DIV/0!</v>
      </c>
    </row>
    <row r="139" spans="1:9" x14ac:dyDescent="0.2">
      <c r="B139" s="15" t="s">
        <v>870</v>
      </c>
      <c r="C139" s="15">
        <f>COUNT(B141:B150)</f>
        <v>0</v>
      </c>
      <c r="G139" s="15" t="s">
        <v>871</v>
      </c>
      <c r="H139" s="15">
        <f>MAX(E141:E150)</f>
        <v>0</v>
      </c>
    </row>
    <row r="140" spans="1:9" x14ac:dyDescent="0.2">
      <c r="B140" s="15" t="s">
        <v>872</v>
      </c>
      <c r="C140" s="15" t="s">
        <v>873</v>
      </c>
      <c r="E140" s="15" t="s">
        <v>874</v>
      </c>
      <c r="F140" s="15" t="s">
        <v>875</v>
      </c>
      <c r="G140" s="15" t="s">
        <v>876</v>
      </c>
      <c r="H140" s="15" t="s">
        <v>38</v>
      </c>
      <c r="I140" s="15" t="s">
        <v>877</v>
      </c>
    </row>
    <row r="141" spans="1:9" x14ac:dyDescent="0.2">
      <c r="A141" s="15">
        <v>1</v>
      </c>
      <c r="B141" s="20"/>
      <c r="C141" s="5" t="str">
        <f>LOOKUP(B141,Registration)</f>
        <v xml:space="preserve">  </v>
      </c>
      <c r="D141" s="8">
        <f>C138</f>
        <v>0</v>
      </c>
      <c r="E141" s="20"/>
      <c r="F141" s="15" t="str">
        <f>IF(E141=0," ",RANK(E141,E141:E150))</f>
        <v xml:space="preserve"> </v>
      </c>
      <c r="G141" s="15" t="str">
        <f>IF(E141=0," ",INDEX(PlacePts,F141,C139-1))</f>
        <v xml:space="preserve"> </v>
      </c>
      <c r="H141" s="23" t="str">
        <f>IF(E141=0," ",IF(E141=H$68,E141/H$67,E141/H$68))</f>
        <v xml:space="preserve"> </v>
      </c>
      <c r="I141" s="23" t="str">
        <f>IF(E141=0," ",H141+G141)</f>
        <v xml:space="preserve"> </v>
      </c>
    </row>
    <row r="142" spans="1:9" x14ac:dyDescent="0.2">
      <c r="A142" s="15">
        <v>2</v>
      </c>
      <c r="B142" s="20"/>
      <c r="C142" s="5" t="str">
        <f t="shared" ref="C142:C150" si="27">LOOKUP(B142,Registration)</f>
        <v xml:space="preserve">  </v>
      </c>
      <c r="D142" s="8">
        <f>C138</f>
        <v>0</v>
      </c>
      <c r="E142" s="20"/>
      <c r="F142" s="15" t="str">
        <f>IF(E142=0," ",RANK(E142,E141:E150))</f>
        <v xml:space="preserve"> </v>
      </c>
      <c r="G142" s="15" t="str">
        <f>IF(E142=0," ",INDEX(PlacePts,F142,C139-1))</f>
        <v xml:space="preserve"> </v>
      </c>
      <c r="H142" s="23" t="str">
        <f t="shared" ref="H142:H150" si="28">IF(E142=0," ",IF(E142=H$68,E142/H$67,E142/H$68))</f>
        <v xml:space="preserve"> </v>
      </c>
      <c r="I142" s="23" t="str">
        <f t="shared" ref="I142:I150" si="29">IF(E142=0," ",H142+G142)</f>
        <v xml:space="preserve"> </v>
      </c>
    </row>
    <row r="143" spans="1:9" x14ac:dyDescent="0.2">
      <c r="A143" s="15">
        <v>3</v>
      </c>
      <c r="B143" s="20"/>
      <c r="C143" s="5" t="str">
        <f t="shared" si="27"/>
        <v xml:space="preserve">  </v>
      </c>
      <c r="D143" s="8">
        <f>C138</f>
        <v>0</v>
      </c>
      <c r="E143" s="20"/>
      <c r="F143" s="15" t="str">
        <f>IF(E143=0," ",RANK(E143,E141:E150))</f>
        <v xml:space="preserve"> </v>
      </c>
      <c r="G143" s="15" t="str">
        <f>IF(E143=0," ",INDEX(PlacePts,F143,C139-1))</f>
        <v xml:space="preserve"> </v>
      </c>
      <c r="H143" s="23" t="str">
        <f t="shared" si="28"/>
        <v xml:space="preserve"> </v>
      </c>
      <c r="I143" s="23" t="str">
        <f t="shared" si="29"/>
        <v xml:space="preserve"> </v>
      </c>
    </row>
    <row r="144" spans="1:9" x14ac:dyDescent="0.2">
      <c r="A144" s="15">
        <v>4</v>
      </c>
      <c r="B144" s="20"/>
      <c r="C144" s="5" t="str">
        <f t="shared" si="27"/>
        <v xml:space="preserve">  </v>
      </c>
      <c r="D144" s="8">
        <f>C138</f>
        <v>0</v>
      </c>
      <c r="E144" s="20"/>
      <c r="F144" s="15" t="str">
        <f>IF(E144=0," ",RANK(E144,E141:E150))</f>
        <v xml:space="preserve"> </v>
      </c>
      <c r="G144" s="15" t="str">
        <f>IF(E144=0," ",INDEX(PlacePts,F144,C139-1))</f>
        <v xml:space="preserve"> </v>
      </c>
      <c r="H144" s="23" t="str">
        <f t="shared" si="28"/>
        <v xml:space="preserve"> </v>
      </c>
      <c r="I144" s="23" t="str">
        <f t="shared" si="29"/>
        <v xml:space="preserve"> </v>
      </c>
    </row>
    <row r="145" spans="1:9" x14ac:dyDescent="0.2">
      <c r="A145" s="15">
        <v>5</v>
      </c>
      <c r="B145" s="20"/>
      <c r="C145" s="5" t="str">
        <f t="shared" si="27"/>
        <v xml:space="preserve">  </v>
      </c>
      <c r="D145" s="8">
        <f>C138</f>
        <v>0</v>
      </c>
      <c r="E145" s="20"/>
      <c r="F145" s="15" t="str">
        <f>IF(E145=0," ",RANK(E145,E141:E150))</f>
        <v xml:space="preserve"> </v>
      </c>
      <c r="G145" s="15" t="str">
        <f>IF(E145=0," ",INDEX(PlacePts,F145,C139-1))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6</v>
      </c>
      <c r="B146" s="20"/>
      <c r="C146" s="5" t="str">
        <f t="shared" si="27"/>
        <v xml:space="preserve">  </v>
      </c>
      <c r="D146" s="8">
        <f>C138</f>
        <v>0</v>
      </c>
      <c r="E146" s="20"/>
      <c r="F146" s="15" t="str">
        <f>IF(E146=0," ",RANK(E146,E141:E150))</f>
        <v xml:space="preserve"> </v>
      </c>
      <c r="G146" s="15" t="str">
        <f>IF(E146=0," ",INDEX(PlacePts,F146,C139-1))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hidden="1" x14ac:dyDescent="0.2">
      <c r="A147" s="15">
        <v>7</v>
      </c>
      <c r="B147" s="20"/>
      <c r="C147" s="5" t="str">
        <f t="shared" si="27"/>
        <v xml:space="preserve">  </v>
      </c>
      <c r="D147" s="8">
        <f>C138</f>
        <v>0</v>
      </c>
      <c r="E147" s="20"/>
      <c r="F147" s="15" t="str">
        <f>IF(E147=0," ",RANK(E147,E141:E150))</f>
        <v xml:space="preserve"> </v>
      </c>
      <c r="G147" s="15" t="str">
        <f>IF(E147=0," ",INDEX(PlacePts,F147,C139-1))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hidden="1" x14ac:dyDescent="0.2">
      <c r="A148" s="15">
        <v>8</v>
      </c>
      <c r="B148" s="20"/>
      <c r="C148" s="5" t="str">
        <f t="shared" si="27"/>
        <v xml:space="preserve">  </v>
      </c>
      <c r="D148" s="8">
        <f>C138</f>
        <v>0</v>
      </c>
      <c r="E148" s="20"/>
      <c r="F148" s="15" t="str">
        <f>IF(E148=0," ",RANK(E148,E141:E150))</f>
        <v xml:space="preserve"> </v>
      </c>
      <c r="G148" s="15" t="str">
        <f>IF(E148=0," ",INDEX(PlacePts,F148,C139-1))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9</v>
      </c>
      <c r="B149" s="20"/>
      <c r="C149" s="5" t="str">
        <f t="shared" si="27"/>
        <v xml:space="preserve">  </v>
      </c>
      <c r="D149" s="8">
        <f>C138</f>
        <v>0</v>
      </c>
      <c r="E149" s="20"/>
      <c r="F149" s="15" t="str">
        <f>IF(E149=0," ",RANK(E149,E141:E150))</f>
        <v xml:space="preserve"> </v>
      </c>
      <c r="G149" s="15" t="str">
        <f>IF(E149=0," ",INDEX(PlacePts,F149,C139-1))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10</v>
      </c>
      <c r="B150" s="20"/>
      <c r="C150" s="5" t="str">
        <f t="shared" si="27"/>
        <v xml:space="preserve">  </v>
      </c>
      <c r="D150" s="8">
        <f>C138</f>
        <v>0</v>
      </c>
      <c r="E150" s="20"/>
      <c r="F150" s="15" t="str">
        <f>IF(E150=0," ",RANK(E150,E141:E150))</f>
        <v xml:space="preserve"> </v>
      </c>
      <c r="G150" s="15" t="str">
        <f>IF(E150=0," ",INDEX(PlacePts,F150,C139-1))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view="pageBreakPreview" topLeftCell="A19" zoomScale="80" zoomScaleNormal="100" zoomScaleSheetLayoutView="8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220" t="s">
        <v>1147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878</v>
      </c>
      <c r="C3" s="221" t="s">
        <v>1148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879</v>
      </c>
      <c r="C4" s="18" t="s">
        <v>880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881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882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883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884</v>
      </c>
      <c r="C12" s="234" t="s">
        <v>1171</v>
      </c>
      <c r="G12" s="15" t="s">
        <v>885</v>
      </c>
      <c r="H12" s="15">
        <f>AVERAGE(E15:E24)</f>
        <v>3005.3333333333335</v>
      </c>
    </row>
    <row r="13" spans="1:15" x14ac:dyDescent="0.2">
      <c r="B13" s="15" t="s">
        <v>886</v>
      </c>
      <c r="C13" s="15">
        <f>COUNT(B15:B24)</f>
        <v>3</v>
      </c>
      <c r="G13" s="15" t="s">
        <v>887</v>
      </c>
      <c r="H13" s="15">
        <f>MAX(E15:E24)</f>
        <v>3195</v>
      </c>
    </row>
    <row r="14" spans="1:15" x14ac:dyDescent="0.2">
      <c r="B14" s="15" t="s">
        <v>888</v>
      </c>
      <c r="C14" s="15" t="s">
        <v>889</v>
      </c>
      <c r="E14" s="15" t="s">
        <v>890</v>
      </c>
      <c r="F14" s="15" t="s">
        <v>891</v>
      </c>
      <c r="G14" s="15" t="s">
        <v>892</v>
      </c>
      <c r="H14" s="15" t="s">
        <v>38</v>
      </c>
      <c r="I14" s="15" t="s">
        <v>893</v>
      </c>
    </row>
    <row r="15" spans="1:15" x14ac:dyDescent="0.2">
      <c r="A15" s="15">
        <v>1</v>
      </c>
      <c r="B15" s="20">
        <v>1</v>
      </c>
      <c r="C15" s="5" t="str">
        <f>LOOKUP(B15,Registration)</f>
        <v>Bruce Beard</v>
      </c>
      <c r="D15" s="8" t="str">
        <f>C12</f>
        <v>18Neb</v>
      </c>
      <c r="E15" s="21">
        <v>3195</v>
      </c>
      <c r="F15" s="15">
        <f>IF(E15=0," ",RANK(E15,E15:E24))</f>
        <v>1</v>
      </c>
      <c r="G15" s="15">
        <f>IF(E15=0," ",INDEX(PlacePts,F15,C13-1))</f>
        <v>3</v>
      </c>
      <c r="H15" s="23">
        <f>IF(E15=0," ",IF(E15=H$13,E15/H$12,E15/H$13))</f>
        <v>1.0631100266193434</v>
      </c>
      <c r="I15" s="23">
        <f>IF(E15=0," ",H15+G15)</f>
        <v>4.0631100266193432</v>
      </c>
      <c r="J15" s="24"/>
      <c r="K15" s="24"/>
      <c r="L15" s="24"/>
      <c r="M15" s="24"/>
      <c r="N15" s="24"/>
      <c r="O15" s="24"/>
    </row>
    <row r="16" spans="1:15" x14ac:dyDescent="0.2">
      <c r="A16" s="15">
        <v>2</v>
      </c>
      <c r="B16" s="20">
        <v>5</v>
      </c>
      <c r="C16" s="5" t="str">
        <f t="shared" ref="C16:C24" si="0">LOOKUP(B16,Registration)</f>
        <v>Chris Schaffer</v>
      </c>
      <c r="D16" s="8" t="str">
        <f>C12</f>
        <v>18Neb</v>
      </c>
      <c r="E16" s="25">
        <v>3095</v>
      </c>
      <c r="F16" s="15">
        <f>IF(E16=0," ",RANK(E16,E15:E24))</f>
        <v>2</v>
      </c>
      <c r="G16" s="15">
        <f>IF(E16=0," ",INDEX(PlacePts,F16,C13-1))</f>
        <v>1</v>
      </c>
      <c r="H16" s="23">
        <f t="shared" ref="H16:H24" si="1">IF(E16=0," ",IF(E16=H$13,E16/H$12,E16/H$13))</f>
        <v>0.96870109546165883</v>
      </c>
      <c r="I16" s="23">
        <f t="shared" ref="I16:I24" si="2">IF(E16=0," ",H16+G16)</f>
        <v>1.9687010954616588</v>
      </c>
      <c r="J16" s="24"/>
      <c r="K16" s="24"/>
      <c r="L16" s="24"/>
      <c r="M16" s="24"/>
      <c r="N16" s="24"/>
      <c r="O16" s="24"/>
    </row>
    <row r="17" spans="1:15" x14ac:dyDescent="0.2">
      <c r="A17" s="15">
        <v>3</v>
      </c>
      <c r="B17" s="20">
        <v>22</v>
      </c>
      <c r="C17" s="5" t="str">
        <f t="shared" si="0"/>
        <v>Jonathan Work</v>
      </c>
      <c r="D17" s="8" t="str">
        <f>C12</f>
        <v>18Neb</v>
      </c>
      <c r="E17" s="25">
        <v>2726</v>
      </c>
      <c r="F17" s="15">
        <f>IF(E17=0," ",RANK(E17,E15:E24))</f>
        <v>3</v>
      </c>
      <c r="G17" s="15">
        <f>IF(E17=0," ",INDEX(PlacePts,F17,C13-1))</f>
        <v>0</v>
      </c>
      <c r="H17" s="23">
        <f t="shared" si="1"/>
        <v>0.85320813771518</v>
      </c>
      <c r="I17" s="23">
        <f t="shared" si="2"/>
        <v>0.85320813771518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/>
      <c r="C18" s="5" t="str">
        <f t="shared" si="0"/>
        <v xml:space="preserve">  </v>
      </c>
      <c r="D18" s="8" t="str">
        <f>C12</f>
        <v>18Neb</v>
      </c>
      <c r="E18" s="25"/>
      <c r="F18" s="15" t="str">
        <f>IF(E18=0," ",RANK(E18,E15:E24))</f>
        <v xml:space="preserve"> </v>
      </c>
      <c r="G18" s="15" t="str">
        <f>IF(E18=0," ",INDEX(PlacePts,F18,C$13-1))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 t="str">
        <f>C12</f>
        <v>18Neb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 t="str">
        <f>C12</f>
        <v>18Neb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 t="str">
        <f>C12</f>
        <v>18Neb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 t="str">
        <f>C12</f>
        <v>18Neb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 t="str">
        <f>C12</f>
        <v>18Neb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 t="str">
        <f>C12</f>
        <v>18Neb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894</v>
      </c>
      <c r="C26" s="27"/>
      <c r="G26" s="15" t="s">
        <v>895</v>
      </c>
      <c r="H26" s="15" t="e">
        <f>AVERAGE(E29:E38)</f>
        <v>#DIV/0!</v>
      </c>
    </row>
    <row r="27" spans="1:15" x14ac:dyDescent="0.2">
      <c r="B27" s="15" t="s">
        <v>896</v>
      </c>
      <c r="C27" s="44">
        <f>COUNT(B29:B38)</f>
        <v>0</v>
      </c>
      <c r="G27" s="15" t="s">
        <v>897</v>
      </c>
      <c r="H27" s="28">
        <f>MAX(E29:E38)</f>
        <v>0</v>
      </c>
    </row>
    <row r="28" spans="1:15" x14ac:dyDescent="0.2">
      <c r="B28" s="15" t="s">
        <v>898</v>
      </c>
      <c r="C28" s="15" t="s">
        <v>899</v>
      </c>
      <c r="E28" s="15" t="s">
        <v>900</v>
      </c>
      <c r="F28" s="15" t="s">
        <v>901</v>
      </c>
      <c r="G28" s="15" t="s">
        <v>902</v>
      </c>
      <c r="H28" s="15" t="s">
        <v>38</v>
      </c>
      <c r="I28" s="15" t="s">
        <v>903</v>
      </c>
    </row>
    <row r="29" spans="1:15" x14ac:dyDescent="0.2">
      <c r="A29" s="15">
        <v>1</v>
      </c>
      <c r="B29" s="20"/>
      <c r="C29" s="5" t="str">
        <f>LOOKUP(B29,Registration)</f>
        <v xml:space="preserve">  </v>
      </c>
      <c r="D29" s="8">
        <f>C26</f>
        <v>0</v>
      </c>
      <c r="E29" s="21"/>
      <c r="F29" s="15" t="str">
        <f>IF(E29=0," ",RANK(E29,E29:E38))</f>
        <v xml:space="preserve"> </v>
      </c>
      <c r="G29" s="15" t="str">
        <f>IF(E29=0," ",INDEX(PlacePts,F29,C27-1))</f>
        <v xml:space="preserve"> </v>
      </c>
      <c r="H29" s="23" t="str">
        <f>IF(E29=0," ",IF(E29=H$27,E29/H$26,E29/H$27))</f>
        <v xml:space="preserve"> </v>
      </c>
      <c r="I29" s="23" t="str">
        <f>IF(E29=0," ",H29+G29)</f>
        <v xml:space="preserve"> </v>
      </c>
      <c r="J29" s="24"/>
      <c r="K29" s="24"/>
      <c r="L29" s="24"/>
      <c r="M29" s="24"/>
      <c r="N29" s="24"/>
      <c r="O29" s="24"/>
    </row>
    <row r="30" spans="1:15" x14ac:dyDescent="0.2">
      <c r="A30" s="15">
        <v>2</v>
      </c>
      <c r="B30" s="20"/>
      <c r="C30" s="5" t="str">
        <f t="shared" ref="C30:C38" si="3">LOOKUP(B30,Registration)</f>
        <v xml:space="preserve">  </v>
      </c>
      <c r="D30" s="8">
        <f>C26</f>
        <v>0</v>
      </c>
      <c r="E30" s="25"/>
      <c r="F30" s="15" t="str">
        <f>IF(E30=0," ",RANK(E30,E29:E38))</f>
        <v xml:space="preserve"> </v>
      </c>
      <c r="G30" s="15" t="str">
        <f>IF(E30=0," ",INDEX(PlacePts,F30,C27-1))</f>
        <v xml:space="preserve"> </v>
      </c>
      <c r="H30" s="23" t="str">
        <f t="shared" ref="H30:H38" si="4">IF(E30=0," ",IF(E30=H$27,E30/H$26,E30/H$27))</f>
        <v xml:space="preserve"> </v>
      </c>
      <c r="I30" s="23" t="str">
        <f t="shared" ref="I30:I38" si="5">IF(E30=0," ",H30+G30)</f>
        <v xml:space="preserve"> </v>
      </c>
      <c r="J30" s="24"/>
      <c r="K30" s="24"/>
      <c r="L30" s="24"/>
      <c r="M30" s="24"/>
      <c r="N30" s="24"/>
      <c r="O30" s="24"/>
    </row>
    <row r="31" spans="1:15" x14ac:dyDescent="0.2">
      <c r="A31" s="15">
        <v>3</v>
      </c>
      <c r="B31" s="20"/>
      <c r="C31" s="5" t="str">
        <f t="shared" si="3"/>
        <v xml:space="preserve">  </v>
      </c>
      <c r="D31" s="8">
        <f>C26</f>
        <v>0</v>
      </c>
      <c r="E31" s="25"/>
      <c r="F31" s="15" t="str">
        <f>IF(E31=0," ",RANK(E31,E29:E38))</f>
        <v xml:space="preserve"> </v>
      </c>
      <c r="G31" s="15" t="str">
        <f>IF(E31=0," ",INDEX(PlacePts,F31,C27-1))</f>
        <v xml:space="preserve"> </v>
      </c>
      <c r="H31" s="23" t="str">
        <f t="shared" si="4"/>
        <v xml:space="preserve"> </v>
      </c>
      <c r="I31" s="23" t="str">
        <f t="shared" si="5"/>
        <v xml:space="preserve"> 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/>
      <c r="C32" s="5" t="str">
        <f t="shared" si="3"/>
        <v xml:space="preserve">  </v>
      </c>
      <c r="D32" s="8">
        <f>C26</f>
        <v>0</v>
      </c>
      <c r="E32" s="25"/>
      <c r="F32" s="15" t="str">
        <f>IF(E32=0," ",RANK(E32,E29:E38))</f>
        <v xml:space="preserve"> </v>
      </c>
      <c r="G32" s="15" t="str">
        <f>IF(E32=0," ",INDEX(PlacePts,F32,C27-1))</f>
        <v xml:space="preserve"> </v>
      </c>
      <c r="H32" s="23" t="str">
        <f t="shared" si="4"/>
        <v xml:space="preserve"> </v>
      </c>
      <c r="I32" s="23" t="str">
        <f t="shared" si="5"/>
        <v xml:space="preserve"> 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>
        <f>C26</f>
        <v>0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0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0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0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0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0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904</v>
      </c>
      <c r="C40" s="27"/>
      <c r="G40" s="15" t="s">
        <v>905</v>
      </c>
      <c r="H40" s="15" t="e">
        <f>AVERAGE(E43:E52)</f>
        <v>#DIV/0!</v>
      </c>
    </row>
    <row r="41" spans="1:15" x14ac:dyDescent="0.2">
      <c r="B41" s="15" t="s">
        <v>906</v>
      </c>
      <c r="C41" s="15">
        <f>COUNT(B43:B52)</f>
        <v>0</v>
      </c>
      <c r="G41" s="15" t="s">
        <v>907</v>
      </c>
      <c r="H41" s="15">
        <f>MAX(E43:E52)</f>
        <v>0</v>
      </c>
    </row>
    <row r="42" spans="1:15" x14ac:dyDescent="0.2">
      <c r="B42" s="15" t="s">
        <v>908</v>
      </c>
      <c r="C42" s="15" t="s">
        <v>909</v>
      </c>
      <c r="E42" s="15" t="s">
        <v>910</v>
      </c>
      <c r="F42" s="15" t="s">
        <v>911</v>
      </c>
      <c r="G42" s="15" t="s">
        <v>912</v>
      </c>
      <c r="H42" s="15" t="s">
        <v>38</v>
      </c>
      <c r="I42" s="15" t="s">
        <v>913</v>
      </c>
    </row>
    <row r="43" spans="1:15" x14ac:dyDescent="0.2">
      <c r="A43" s="15">
        <v>1</v>
      </c>
      <c r="B43" s="20"/>
      <c r="C43" s="5" t="str">
        <f>LOOKUP(B43,Registration)</f>
        <v xml:space="preserve">  </v>
      </c>
      <c r="D43" s="8">
        <f>C40</f>
        <v>0</v>
      </c>
      <c r="E43" s="21"/>
      <c r="F43" s="15" t="str">
        <f>IF(E43=0," ",RANK(E43,E43:E52))</f>
        <v xml:space="preserve"> </v>
      </c>
      <c r="G43" s="15" t="str">
        <f>IF(E43=0," ",INDEX(PlacePts,F43,C41-1))</f>
        <v xml:space="preserve"> </v>
      </c>
      <c r="H43" s="23" t="str">
        <f>IF(E43=0," ",IF(E43=H$41,E43/H$40,E43/H$13))</f>
        <v xml:space="preserve"> </v>
      </c>
      <c r="I43" s="23" t="str">
        <f>IF(E43=0," ",H43+G43)</f>
        <v xml:space="preserve"> </v>
      </c>
    </row>
    <row r="44" spans="1:15" x14ac:dyDescent="0.2">
      <c r="A44" s="15">
        <v>2</v>
      </c>
      <c r="B44" s="20"/>
      <c r="C44" s="5" t="str">
        <f t="shared" ref="C44:C52" si="6">LOOKUP(B44,Registration)</f>
        <v xml:space="preserve">  </v>
      </c>
      <c r="D44" s="8">
        <f>C40</f>
        <v>0</v>
      </c>
      <c r="E44" s="25"/>
      <c r="F44" s="15" t="str">
        <f>IF(E44=0," ",RANK(E44,E43:E52))</f>
        <v xml:space="preserve"> </v>
      </c>
      <c r="G44" s="15" t="str">
        <f>IF(E44=0," ",INDEX(PlacePts,F44,C41-1))</f>
        <v xml:space="preserve"> </v>
      </c>
      <c r="H44" s="23" t="str">
        <f>IF(E44=0," ",IF(E44=H$41,E44/H$40,E44/H$41))</f>
        <v xml:space="preserve"> </v>
      </c>
      <c r="I44" s="23" t="str">
        <f t="shared" ref="I44:I52" si="7">IF(E44=0," ",H44+G44)</f>
        <v xml:space="preserve"> </v>
      </c>
    </row>
    <row r="45" spans="1:15" x14ac:dyDescent="0.2">
      <c r="A45" s="15">
        <v>3</v>
      </c>
      <c r="B45" s="20"/>
      <c r="C45" s="5" t="str">
        <f t="shared" si="6"/>
        <v xml:space="preserve">  </v>
      </c>
      <c r="D45" s="8">
        <f>C40</f>
        <v>0</v>
      </c>
      <c r="E45" s="25"/>
      <c r="F45" s="15" t="str">
        <f>IF(E45=0," ",RANK(E45,E43:E52))</f>
        <v xml:space="preserve"> </v>
      </c>
      <c r="G45" s="15" t="str">
        <f>IF(E45=0," ",INDEX(PlacePts,F45,C41-1))</f>
        <v xml:space="preserve"> </v>
      </c>
      <c r="H45" s="23" t="str">
        <f>IF(E45=0," ",IF(E45=H$41,E45/H$40,E45/H$41))</f>
        <v xml:space="preserve"> </v>
      </c>
      <c r="I45" s="23" t="str">
        <f t="shared" si="7"/>
        <v xml:space="preserve"> </v>
      </c>
    </row>
    <row r="46" spans="1:15" x14ac:dyDescent="0.2">
      <c r="A46" s="15">
        <v>4</v>
      </c>
      <c r="B46" s="20"/>
      <c r="C46" s="5" t="str">
        <f t="shared" si="6"/>
        <v xml:space="preserve">  </v>
      </c>
      <c r="D46" s="8">
        <f>C40</f>
        <v>0</v>
      </c>
      <c r="E46" s="25"/>
      <c r="F46" s="15" t="str">
        <f>IF(E46=0," ",RANK(E46,E43:E52))</f>
        <v xml:space="preserve"> </v>
      </c>
      <c r="G46" s="15" t="str">
        <f>IF(E46=0," ",INDEX(PlacePts,F46,C41-1))</f>
        <v xml:space="preserve"> </v>
      </c>
      <c r="H46" s="23" t="str">
        <f t="shared" ref="H46:H52" si="8">IF(E46=0," ",IF(E46=H$41,E46/H$40,E46/H$41))</f>
        <v xml:space="preserve"> </v>
      </c>
      <c r="I46" s="23" t="str">
        <f t="shared" si="7"/>
        <v xml:space="preserve"> 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>
        <f>C40</f>
        <v>0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>
        <f>C40</f>
        <v>0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t="11.25" hidden="1" customHeight="1" x14ac:dyDescent="0.2">
      <c r="A49" s="15">
        <v>7</v>
      </c>
      <c r="B49" s="20"/>
      <c r="C49" s="5" t="str">
        <f t="shared" si="6"/>
        <v xml:space="preserve">  </v>
      </c>
      <c r="D49" s="8">
        <f>C40</f>
        <v>0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8</v>
      </c>
      <c r="B50" s="20"/>
      <c r="C50" s="5" t="str">
        <f t="shared" si="6"/>
        <v xml:space="preserve">  </v>
      </c>
      <c r="D50" s="8">
        <f>C40</f>
        <v>0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9" hidden="1" x14ac:dyDescent="0.2">
      <c r="A51" s="15">
        <v>9</v>
      </c>
      <c r="B51" s="20"/>
      <c r="C51" s="5" t="str">
        <f t="shared" si="6"/>
        <v xml:space="preserve">  </v>
      </c>
      <c r="D51" s="8">
        <f>C40</f>
        <v>0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9" hidden="1" x14ac:dyDescent="0.2">
      <c r="A52" s="15">
        <v>10</v>
      </c>
      <c r="B52" s="20"/>
      <c r="C52" s="5" t="str">
        <f t="shared" si="6"/>
        <v xml:space="preserve">  </v>
      </c>
      <c r="D52" s="8">
        <f>C40</f>
        <v>0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9" x14ac:dyDescent="0.2">
      <c r="B54" s="15" t="s">
        <v>914</v>
      </c>
      <c r="C54" s="27"/>
      <c r="G54" s="15" t="s">
        <v>915</v>
      </c>
      <c r="H54" s="15" t="e">
        <f>AVERAGE(E57:E66)</f>
        <v>#DIV/0!</v>
      </c>
    </row>
    <row r="55" spans="1:9" x14ac:dyDescent="0.2">
      <c r="B55" s="15" t="s">
        <v>916</v>
      </c>
      <c r="C55" s="15">
        <f>COUNT(B57:B66)</f>
        <v>0</v>
      </c>
      <c r="G55" s="15" t="s">
        <v>917</v>
      </c>
      <c r="H55" s="15">
        <f>MAX(E57:E66)</f>
        <v>0</v>
      </c>
    </row>
    <row r="56" spans="1:9" x14ac:dyDescent="0.2">
      <c r="B56" s="15" t="s">
        <v>918</v>
      </c>
      <c r="C56" s="15" t="s">
        <v>919</v>
      </c>
      <c r="E56" s="15" t="s">
        <v>920</v>
      </c>
      <c r="F56" s="15" t="s">
        <v>921</v>
      </c>
      <c r="G56" s="15" t="s">
        <v>922</v>
      </c>
      <c r="H56" s="15" t="s">
        <v>38</v>
      </c>
      <c r="I56" s="15" t="s">
        <v>923</v>
      </c>
    </row>
    <row r="57" spans="1:9" x14ac:dyDescent="0.2">
      <c r="A57" s="15">
        <v>1</v>
      </c>
      <c r="B57" s="20"/>
      <c r="C57" s="5" t="str">
        <f>LOOKUP(B57,Registration)</f>
        <v xml:space="preserve">  </v>
      </c>
      <c r="D57" s="8">
        <f>C54</f>
        <v>0</v>
      </c>
      <c r="E57" s="20"/>
      <c r="F57" s="15" t="str">
        <f>IF(E57=0," ",RANK(E57,E57:E66))</f>
        <v xml:space="preserve"> </v>
      </c>
      <c r="G57" s="15" t="str">
        <f>IF(E57=0," ",INDEX(PlacePts,F57,C55-1))</f>
        <v xml:space="preserve"> </v>
      </c>
      <c r="H57" s="23" t="str">
        <f>IF(E57=0," ",IF(E57=H$55,E57/H$54,E57/H$55))</f>
        <v xml:space="preserve"> </v>
      </c>
      <c r="I57" s="23" t="str">
        <f>IF(E57=0," ",H57+G57)</f>
        <v xml:space="preserve"> </v>
      </c>
    </row>
    <row r="58" spans="1:9" x14ac:dyDescent="0.2">
      <c r="A58" s="15">
        <v>2</v>
      </c>
      <c r="B58" s="20"/>
      <c r="C58" s="5" t="str">
        <f t="shared" ref="C58:C66" si="9">LOOKUP(B58,Registration)</f>
        <v xml:space="preserve">  </v>
      </c>
      <c r="D58" s="8">
        <f>C54</f>
        <v>0</v>
      </c>
      <c r="E58" s="20"/>
      <c r="F58" s="15" t="str">
        <f>IF(E58=0," ",RANK(E58,E57:E66))</f>
        <v xml:space="preserve"> </v>
      </c>
      <c r="G58" s="15" t="str">
        <f>IF(E58=0," ",INDEX(PlacePts,F58,C55-1))</f>
        <v xml:space="preserve"> </v>
      </c>
      <c r="H58" s="23" t="str">
        <f t="shared" ref="H58:H66" si="10">IF(E58=0," ",IF(E58=H$55,E58/H$54,E58/H$55))</f>
        <v xml:space="preserve"> </v>
      </c>
      <c r="I58" s="23" t="str">
        <f t="shared" ref="I58:I66" si="11">IF(E58=0," ",H58+G58)</f>
        <v xml:space="preserve"> </v>
      </c>
    </row>
    <row r="59" spans="1:9" x14ac:dyDescent="0.2">
      <c r="A59" s="15">
        <v>3</v>
      </c>
      <c r="B59" s="20"/>
      <c r="C59" s="5" t="str">
        <f t="shared" si="9"/>
        <v xml:space="preserve">  </v>
      </c>
      <c r="D59" s="8">
        <f>C54</f>
        <v>0</v>
      </c>
      <c r="E59" s="20"/>
      <c r="F59" s="15" t="str">
        <f>IF(E59=0," ",RANK(E59,E57:E66))</f>
        <v xml:space="preserve"> </v>
      </c>
      <c r="G59" s="15" t="str">
        <f>IF(E59=0," ",INDEX(PlacePts,F59,C55-1))</f>
        <v xml:space="preserve"> </v>
      </c>
      <c r="H59" s="23" t="str">
        <f t="shared" si="10"/>
        <v xml:space="preserve"> </v>
      </c>
      <c r="I59" s="23" t="str">
        <f t="shared" si="11"/>
        <v xml:space="preserve"> </v>
      </c>
    </row>
    <row r="60" spans="1:9" x14ac:dyDescent="0.2">
      <c r="A60" s="15">
        <v>4</v>
      </c>
      <c r="B60" s="20"/>
      <c r="C60" s="5" t="str">
        <f t="shared" si="9"/>
        <v xml:space="preserve">  </v>
      </c>
      <c r="D60" s="8">
        <f>C54</f>
        <v>0</v>
      </c>
      <c r="E60" s="20"/>
      <c r="F60" s="15" t="str">
        <f>IF(E60=0," ",RANK(E60,E57:E66))</f>
        <v xml:space="preserve"> </v>
      </c>
      <c r="G60" s="15" t="str">
        <f>IF(E60=0," ",INDEX(PlacePts,F60,C55-1))</f>
        <v xml:space="preserve"> </v>
      </c>
      <c r="H60" s="23" t="str">
        <f t="shared" si="10"/>
        <v xml:space="preserve"> </v>
      </c>
      <c r="I60" s="23" t="str">
        <f t="shared" si="11"/>
        <v xml:space="preserve"> </v>
      </c>
    </row>
    <row r="61" spans="1:9" x14ac:dyDescent="0.2">
      <c r="A61" s="15">
        <v>5</v>
      </c>
      <c r="B61" s="20"/>
      <c r="C61" s="5" t="str">
        <f t="shared" si="9"/>
        <v xml:space="preserve">  </v>
      </c>
      <c r="D61" s="8">
        <f>C54</f>
        <v>0</v>
      </c>
      <c r="E61" s="20"/>
      <c r="F61" s="15" t="str">
        <f>IF(E61=0," ",RANK(E61,E57:E66))</f>
        <v xml:space="preserve"> </v>
      </c>
      <c r="G61" s="15" t="str">
        <f>IF(E61=0," ",INDEX(PlacePts,F61,C55-1))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9" x14ac:dyDescent="0.2">
      <c r="A62" s="15">
        <v>6</v>
      </c>
      <c r="B62" s="20"/>
      <c r="C62" s="5" t="str">
        <f t="shared" si="9"/>
        <v xml:space="preserve">  </v>
      </c>
      <c r="D62" s="8">
        <f>C54</f>
        <v>0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0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0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0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0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924</v>
      </c>
      <c r="C69" s="27"/>
      <c r="G69" s="15" t="s">
        <v>925</v>
      </c>
      <c r="H69" s="15" t="e">
        <f>AVERAGE(E72:E81)</f>
        <v>#DIV/0!</v>
      </c>
    </row>
    <row r="70" spans="1:9" x14ac:dyDescent="0.2">
      <c r="B70" s="15" t="s">
        <v>926</v>
      </c>
      <c r="C70" s="15">
        <f>COUNT(B72:B81)</f>
        <v>0</v>
      </c>
      <c r="G70" s="15" t="s">
        <v>927</v>
      </c>
      <c r="H70" s="15">
        <f>MAX(E72:E81)</f>
        <v>0</v>
      </c>
    </row>
    <row r="71" spans="1:9" x14ac:dyDescent="0.2">
      <c r="B71" s="15" t="s">
        <v>928</v>
      </c>
      <c r="C71" s="15" t="s">
        <v>929</v>
      </c>
      <c r="E71" s="15" t="s">
        <v>930</v>
      </c>
      <c r="F71" s="15" t="s">
        <v>931</v>
      </c>
      <c r="G71" s="15" t="s">
        <v>932</v>
      </c>
      <c r="H71" s="15" t="s">
        <v>38</v>
      </c>
      <c r="I71" s="15" t="s">
        <v>933</v>
      </c>
    </row>
    <row r="72" spans="1:9" x14ac:dyDescent="0.2">
      <c r="A72" s="15">
        <v>1</v>
      </c>
      <c r="B72" s="20"/>
      <c r="C72" s="5" t="str">
        <f>LOOKUP(B72,Registration)</f>
        <v xml:space="preserve">  </v>
      </c>
      <c r="D72" s="8">
        <f>C69</f>
        <v>0</v>
      </c>
      <c r="E72" s="20"/>
      <c r="F72" s="15" t="str">
        <f>IF(E72=0," ",RANK(E72,E72:E81))</f>
        <v xml:space="preserve"> </v>
      </c>
      <c r="G72" s="15" t="str">
        <f>IF(E72=0," ",INDEX(PlacePts,F72,C70-1))</f>
        <v xml:space="preserve"> </v>
      </c>
      <c r="H72" s="23" t="str">
        <f>IF(E72=0," ",IF(E72=H$70,E72/H$69,E72/H$70))</f>
        <v xml:space="preserve"> </v>
      </c>
      <c r="I72" s="23" t="str">
        <f>IF(E72=0," ",H72+G72)</f>
        <v xml:space="preserve"> </v>
      </c>
    </row>
    <row r="73" spans="1:9" x14ac:dyDescent="0.2">
      <c r="A73" s="15">
        <v>2</v>
      </c>
      <c r="B73" s="20"/>
      <c r="C73" s="5" t="str">
        <f t="shared" ref="C73:C81" si="12">LOOKUP(B73,Registration)</f>
        <v xml:space="preserve">  </v>
      </c>
      <c r="D73" s="8">
        <f>C69</f>
        <v>0</v>
      </c>
      <c r="E73" s="20"/>
      <c r="F73" s="15" t="str">
        <f>IF(E73=0," ",RANK(E73,E72:E81))</f>
        <v xml:space="preserve"> </v>
      </c>
      <c r="G73" s="15" t="str">
        <f>IF(E73=0," ",INDEX(PlacePts,F73,C70-1))</f>
        <v xml:space="preserve"> </v>
      </c>
      <c r="H73" s="23" t="str">
        <f t="shared" ref="H73:H81" si="13">IF(E73=0," ",IF(E73=H$70,E73/H$69,E73/H$70))</f>
        <v xml:space="preserve"> </v>
      </c>
      <c r="I73" s="23" t="str">
        <f t="shared" ref="I73:I81" si="14">IF(E73=0," ",H73+G73)</f>
        <v xml:space="preserve"> </v>
      </c>
    </row>
    <row r="74" spans="1:9" x14ac:dyDescent="0.2">
      <c r="A74" s="15">
        <v>3</v>
      </c>
      <c r="B74" s="20"/>
      <c r="C74" s="5" t="str">
        <f t="shared" si="12"/>
        <v xml:space="preserve">  </v>
      </c>
      <c r="D74" s="8">
        <f>C69</f>
        <v>0</v>
      </c>
      <c r="E74" s="20"/>
      <c r="F74" s="15" t="str">
        <f>IF(E74=0," ",RANK(E74,E72:E81))</f>
        <v xml:space="preserve"> </v>
      </c>
      <c r="G74" s="15" t="str">
        <f>IF(E74=0," ",INDEX(PlacePts,F74,C70-1))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4</v>
      </c>
      <c r="B75" s="20"/>
      <c r="C75" s="5" t="str">
        <f t="shared" si="12"/>
        <v xml:space="preserve">  </v>
      </c>
      <c r="D75" s="8">
        <f>C69</f>
        <v>0</v>
      </c>
      <c r="E75" s="20"/>
      <c r="F75" s="15" t="str">
        <f>IF(E75=0," ",RANK(E75,E72:E81))</f>
        <v xml:space="preserve"> </v>
      </c>
      <c r="G75" s="15" t="str">
        <f>IF(E75=0," ",INDEX(PlacePts,F75,C70-1))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934</v>
      </c>
      <c r="C83" s="19"/>
      <c r="G83" s="15" t="s">
        <v>935</v>
      </c>
      <c r="H83" s="15" t="e">
        <f>AVERAGE(E86:E95)</f>
        <v>#DIV/0!</v>
      </c>
    </row>
    <row r="84" spans="1:9" x14ac:dyDescent="0.2">
      <c r="B84" s="15" t="s">
        <v>936</v>
      </c>
      <c r="C84" s="15">
        <f>COUNT(B86:B95)</f>
        <v>0</v>
      </c>
      <c r="G84" s="15" t="s">
        <v>937</v>
      </c>
      <c r="H84" s="15">
        <f>MAX(E86:E95)</f>
        <v>0</v>
      </c>
    </row>
    <row r="85" spans="1:9" x14ac:dyDescent="0.2">
      <c r="B85" s="15" t="s">
        <v>938</v>
      </c>
      <c r="C85" s="15" t="s">
        <v>939</v>
      </c>
      <c r="E85" s="15" t="s">
        <v>940</v>
      </c>
      <c r="F85" s="15" t="s">
        <v>941</v>
      </c>
      <c r="G85" s="15" t="s">
        <v>942</v>
      </c>
      <c r="H85" s="15" t="s">
        <v>38</v>
      </c>
      <c r="I85" s="15" t="s">
        <v>943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944</v>
      </c>
      <c r="C97" s="27"/>
      <c r="G97" s="15" t="s">
        <v>945</v>
      </c>
      <c r="H97" s="15" t="e">
        <f>AVERAGE(E100:E109)</f>
        <v>#DIV/0!</v>
      </c>
    </row>
    <row r="98" spans="1:9" x14ac:dyDescent="0.2">
      <c r="B98" s="15" t="s">
        <v>946</v>
      </c>
      <c r="C98" s="15">
        <f>COUNT(B100:B109)</f>
        <v>0</v>
      </c>
      <c r="G98" s="15" t="s">
        <v>947</v>
      </c>
      <c r="H98" s="15">
        <f>MAX(E100:E109)</f>
        <v>0</v>
      </c>
    </row>
    <row r="99" spans="1:9" x14ac:dyDescent="0.2">
      <c r="B99" s="15" t="s">
        <v>948</v>
      </c>
      <c r="C99" s="15" t="s">
        <v>949</v>
      </c>
      <c r="E99" s="15" t="s">
        <v>950</v>
      </c>
      <c r="F99" s="15" t="s">
        <v>951</v>
      </c>
      <c r="G99" s="15" t="s">
        <v>952</v>
      </c>
      <c r="H99" s="15" t="s">
        <v>38</v>
      </c>
      <c r="I99" s="15" t="s">
        <v>953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954</v>
      </c>
      <c r="C111" s="27"/>
      <c r="G111" s="15" t="s">
        <v>955</v>
      </c>
      <c r="H111" s="15" t="e">
        <f>AVERAGE(E114:E123)</f>
        <v>#DIV/0!</v>
      </c>
    </row>
    <row r="112" spans="1:9" x14ac:dyDescent="0.2">
      <c r="B112" s="15" t="s">
        <v>956</v>
      </c>
      <c r="C112" s="15">
        <f>COUNT(B114:B123)</f>
        <v>0</v>
      </c>
      <c r="G112" s="15" t="s">
        <v>957</v>
      </c>
      <c r="H112" s="32">
        <f>MAX(E114:E123)</f>
        <v>0</v>
      </c>
    </row>
    <row r="113" spans="1:9" x14ac:dyDescent="0.2">
      <c r="B113" s="15" t="s">
        <v>958</v>
      </c>
      <c r="C113" s="15" t="s">
        <v>959</v>
      </c>
      <c r="E113" s="15" t="s">
        <v>960</v>
      </c>
      <c r="F113" s="15" t="s">
        <v>961</v>
      </c>
      <c r="G113" s="15" t="s">
        <v>962</v>
      </c>
      <c r="H113" s="15" t="s">
        <v>38</v>
      </c>
      <c r="I113" s="15" t="s">
        <v>963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964</v>
      </c>
      <c r="C125" s="27"/>
      <c r="G125" s="15" t="s">
        <v>965</v>
      </c>
      <c r="H125" s="15" t="e">
        <f>AVERAGE(E128:E137)</f>
        <v>#DIV/0!</v>
      </c>
    </row>
    <row r="126" spans="1:9" x14ac:dyDescent="0.2">
      <c r="B126" s="15" t="s">
        <v>966</v>
      </c>
      <c r="C126" s="15">
        <f>COUNT(B128:B137)</f>
        <v>0</v>
      </c>
      <c r="G126" s="15" t="s">
        <v>967</v>
      </c>
      <c r="H126" s="15">
        <f>MAX(E128:E137)</f>
        <v>0</v>
      </c>
    </row>
    <row r="127" spans="1:9" x14ac:dyDescent="0.2">
      <c r="B127" s="15" t="s">
        <v>968</v>
      </c>
      <c r="C127" s="15" t="s">
        <v>969</v>
      </c>
      <c r="E127" s="15" t="s">
        <v>970</v>
      </c>
      <c r="F127" s="15" t="s">
        <v>971</v>
      </c>
      <c r="G127" s="15" t="s">
        <v>972</v>
      </c>
      <c r="H127" s="15" t="s">
        <v>38</v>
      </c>
      <c r="I127" s="15" t="s">
        <v>973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974</v>
      </c>
      <c r="C140" s="27"/>
      <c r="G140" s="15" t="s">
        <v>975</v>
      </c>
      <c r="H140" s="15" t="e">
        <f>AVERAGE(E143:E152)</f>
        <v>#DIV/0!</v>
      </c>
    </row>
    <row r="141" spans="1:9" x14ac:dyDescent="0.2">
      <c r="B141" s="15" t="s">
        <v>976</v>
      </c>
      <c r="C141" s="15">
        <f>COUNT(B143:B152)</f>
        <v>0</v>
      </c>
      <c r="G141" s="15" t="s">
        <v>977</v>
      </c>
      <c r="H141" s="15">
        <f>MAX(E143:E152)</f>
        <v>0</v>
      </c>
    </row>
    <row r="142" spans="1:9" x14ac:dyDescent="0.2">
      <c r="B142" s="15" t="s">
        <v>978</v>
      </c>
      <c r="C142" s="15" t="s">
        <v>979</v>
      </c>
      <c r="E142" s="15" t="s">
        <v>980</v>
      </c>
      <c r="F142" s="15" t="s">
        <v>981</v>
      </c>
      <c r="G142" s="15" t="s">
        <v>982</v>
      </c>
      <c r="H142" s="15" t="s">
        <v>38</v>
      </c>
      <c r="I142" s="15" t="s">
        <v>983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78749999999999998" right="0.78749999999999998" top="0.78749999999999998" bottom="0.78749999999999998" header="0.5" footer="0.5"/>
  <pageSetup scale="91" firstPageNumber="0" fitToHeight="0" orientation="portrait" horizontalDpi="300" verticalDpi="300" r:id="rId1"/>
  <headerFooter alignWithMargins="0"/>
  <rowBreaks count="1" manualBreakCount="1">
    <brk id="8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41" sqref="I41"/>
    </sheetView>
  </sheetViews>
  <sheetFormatPr defaultColWidth="9" defaultRowHeight="12.75" x14ac:dyDescent="0.2"/>
  <sheetData>
    <row r="1" spans="1:10" x14ac:dyDescent="0.2">
      <c r="B1" s="1" t="s">
        <v>995</v>
      </c>
    </row>
    <row r="2" spans="1:10" x14ac:dyDescent="0.2">
      <c r="B2" s="1" t="s">
        <v>984</v>
      </c>
    </row>
    <row r="3" spans="1:10" x14ac:dyDescent="0.2">
      <c r="A3" s="1" t="s">
        <v>985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</row>
    <row r="4" spans="1:10" x14ac:dyDescent="0.2">
      <c r="A4" s="1">
        <v>1</v>
      </c>
      <c r="B4" s="45">
        <v>2</v>
      </c>
      <c r="C4" s="46">
        <v>3</v>
      </c>
      <c r="D4" s="46">
        <v>4</v>
      </c>
      <c r="E4" s="46">
        <v>5</v>
      </c>
      <c r="F4" s="46">
        <v>6</v>
      </c>
      <c r="G4" s="46">
        <v>7</v>
      </c>
      <c r="H4" s="46">
        <v>8</v>
      </c>
      <c r="I4" s="46">
        <v>9</v>
      </c>
      <c r="J4" s="47">
        <v>10</v>
      </c>
    </row>
    <row r="5" spans="1:10" x14ac:dyDescent="0.2">
      <c r="A5" s="1">
        <v>2</v>
      </c>
      <c r="B5" s="48">
        <v>0</v>
      </c>
      <c r="C5" s="49">
        <v>1</v>
      </c>
      <c r="D5" s="49">
        <v>2</v>
      </c>
      <c r="E5" s="49">
        <v>3</v>
      </c>
      <c r="F5" s="49">
        <v>4</v>
      </c>
      <c r="G5" s="49">
        <v>5</v>
      </c>
      <c r="H5" s="49">
        <v>6</v>
      </c>
      <c r="I5" s="49">
        <v>7</v>
      </c>
      <c r="J5" s="50">
        <v>8</v>
      </c>
    </row>
    <row r="6" spans="1:10" x14ac:dyDescent="0.2">
      <c r="A6" s="1">
        <v>3</v>
      </c>
      <c r="B6" s="48"/>
      <c r="C6" s="49">
        <v>0</v>
      </c>
      <c r="D6" s="49">
        <v>1</v>
      </c>
      <c r="E6" s="49">
        <v>2</v>
      </c>
      <c r="F6" s="49">
        <v>3</v>
      </c>
      <c r="G6" s="49">
        <v>4</v>
      </c>
      <c r="H6" s="49">
        <v>5</v>
      </c>
      <c r="I6" s="49">
        <v>6</v>
      </c>
      <c r="J6" s="50">
        <v>7</v>
      </c>
    </row>
    <row r="7" spans="1:10" x14ac:dyDescent="0.2">
      <c r="A7" s="1">
        <v>4</v>
      </c>
      <c r="B7" s="48"/>
      <c r="C7" s="49"/>
      <c r="D7" s="49">
        <v>0</v>
      </c>
      <c r="E7" s="49">
        <v>1</v>
      </c>
      <c r="F7" s="49">
        <v>2</v>
      </c>
      <c r="G7" s="49">
        <v>3</v>
      </c>
      <c r="H7" s="49">
        <v>4</v>
      </c>
      <c r="I7" s="49">
        <v>5</v>
      </c>
      <c r="J7" s="50">
        <v>6</v>
      </c>
    </row>
    <row r="8" spans="1:10" x14ac:dyDescent="0.2">
      <c r="A8" s="1">
        <v>5</v>
      </c>
      <c r="B8" s="48"/>
      <c r="C8" s="49"/>
      <c r="D8" s="49"/>
      <c r="E8" s="49">
        <v>0</v>
      </c>
      <c r="F8" s="49">
        <v>1</v>
      </c>
      <c r="G8" s="49">
        <v>2</v>
      </c>
      <c r="H8" s="49">
        <v>3</v>
      </c>
      <c r="I8" s="49">
        <v>4</v>
      </c>
      <c r="J8" s="50">
        <v>5</v>
      </c>
    </row>
    <row r="9" spans="1:10" x14ac:dyDescent="0.2">
      <c r="A9" s="1">
        <v>6</v>
      </c>
      <c r="B9" s="48"/>
      <c r="C9" s="49"/>
      <c r="D9" s="49"/>
      <c r="E9" s="49"/>
      <c r="F9" s="49">
        <v>0</v>
      </c>
      <c r="G9" s="49">
        <v>1</v>
      </c>
      <c r="H9" s="49">
        <v>2</v>
      </c>
      <c r="I9" s="49">
        <v>3</v>
      </c>
      <c r="J9" s="50">
        <v>4</v>
      </c>
    </row>
    <row r="10" spans="1:10" x14ac:dyDescent="0.2">
      <c r="A10" s="1">
        <v>7</v>
      </c>
      <c r="B10" s="48"/>
      <c r="C10" s="49"/>
      <c r="D10" s="49"/>
      <c r="E10" s="49"/>
      <c r="F10" s="49"/>
      <c r="G10" s="49">
        <v>0</v>
      </c>
      <c r="H10" s="49">
        <v>1</v>
      </c>
      <c r="I10" s="49">
        <v>2</v>
      </c>
      <c r="J10" s="50">
        <v>3</v>
      </c>
    </row>
    <row r="11" spans="1:10" x14ac:dyDescent="0.2">
      <c r="A11" s="1">
        <v>8</v>
      </c>
      <c r="B11" s="48"/>
      <c r="C11" s="49"/>
      <c r="D11" s="49"/>
      <c r="E11" s="49"/>
      <c r="F11" s="49"/>
      <c r="G11" s="49"/>
      <c r="H11" s="49">
        <v>0</v>
      </c>
      <c r="I11" s="49">
        <v>1</v>
      </c>
      <c r="J11" s="50">
        <v>2</v>
      </c>
    </row>
    <row r="12" spans="1:10" x14ac:dyDescent="0.2">
      <c r="A12" s="1">
        <v>9</v>
      </c>
      <c r="B12" s="48"/>
      <c r="C12" s="49"/>
      <c r="D12" s="49"/>
      <c r="E12" s="49"/>
      <c r="F12" s="49"/>
      <c r="G12" s="49"/>
      <c r="H12" s="49"/>
      <c r="I12" s="49">
        <v>0</v>
      </c>
      <c r="J12" s="50">
        <v>1</v>
      </c>
    </row>
    <row r="13" spans="1:10" x14ac:dyDescent="0.2">
      <c r="A13" s="1">
        <v>10</v>
      </c>
      <c r="B13" s="51"/>
      <c r="C13" s="52"/>
      <c r="D13" s="52"/>
      <c r="E13" s="52"/>
      <c r="F13" s="52"/>
      <c r="G13" s="52"/>
      <c r="H13" s="52"/>
      <c r="I13" s="52"/>
      <c r="J13" s="53">
        <v>0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F239"/>
  <sheetViews>
    <sheetView workbookViewId="0">
      <selection activeCell="I211" sqref="I211"/>
    </sheetView>
  </sheetViews>
  <sheetFormatPr defaultColWidth="9" defaultRowHeight="12.75" x14ac:dyDescent="0.2"/>
  <cols>
    <col min="1" max="7" width="1.7109375" style="1" customWidth="1"/>
    <col min="8" max="8" width="9" customWidth="1"/>
    <col min="9" max="9" width="15.5703125" style="1" customWidth="1"/>
    <col min="10" max="10" width="3.7109375" style="1" customWidth="1"/>
    <col min="11" max="26" width="2.7109375" style="1" customWidth="1"/>
    <col min="27" max="27" width="3.140625" style="1" customWidth="1"/>
    <col min="28" max="28" width="2.7109375" style="1" customWidth="1"/>
    <col min="29" max="31" width="3.140625" style="1" customWidth="1"/>
    <col min="32" max="58" width="3.28515625" style="1" customWidth="1"/>
    <col min="59" max="59" width="3.42578125" style="1" customWidth="1"/>
    <col min="60" max="60" width="9" customWidth="1"/>
    <col min="61" max="62" width="0" style="1" hidden="1" customWidth="1"/>
    <col min="63" max="64" width="9" customWidth="1"/>
    <col min="65" max="84" width="3.7109375" style="1" customWidth="1"/>
  </cols>
  <sheetData>
    <row r="6" spans="8:60" x14ac:dyDescent="0.2">
      <c r="J6" s="1" t="s">
        <v>986</v>
      </c>
    </row>
    <row r="7" spans="8:60" x14ac:dyDescent="0.2">
      <c r="J7" s="1">
        <f>+$H10</f>
        <v>1</v>
      </c>
      <c r="K7" s="1">
        <f>+$H11</f>
        <v>2</v>
      </c>
      <c r="L7" s="1">
        <f>+$H12</f>
        <v>3</v>
      </c>
      <c r="M7" s="1">
        <f>+$H13</f>
        <v>4</v>
      </c>
      <c r="N7" s="1">
        <f>+$H14</f>
        <v>5</v>
      </c>
      <c r="O7" s="1">
        <f>+$H15</f>
        <v>6</v>
      </c>
      <c r="P7" s="1">
        <f>+$H16</f>
        <v>7</v>
      </c>
      <c r="Q7" s="1">
        <f>+$H17</f>
        <v>8</v>
      </c>
      <c r="R7" s="1">
        <f>+$H18</f>
        <v>9</v>
      </c>
      <c r="S7" s="1">
        <f>+$H19</f>
        <v>10</v>
      </c>
      <c r="T7" s="1">
        <f>+$H20</f>
        <v>11</v>
      </c>
      <c r="U7" s="1">
        <f>+$H21</f>
        <v>12</v>
      </c>
      <c r="V7" s="1">
        <f>+$H22</f>
        <v>13</v>
      </c>
      <c r="W7" s="1">
        <f>+$H23</f>
        <v>14</v>
      </c>
      <c r="X7" s="1">
        <f>+$H24</f>
        <v>15</v>
      </c>
      <c r="Y7" s="1">
        <f>+$H25</f>
        <v>16</v>
      </c>
      <c r="Z7" s="1">
        <f>+$H26</f>
        <v>17</v>
      </c>
      <c r="AA7" s="1">
        <f>+$H27</f>
        <v>18</v>
      </c>
      <c r="AB7" s="1">
        <f>+$H28</f>
        <v>19</v>
      </c>
      <c r="AC7" s="1">
        <f>+$H29</f>
        <v>20</v>
      </c>
      <c r="AD7" s="1">
        <f>+$H30</f>
        <v>21</v>
      </c>
      <c r="AE7" s="1">
        <f>+$H31</f>
        <v>22</v>
      </c>
      <c r="AF7" s="1">
        <f>+$H32</f>
        <v>23</v>
      </c>
      <c r="AG7" s="1">
        <f>+$H33</f>
        <v>24</v>
      </c>
      <c r="AH7" s="1">
        <f>+$H34</f>
        <v>25</v>
      </c>
      <c r="AI7" s="1">
        <f>+$H35</f>
        <v>26</v>
      </c>
      <c r="AJ7" s="1">
        <f>+$H36</f>
        <v>27</v>
      </c>
      <c r="AK7" s="1">
        <f>+$H37</f>
        <v>28</v>
      </c>
      <c r="AL7" s="1">
        <f>+$H38</f>
        <v>29</v>
      </c>
      <c r="AM7" s="1">
        <f>+$H39</f>
        <v>30</v>
      </c>
      <c r="AN7" s="1">
        <f>+$H40</f>
        <v>31</v>
      </c>
      <c r="AO7" s="1">
        <f>+$H41</f>
        <v>36</v>
      </c>
      <c r="AP7" s="1">
        <f>+$H42</f>
        <v>37</v>
      </c>
      <c r="AQ7" s="1">
        <f>+$H43</f>
        <v>39</v>
      </c>
      <c r="AR7" s="1">
        <f>+$H44</f>
        <v>40</v>
      </c>
      <c r="AS7" s="1">
        <f>+$H45</f>
        <v>41</v>
      </c>
      <c r="AT7" s="1">
        <f>+$H46</f>
        <v>42</v>
      </c>
      <c r="AU7" s="1">
        <f>+$H47</f>
        <v>43</v>
      </c>
      <c r="AV7" s="1">
        <f>+$H48</f>
        <v>44</v>
      </c>
      <c r="AW7" s="1">
        <f>+$H49</f>
        <v>45</v>
      </c>
      <c r="AX7" s="1">
        <f>+$H50</f>
        <v>46</v>
      </c>
      <c r="AY7" s="1">
        <f>+$H51</f>
        <v>47</v>
      </c>
      <c r="AZ7" s="1">
        <f>+$H52</f>
        <v>48</v>
      </c>
      <c r="BA7" s="1">
        <f>+$H53</f>
        <v>49</v>
      </c>
      <c r="BB7" s="1">
        <f>+$H54</f>
        <v>50</v>
      </c>
      <c r="BC7" s="1">
        <f>+$H55</f>
        <v>51</v>
      </c>
      <c r="BD7" s="1">
        <f>+$H56</f>
        <v>52</v>
      </c>
      <c r="BE7" s="1">
        <f>+$H57</f>
        <v>53</v>
      </c>
      <c r="BF7" s="1">
        <f>+$H58</f>
        <v>54</v>
      </c>
      <c r="BG7" s="1">
        <f>+$H59</f>
        <v>55</v>
      </c>
      <c r="BH7" s="1" t="s">
        <v>987</v>
      </c>
    </row>
    <row r="8" spans="8:60" x14ac:dyDescent="0.2">
      <c r="BH8" s="1" t="s">
        <v>988</v>
      </c>
    </row>
    <row r="9" spans="8:60" x14ac:dyDescent="0.2">
      <c r="H9" s="1" t="str">
        <f>Registration!B9</f>
        <v>Badge #</v>
      </c>
      <c r="I9" s="1" t="str">
        <f>Registration!C9</f>
        <v>Name</v>
      </c>
      <c r="J9" s="1" t="str">
        <f>I10</f>
        <v>Bruce Beard</v>
      </c>
      <c r="K9" s="1" t="str">
        <f>I11</f>
        <v>Jeff Heuer</v>
      </c>
      <c r="L9" s="1" t="str">
        <f>I12</f>
        <v>Mark Geary</v>
      </c>
      <c r="M9" s="1" t="str">
        <f>I13</f>
        <v>David Simmons</v>
      </c>
      <c r="N9" s="1" t="str">
        <f>I14</f>
        <v>Chris Schaffer</v>
      </c>
      <c r="O9" s="1" t="str">
        <f>I15</f>
        <v>Bill Gallagher</v>
      </c>
      <c r="P9" s="1" t="str">
        <f>I16</f>
        <v>Eric Flood</v>
      </c>
      <c r="Q9" s="1" t="str">
        <f>I17</f>
        <v>Jonathan Flagg</v>
      </c>
      <c r="R9" s="1" t="str">
        <f>I18</f>
        <v>Todd V.d Pluyme</v>
      </c>
      <c r="S9" s="1" t="str">
        <f>I19</f>
        <v>Allen Stancius</v>
      </c>
      <c r="T9" s="1" t="str">
        <f>I20</f>
        <v>Mike Monical</v>
      </c>
      <c r="U9" s="1" t="str">
        <f>I21</f>
        <v>Dave Blanchard</v>
      </c>
      <c r="V9" s="1" t="str">
        <f>I22</f>
        <v>David Hecht</v>
      </c>
      <c r="W9" s="1" t="str">
        <f>I23</f>
        <v>Aliza Panitz</v>
      </c>
      <c r="X9" s="1" t="str">
        <f>I24</f>
        <v>Steve Yu</v>
      </c>
      <c r="Y9" s="1" t="str">
        <f>I25</f>
        <v>Chris… Roa</v>
      </c>
      <c r="Z9" s="1" t="str">
        <f>I26</f>
        <v>Jonathan Ander…</v>
      </c>
      <c r="AA9" s="1" t="str">
        <f>I27</f>
        <v>Ken Boucher</v>
      </c>
      <c r="AB9" s="1" t="str">
        <f>I28</f>
        <v>Tyler Harvey</v>
      </c>
      <c r="AC9" s="1" t="str">
        <f>I29</f>
        <v>Steve Wambler</v>
      </c>
      <c r="AD9" s="1" t="str">
        <f>I30</f>
        <v>Paul Work</v>
      </c>
      <c r="AE9" s="1" t="str">
        <f>I31</f>
        <v>Jonathan Work</v>
      </c>
      <c r="AF9" s="1" t="str">
        <f>I32</f>
        <v>Aaron</v>
      </c>
      <c r="AG9" s="1">
        <f>I33</f>
        <v>0</v>
      </c>
      <c r="AH9" s="1" t="str">
        <f>I34</f>
        <v>Jonathan Work</v>
      </c>
      <c r="AI9" s="1" t="str">
        <f>I35</f>
        <v>Who #1</v>
      </c>
      <c r="AJ9" s="1" t="str">
        <f>I36</f>
        <v>Who #2</v>
      </c>
      <c r="AK9" s="1" t="str">
        <f>I37</f>
        <v>Who #3</v>
      </c>
      <c r="AL9" s="1" t="str">
        <f>I38</f>
        <v>Who #4</v>
      </c>
      <c r="AM9" s="1">
        <f>I39</f>
        <v>0</v>
      </c>
      <c r="AN9" s="1">
        <f>I40</f>
        <v>0</v>
      </c>
      <c r="AO9" s="1">
        <f>I41</f>
        <v>0</v>
      </c>
      <c r="AP9" s="1">
        <f>I42</f>
        <v>0</v>
      </c>
      <c r="AQ9" s="1">
        <f>I43</f>
        <v>0</v>
      </c>
      <c r="AR9" s="1">
        <f>I44</f>
        <v>0</v>
      </c>
      <c r="AS9" s="1">
        <f>I45</f>
        <v>0</v>
      </c>
      <c r="AT9" s="1">
        <f>I46</f>
        <v>0</v>
      </c>
      <c r="AU9" s="1">
        <f>I47</f>
        <v>0</v>
      </c>
      <c r="AV9" s="1">
        <f>I48</f>
        <v>0</v>
      </c>
      <c r="AW9" s="1">
        <f>I49</f>
        <v>0</v>
      </c>
      <c r="AX9" s="1">
        <f>I50</f>
        <v>0</v>
      </c>
      <c r="AY9" s="1">
        <f>I51</f>
        <v>0</v>
      </c>
      <c r="AZ9" s="1">
        <f>I52</f>
        <v>0</v>
      </c>
      <c r="BA9" s="1">
        <f>I53</f>
        <v>0</v>
      </c>
      <c r="BB9" s="1">
        <f>I54</f>
        <v>0</v>
      </c>
      <c r="BC9" s="1">
        <f>I55</f>
        <v>0</v>
      </c>
      <c r="BD9" s="1">
        <f>I56</f>
        <v>0</v>
      </c>
      <c r="BE9" s="1">
        <f>I57</f>
        <v>0</v>
      </c>
      <c r="BF9" s="1">
        <f>I58</f>
        <v>0</v>
      </c>
      <c r="BG9" s="1">
        <f>I59</f>
        <v>0</v>
      </c>
    </row>
    <row r="10" spans="8:60" x14ac:dyDescent="0.2">
      <c r="H10" s="54">
        <f>Registration!B11</f>
        <v>1</v>
      </c>
      <c r="I10" s="1" t="str">
        <f>Registration!C11</f>
        <v>Bruce Beard</v>
      </c>
      <c r="J10" s="24" t="str">
        <f t="shared" ref="J10:AO10" si="0">IF(ROW()=COLUMN(),"-",(COUNTIF(G1_1,$H10)*COUNTIF(G1_1,J$7))+(COUNTIF(G1_2,$H10)*COUNTIF(G1_2,J$7))+(COUNTIF(G1_3,$H10)*COUNTIF(G1_3,J$7))+(COUNTIF(G1_4,$H10)*COUNTIF(G1_4,J$7))+(COUNTIF(G1_5,$H10)*COUNTIF(G1_5,J$7))+(COUNTIF(G2_1,$H10)*COUNTIF(G2_1,J$7))+(COUNTIF(G2_2,$H10)*COUNTIF(G2_2,J$7))+(COUNTIF(G2_3,$H10)*COUNTIF(G2_3,J$7))+(COUNTIF(G2_4,$H10)*COUNTIF(G2_4,J$7))+(COUNTIF(G2_5,$H10)*COUNTIF(G2_5,J$7))+(COUNTIF(G3_1,$H10)*COUNTIF(G3_1,J$7))+(COUNTIF(G3_2,$H10)*COUNTIF(G3_2,J$7))+(COUNTIF(G3_3,$H10)*COUNTIF(G3_3,J$7))+(COUNTIF(G3_4,$H10)*COUNTIF(G3_4,J$7))+(COUNTIF(G3_5,$H10)*COUNTIF(G3_5,J$7))+(COUNTIF(G4_1,$H10)*COUNTIF(G4_1,J$7))+(COUNTIF(G4_2,$H10)*COUNTIF(G4_2,J$7))+(COUNTIF(G4_3,$H10)*COUNTIF(G4_3,J$7))+(COUNTIF(G4_4,$H10)*COUNTIF(G4_4,J$7))+(COUNTIF(G4_5,$H10)*COUNTIF(G4_5,J$7))+(COUNTIF(G5_1,$H10)*COUNTIF(G5_1,J$7))+(COUNTIF(G5_2,$H10)*COUNTIF(G5_2,J$7))+(COUNTIF(G5_3,$H10)*COUNTIF(G5_3,J$7))+(COUNTIF(G5_4,$H10)*COUNTIF(G5_4,J$7))+(COUNTIF(G5_5,$H10)*COUNTIF(G5_5,J$7)+J70))</f>
        <v>-</v>
      </c>
      <c r="K10" s="55">
        <f t="shared" si="0"/>
        <v>3</v>
      </c>
      <c r="L10" s="24">
        <f t="shared" si="0"/>
        <v>0</v>
      </c>
      <c r="M10" s="24">
        <f t="shared" si="0"/>
        <v>3</v>
      </c>
      <c r="N10" s="24">
        <f t="shared" si="0"/>
        <v>4</v>
      </c>
      <c r="O10" s="56">
        <f t="shared" si="0"/>
        <v>1</v>
      </c>
      <c r="P10" s="57">
        <f t="shared" si="0"/>
        <v>0</v>
      </c>
      <c r="Q10" s="58">
        <f t="shared" si="0"/>
        <v>1</v>
      </c>
      <c r="R10" s="59">
        <f t="shared" si="0"/>
        <v>0</v>
      </c>
      <c r="S10" s="57">
        <f t="shared" si="0"/>
        <v>2</v>
      </c>
      <c r="T10" s="24">
        <f t="shared" si="0"/>
        <v>0</v>
      </c>
      <c r="U10" s="24">
        <f t="shared" si="0"/>
        <v>1</v>
      </c>
      <c r="V10" s="24">
        <f t="shared" si="0"/>
        <v>0</v>
      </c>
      <c r="W10" s="24">
        <f t="shared" si="0"/>
        <v>0</v>
      </c>
      <c r="X10" s="24">
        <f t="shared" si="0"/>
        <v>1</v>
      </c>
      <c r="Y10" s="24">
        <f t="shared" si="0"/>
        <v>1</v>
      </c>
      <c r="Z10" s="24">
        <f t="shared" si="0"/>
        <v>0</v>
      </c>
      <c r="AA10" s="24">
        <f t="shared" si="0"/>
        <v>3</v>
      </c>
      <c r="AB10" s="24">
        <f t="shared" si="0"/>
        <v>1</v>
      </c>
      <c r="AC10" s="24">
        <f t="shared" si="0"/>
        <v>0</v>
      </c>
      <c r="AD10" s="24">
        <f t="shared" si="0"/>
        <v>1</v>
      </c>
      <c r="AE10" s="24">
        <f t="shared" si="0"/>
        <v>2</v>
      </c>
      <c r="AF10" s="24">
        <f t="shared" si="0"/>
        <v>0</v>
      </c>
      <c r="AG10" s="24">
        <f t="shared" si="0"/>
        <v>0</v>
      </c>
      <c r="AH10" s="24">
        <f t="shared" si="0"/>
        <v>0</v>
      </c>
      <c r="AI10" s="24">
        <f t="shared" si="0"/>
        <v>0</v>
      </c>
      <c r="AJ10" s="24">
        <f t="shared" si="0"/>
        <v>0</v>
      </c>
      <c r="AK10" s="24">
        <f t="shared" si="0"/>
        <v>0</v>
      </c>
      <c r="AL10" s="24">
        <f t="shared" si="0"/>
        <v>0</v>
      </c>
      <c r="AM10" s="24">
        <f t="shared" si="0"/>
        <v>0</v>
      </c>
      <c r="AN10" s="24">
        <f t="shared" si="0"/>
        <v>0</v>
      </c>
      <c r="AO10" s="24">
        <f t="shared" si="0"/>
        <v>0</v>
      </c>
      <c r="AP10" s="24">
        <f t="shared" ref="AP10:BG10" si="1">IF(ROW()=COLUMN(),"-",(COUNTIF(G1_1,$H10)*COUNTIF(G1_1,AP$7))+(COUNTIF(G1_2,$H10)*COUNTIF(G1_2,AP$7))+(COUNTIF(G1_3,$H10)*COUNTIF(G1_3,AP$7))+(COUNTIF(G1_4,$H10)*COUNTIF(G1_4,AP$7))+(COUNTIF(G1_5,$H10)*COUNTIF(G1_5,AP$7))+(COUNTIF(G2_1,$H10)*COUNTIF(G2_1,AP$7))+(COUNTIF(G2_2,$H10)*COUNTIF(G2_2,AP$7))+(COUNTIF(G2_3,$H10)*COUNTIF(G2_3,AP$7))+(COUNTIF(G2_4,$H10)*COUNTIF(G2_4,AP$7))+(COUNTIF(G2_5,$H10)*COUNTIF(G2_5,AP$7))+(COUNTIF(G3_1,$H10)*COUNTIF(G3_1,AP$7))+(COUNTIF(G3_2,$H10)*COUNTIF(G3_2,AP$7))+(COUNTIF(G3_3,$H10)*COUNTIF(G3_3,AP$7))+(COUNTIF(G3_4,$H10)*COUNTIF(G3_4,AP$7))+(COUNTIF(G3_5,$H10)*COUNTIF(G3_5,AP$7))+(COUNTIF(G4_1,$H10)*COUNTIF(G4_1,AP$7))+(COUNTIF(G4_2,$H10)*COUNTIF(G4_2,AP$7))+(COUNTIF(G4_3,$H10)*COUNTIF(G4_3,AP$7))+(COUNTIF(G4_4,$H10)*COUNTIF(G4_4,AP$7))+(COUNTIF(G4_5,$H10)*COUNTIF(G4_5,AP$7))+(COUNTIF(G5_1,$H10)*COUNTIF(G5_1,AP$7))+(COUNTIF(G5_2,$H10)*COUNTIF(G5_2,AP$7))+(COUNTIF(G5_3,$H10)*COUNTIF(G5_3,AP$7))+(COUNTIF(G5_4,$H10)*COUNTIF(G5_4,AP$7))+(COUNTIF(G5_5,$H10)*COUNTIF(G5_5,AP$7)+AP70))</f>
        <v>0</v>
      </c>
      <c r="AQ10" s="24">
        <f t="shared" si="1"/>
        <v>0</v>
      </c>
      <c r="AR10" s="24">
        <f t="shared" si="1"/>
        <v>0</v>
      </c>
      <c r="AS10" s="24">
        <f t="shared" si="1"/>
        <v>0</v>
      </c>
      <c r="AT10" s="24">
        <f t="shared" si="1"/>
        <v>0</v>
      </c>
      <c r="AU10" s="24">
        <f t="shared" si="1"/>
        <v>0</v>
      </c>
      <c r="AV10" s="24">
        <f t="shared" si="1"/>
        <v>0</v>
      </c>
      <c r="AW10" s="24">
        <f t="shared" si="1"/>
        <v>0</v>
      </c>
      <c r="AX10" s="60">
        <f t="shared" si="1"/>
        <v>0</v>
      </c>
      <c r="AY10" s="24">
        <f t="shared" si="1"/>
        <v>0</v>
      </c>
      <c r="AZ10" s="24">
        <f t="shared" si="1"/>
        <v>0</v>
      </c>
      <c r="BA10" s="24">
        <f t="shared" si="1"/>
        <v>0</v>
      </c>
      <c r="BB10" s="58">
        <f t="shared" si="1"/>
        <v>0</v>
      </c>
      <c r="BC10" s="24">
        <f t="shared" si="1"/>
        <v>0</v>
      </c>
      <c r="BD10" s="61">
        <f t="shared" si="1"/>
        <v>0</v>
      </c>
      <c r="BE10" s="24">
        <f t="shared" si="1"/>
        <v>0</v>
      </c>
      <c r="BF10" s="61">
        <f t="shared" si="1"/>
        <v>0</v>
      </c>
      <c r="BG10" s="24">
        <f t="shared" si="1"/>
        <v>0</v>
      </c>
      <c r="BH10">
        <f>COUNTIF(J10:BG10,"&gt;0")/4</f>
        <v>3.25</v>
      </c>
    </row>
    <row r="11" spans="8:60" x14ac:dyDescent="0.2">
      <c r="H11" s="54">
        <f>Registration!B12</f>
        <v>2</v>
      </c>
      <c r="I11" s="1" t="str">
        <f>Registration!C12</f>
        <v>Jeff Heuer</v>
      </c>
      <c r="J11" s="55">
        <f>IF(ROW()=COLUMN(),"-",(COUNTIF(G1_1,$H11)*COUNTIF(G1_1,J$7))+(COUNTIF(G1_2,$H11)*COUNTIF(G1_2,J$7))+(COUNTIF(G1_3,$H11)*COUNTIF(G1_3,J$7))+(COUNTIF(G1_4,$H11)*COUNTIF(G1_4,J$7))+(COUNTIF(G1_5,$H11)*COUNTIF(G1_5,J$7))+(COUNTIF(G2_1,$H11)*COUNTIF(G2_1,J$7))+(COUNTIF(G2_2,$H11)*COUNTIF(G2_2,J$7))+(COUNTIF(G2_3,$H11)*COUNTIF(G2_3,J$7))+(COUNTIF(G2_4,$H11)*COUNTIF(G2_4,J$7))+(COUNTIF(G2_5,$H11)*COUNTIF(G2_5,J$7))+(COUNTIF(G3_1,$H11)*COUNTIF(G3_1,J$7))+(COUNTIF(G3_2,$H11)*COUNTIF(G3_2,J$7))+(COUNTIF(G3_3,$H11)*COUNTIF(G3_3,J$7))+(COUNTIF(G3_4,$H11)*COUNTIF(G3_4,J$7))+(COUNTIF(G3_5,$H11)*COUNTIF(G3_5,J$7))+(COUNTIF(G4_1,$H11)*COUNTIF(G4_1,J$7))+(COUNTIF(G4_2,$H11)*COUNTIF(G4_2,J$7))+(COUNTIF(G4_3,$H11)*COUNTIF(G4_3,J$7))+(COUNTIF(G4_4,$H11)*COUNTIF(G4_4,J$7))+(COUNTIF(G4_5,$H11)*COUNTIF(G4_5,J$7))+(COUNTIF(G5_1,$H11)*COUNTIF(G5_1,J$7))+(COUNTIF(G5_2,$H11)*COUNTIF(G5_2,J$7))+(COUNTIF(G5_3,$H11)*COUNTIF(G5_3,J$7))+(COUNTIF(G5_4,$H11)*COUNTIF(G5_4,J$7))+(COUNTIF(G5_5,$H11)*COUNTIF(G5_5,J$7)+J71))</f>
        <v>3</v>
      </c>
      <c r="K11" s="24" t="str">
        <f t="shared" ref="K11:AO11" si="2">IF(ROW()=COLUMN(),"-",(COUNTIF(G1_1,$H11)*COUNTIF(G1_1,K$7))+(COUNTIF(G1_2,$H11)*COUNTIF(G1_2,K$7))+(COUNTIF(G1_3,$H11)*COUNTIF(G1_3,K$7))+(COUNTIF(G1_4,$H11)*COUNTIF(G1_4,K$7))+(COUNTIF(G1_5,$H11)*COUNTIF(G1_5,K$7))+(COUNTIF(G2_1,$H11)*COUNTIF(G2_1,K$7))+(COUNTIF(G2_2,$H11)*COUNTIF(G2_2,K$7))+(COUNTIF(G2_3,$H11)*COUNTIF(G2_3,K$7))+(COUNTIF(G2_4,$H11)*COUNTIF(G2_4,K$7))+(COUNTIF(G2_5,$H11)*COUNTIF(G2_5,K$7))+(COUNTIF(G3_1,$H11)*COUNTIF(G3_1,K$7))+(COUNTIF(G3_2,$H11)*COUNTIF(G3_2,K$7))+(COUNTIF(G3_3,$H11)*COUNTIF(G3_3,K$7))+(COUNTIF(G3_4,$H11)*COUNTIF(G3_4,K$7))+(COUNTIF(G3_5,$H11)*COUNTIF(G3_5,K$7))+(COUNTIF(G4_1,$H11)*COUNTIF(G4_1,K$7))+(COUNTIF(G4_2,$H11)*COUNTIF(G4_2,K$7))+(COUNTIF(G4_3,$H11)*COUNTIF(G4_3,K$7))+(COUNTIF(G4_4,$H11)*COUNTIF(G4_4,K$7))+(COUNTIF(G4_5,$H11)*COUNTIF(G4_5,K$7))+(COUNTIF(G5_1,$H11)*COUNTIF(G5_1,K$7))+(COUNTIF(G5_2,$H11)*COUNTIF(G5_2,K$7))+(COUNTIF(G5_3,$H11)*COUNTIF(G5_3,K$7))+(COUNTIF(G5_4,$H11)*COUNTIF(G5_4,K$7))+(COUNTIF(G5_5,$H11)*COUNTIF(G5_5,K$7)+K71))</f>
        <v>-</v>
      </c>
      <c r="L11" s="24">
        <f t="shared" si="2"/>
        <v>0</v>
      </c>
      <c r="M11" s="24">
        <f t="shared" si="2"/>
        <v>2</v>
      </c>
      <c r="N11" s="24">
        <f t="shared" si="2"/>
        <v>1</v>
      </c>
      <c r="O11" s="24">
        <f t="shared" si="2"/>
        <v>1</v>
      </c>
      <c r="P11" s="24">
        <f t="shared" si="2"/>
        <v>1</v>
      </c>
      <c r="Q11" s="58">
        <f t="shared" si="2"/>
        <v>2</v>
      </c>
      <c r="R11" s="24">
        <f t="shared" si="2"/>
        <v>1</v>
      </c>
      <c r="S11" s="24">
        <f t="shared" si="2"/>
        <v>1</v>
      </c>
      <c r="T11" s="24">
        <f t="shared" si="2"/>
        <v>1</v>
      </c>
      <c r="U11" s="24">
        <f t="shared" si="2"/>
        <v>1</v>
      </c>
      <c r="V11" s="24">
        <f t="shared" si="2"/>
        <v>1</v>
      </c>
      <c r="W11" s="24">
        <f t="shared" si="2"/>
        <v>0</v>
      </c>
      <c r="X11" s="24">
        <f t="shared" si="2"/>
        <v>2</v>
      </c>
      <c r="Y11" s="24">
        <f t="shared" si="2"/>
        <v>2</v>
      </c>
      <c r="Z11" s="24">
        <f t="shared" si="2"/>
        <v>0</v>
      </c>
      <c r="AA11" s="24">
        <f t="shared" si="2"/>
        <v>1</v>
      </c>
      <c r="AB11" s="24">
        <f t="shared" si="2"/>
        <v>1</v>
      </c>
      <c r="AC11" s="24">
        <f t="shared" si="2"/>
        <v>0</v>
      </c>
      <c r="AD11" s="24">
        <f t="shared" si="2"/>
        <v>0</v>
      </c>
      <c r="AE11" s="24">
        <f t="shared" si="2"/>
        <v>0</v>
      </c>
      <c r="AF11" s="24">
        <f t="shared" si="2"/>
        <v>0</v>
      </c>
      <c r="AG11" s="24">
        <f t="shared" si="2"/>
        <v>0</v>
      </c>
      <c r="AH11" s="24">
        <f t="shared" si="2"/>
        <v>0</v>
      </c>
      <c r="AI11" s="24">
        <f t="shared" si="2"/>
        <v>0</v>
      </c>
      <c r="AJ11" s="24">
        <f t="shared" si="2"/>
        <v>0</v>
      </c>
      <c r="AK11" s="24">
        <f t="shared" si="2"/>
        <v>0</v>
      </c>
      <c r="AL11" s="24">
        <f t="shared" si="2"/>
        <v>0</v>
      </c>
      <c r="AM11" s="24">
        <f t="shared" si="2"/>
        <v>0</v>
      </c>
      <c r="AN11" s="24">
        <f t="shared" si="2"/>
        <v>0</v>
      </c>
      <c r="AO11" s="24">
        <f t="shared" si="2"/>
        <v>0</v>
      </c>
      <c r="AP11" s="24">
        <f t="shared" ref="AP11:BG11" si="3">IF(ROW()=COLUMN(),"-",(COUNTIF(G1_1,$H11)*COUNTIF(G1_1,AP$7))+(COUNTIF(G1_2,$H11)*COUNTIF(G1_2,AP$7))+(COUNTIF(G1_3,$H11)*COUNTIF(G1_3,AP$7))+(COUNTIF(G1_4,$H11)*COUNTIF(G1_4,AP$7))+(COUNTIF(G1_5,$H11)*COUNTIF(G1_5,AP$7))+(COUNTIF(G2_1,$H11)*COUNTIF(G2_1,AP$7))+(COUNTIF(G2_2,$H11)*COUNTIF(G2_2,AP$7))+(COUNTIF(G2_3,$H11)*COUNTIF(G2_3,AP$7))+(COUNTIF(G2_4,$H11)*COUNTIF(G2_4,AP$7))+(COUNTIF(G2_5,$H11)*COUNTIF(G2_5,AP$7))+(COUNTIF(G3_1,$H11)*COUNTIF(G3_1,AP$7))+(COUNTIF(G3_2,$H11)*COUNTIF(G3_2,AP$7))+(COUNTIF(G3_3,$H11)*COUNTIF(G3_3,AP$7))+(COUNTIF(G3_4,$H11)*COUNTIF(G3_4,AP$7))+(COUNTIF(G3_5,$H11)*COUNTIF(G3_5,AP$7))+(COUNTIF(G4_1,$H11)*COUNTIF(G4_1,AP$7))+(COUNTIF(G4_2,$H11)*COUNTIF(G4_2,AP$7))+(COUNTIF(G4_3,$H11)*COUNTIF(G4_3,AP$7))+(COUNTIF(G4_4,$H11)*COUNTIF(G4_4,AP$7))+(COUNTIF(G4_5,$H11)*COUNTIF(G4_5,AP$7))+(COUNTIF(G5_1,$H11)*COUNTIF(G5_1,AP$7))+(COUNTIF(G5_2,$H11)*COUNTIF(G5_2,AP$7))+(COUNTIF(G5_3,$H11)*COUNTIF(G5_3,AP$7))+(COUNTIF(G5_4,$H11)*COUNTIF(G5_4,AP$7))+(COUNTIF(G5_5,$H11)*COUNTIF(G5_5,AP$7)+AP71))</f>
        <v>0</v>
      </c>
      <c r="AQ11" s="24">
        <f t="shared" si="3"/>
        <v>0</v>
      </c>
      <c r="AR11" s="24">
        <f t="shared" si="3"/>
        <v>0</v>
      </c>
      <c r="AS11" s="24">
        <f t="shared" si="3"/>
        <v>0</v>
      </c>
      <c r="AT11" s="24">
        <f t="shared" si="3"/>
        <v>0</v>
      </c>
      <c r="AU11" s="24">
        <f t="shared" si="3"/>
        <v>0</v>
      </c>
      <c r="AV11" s="24">
        <f t="shared" si="3"/>
        <v>0</v>
      </c>
      <c r="AW11" s="24">
        <f t="shared" si="3"/>
        <v>0</v>
      </c>
      <c r="AX11" s="24">
        <f t="shared" si="3"/>
        <v>0</v>
      </c>
      <c r="AY11" s="24">
        <f t="shared" si="3"/>
        <v>0</v>
      </c>
      <c r="AZ11" s="24">
        <f t="shared" si="3"/>
        <v>0</v>
      </c>
      <c r="BA11" s="24">
        <f t="shared" si="3"/>
        <v>0</v>
      </c>
      <c r="BB11" s="24">
        <f t="shared" si="3"/>
        <v>0</v>
      </c>
      <c r="BC11" s="24">
        <f t="shared" si="3"/>
        <v>0</v>
      </c>
      <c r="BD11" s="24">
        <f t="shared" si="3"/>
        <v>0</v>
      </c>
      <c r="BE11" s="24">
        <f t="shared" si="3"/>
        <v>0</v>
      </c>
      <c r="BF11" s="24">
        <f t="shared" si="3"/>
        <v>0</v>
      </c>
      <c r="BG11" s="24">
        <f t="shared" si="3"/>
        <v>0</v>
      </c>
      <c r="BH11">
        <f t="shared" ref="BH11:BH59" si="4">COUNTIF(J11:BG11,"&gt;0")/4</f>
        <v>3.75</v>
      </c>
    </row>
    <row r="12" spans="8:60" x14ac:dyDescent="0.2">
      <c r="H12" s="54">
        <f>Registration!B13</f>
        <v>3</v>
      </c>
      <c r="I12" s="1" t="str">
        <f>Registration!C13</f>
        <v>Mark Geary</v>
      </c>
      <c r="J12" s="24">
        <f t="shared" ref="J12:AO12" si="5">IF(ROW()=COLUMN(),"-",(COUNTIF(G1_1,$H12)*COUNTIF(G1_1,J$7))+(COUNTIF(G1_2,$H12)*COUNTIF(G1_2,J$7))+(COUNTIF(G1_3,$H12)*COUNTIF(G1_3,J$7))+(COUNTIF(G1_4,$H12)*COUNTIF(G1_4,J$7))+(COUNTIF(G1_5,$H12)*COUNTIF(G1_5,J$7))+(COUNTIF(G2_1,$H12)*COUNTIF(G2_1,J$7))+(COUNTIF(G2_2,$H12)*COUNTIF(G2_2,J$7))+(COUNTIF(G2_3,$H12)*COUNTIF(G2_3,J$7))+(COUNTIF(G2_4,$H12)*COUNTIF(G2_4,J$7))+(COUNTIF(G2_5,$H12)*COUNTIF(G2_5,J$7))+(COUNTIF(G3_1,$H12)*COUNTIF(G3_1,J$7))+(COUNTIF(G3_2,$H12)*COUNTIF(G3_2,J$7))+(COUNTIF(G3_3,$H12)*COUNTIF(G3_3,J$7))+(COUNTIF(G3_4,$H12)*COUNTIF(G3_4,J$7))+(COUNTIF(G3_5,$H12)*COUNTIF(G3_5,J$7))+(COUNTIF(G4_1,$H12)*COUNTIF(G4_1,J$7))+(COUNTIF(G4_2,$H12)*COUNTIF(G4_2,J$7))+(COUNTIF(G4_3,$H12)*COUNTIF(G4_3,J$7))+(COUNTIF(G4_4,$H12)*COUNTIF(G4_4,J$7))+(COUNTIF(G4_5,$H12)*COUNTIF(G4_5,J$7))+(COUNTIF(G5_1,$H12)*COUNTIF(G5_1,J$7))+(COUNTIF(G5_2,$H12)*COUNTIF(G5_2,J$7))+(COUNTIF(G5_3,$H12)*COUNTIF(G5_3,J$7))+(COUNTIF(G5_4,$H12)*COUNTIF(G5_4,J$7))+(COUNTIF(G5_5,$H12)*COUNTIF(G5_5,J$7)+J72))</f>
        <v>0</v>
      </c>
      <c r="K12" s="24">
        <f t="shared" si="5"/>
        <v>0</v>
      </c>
      <c r="L12" s="24" t="str">
        <f t="shared" si="5"/>
        <v>-</v>
      </c>
      <c r="M12" s="24">
        <f t="shared" si="5"/>
        <v>0</v>
      </c>
      <c r="N12" s="24">
        <f t="shared" si="5"/>
        <v>0</v>
      </c>
      <c r="O12" s="24">
        <f t="shared" si="5"/>
        <v>2</v>
      </c>
      <c r="P12" s="24">
        <f t="shared" si="5"/>
        <v>2</v>
      </c>
      <c r="Q12" s="24">
        <f t="shared" si="5"/>
        <v>1</v>
      </c>
      <c r="R12" s="24">
        <f t="shared" si="5"/>
        <v>1</v>
      </c>
      <c r="S12" s="24">
        <f t="shared" si="5"/>
        <v>0</v>
      </c>
      <c r="T12" s="24">
        <f t="shared" si="5"/>
        <v>2</v>
      </c>
      <c r="U12" s="24">
        <f t="shared" si="5"/>
        <v>0</v>
      </c>
      <c r="V12" s="24">
        <f t="shared" si="5"/>
        <v>1</v>
      </c>
      <c r="W12" s="24">
        <f t="shared" si="5"/>
        <v>0</v>
      </c>
      <c r="X12" s="24">
        <f t="shared" si="5"/>
        <v>3</v>
      </c>
      <c r="Y12" s="24">
        <f t="shared" si="5"/>
        <v>2</v>
      </c>
      <c r="Z12" s="24">
        <f t="shared" si="5"/>
        <v>2</v>
      </c>
      <c r="AA12" s="24">
        <f t="shared" si="5"/>
        <v>1</v>
      </c>
      <c r="AB12" s="24">
        <f t="shared" si="5"/>
        <v>0</v>
      </c>
      <c r="AC12" s="24">
        <f t="shared" si="5"/>
        <v>1</v>
      </c>
      <c r="AD12" s="24">
        <f t="shared" si="5"/>
        <v>2</v>
      </c>
      <c r="AE12" s="24">
        <f t="shared" si="5"/>
        <v>0</v>
      </c>
      <c r="AF12" s="24">
        <f t="shared" si="5"/>
        <v>0</v>
      </c>
      <c r="AG12" s="24">
        <f t="shared" si="5"/>
        <v>0</v>
      </c>
      <c r="AH12" s="24">
        <f t="shared" si="5"/>
        <v>0</v>
      </c>
      <c r="AI12" s="24">
        <f t="shared" si="5"/>
        <v>0</v>
      </c>
      <c r="AJ12" s="24">
        <f t="shared" si="5"/>
        <v>0</v>
      </c>
      <c r="AK12" s="24">
        <f t="shared" si="5"/>
        <v>0</v>
      </c>
      <c r="AL12" s="24">
        <f t="shared" si="5"/>
        <v>0</v>
      </c>
      <c r="AM12" s="24">
        <f t="shared" si="5"/>
        <v>0</v>
      </c>
      <c r="AN12" s="24">
        <f t="shared" si="5"/>
        <v>0</v>
      </c>
      <c r="AO12" s="24">
        <f t="shared" si="5"/>
        <v>0</v>
      </c>
      <c r="AP12" s="24">
        <f t="shared" ref="AP12:BG12" si="6">IF(ROW()=COLUMN(),"-",(COUNTIF(G1_1,$H12)*COUNTIF(G1_1,AP$7))+(COUNTIF(G1_2,$H12)*COUNTIF(G1_2,AP$7))+(COUNTIF(G1_3,$H12)*COUNTIF(G1_3,AP$7))+(COUNTIF(G1_4,$H12)*COUNTIF(G1_4,AP$7))+(COUNTIF(G1_5,$H12)*COUNTIF(G1_5,AP$7))+(COUNTIF(G2_1,$H12)*COUNTIF(G2_1,AP$7))+(COUNTIF(G2_2,$H12)*COUNTIF(G2_2,AP$7))+(COUNTIF(G2_3,$H12)*COUNTIF(G2_3,AP$7))+(COUNTIF(G2_4,$H12)*COUNTIF(G2_4,AP$7))+(COUNTIF(G2_5,$H12)*COUNTIF(G2_5,AP$7))+(COUNTIF(G3_1,$H12)*COUNTIF(G3_1,AP$7))+(COUNTIF(G3_2,$H12)*COUNTIF(G3_2,AP$7))+(COUNTIF(G3_3,$H12)*COUNTIF(G3_3,AP$7))+(COUNTIF(G3_4,$H12)*COUNTIF(G3_4,AP$7))+(COUNTIF(G3_5,$H12)*COUNTIF(G3_5,AP$7))+(COUNTIF(G4_1,$H12)*COUNTIF(G4_1,AP$7))+(COUNTIF(G4_2,$H12)*COUNTIF(G4_2,AP$7))+(COUNTIF(G4_3,$H12)*COUNTIF(G4_3,AP$7))+(COUNTIF(G4_4,$H12)*COUNTIF(G4_4,AP$7))+(COUNTIF(G4_5,$H12)*COUNTIF(G4_5,AP$7))+(COUNTIF(G5_1,$H12)*COUNTIF(G5_1,AP$7))+(COUNTIF(G5_2,$H12)*COUNTIF(G5_2,AP$7))+(COUNTIF(G5_3,$H12)*COUNTIF(G5_3,AP$7))+(COUNTIF(G5_4,$H12)*COUNTIF(G5_4,AP$7))+(COUNTIF(G5_5,$H12)*COUNTIF(G5_5,AP$7)+AP72))</f>
        <v>0</v>
      </c>
      <c r="AQ12" s="24">
        <f t="shared" si="6"/>
        <v>0</v>
      </c>
      <c r="AR12" s="24">
        <f t="shared" si="6"/>
        <v>0</v>
      </c>
      <c r="AS12" s="24">
        <f t="shared" si="6"/>
        <v>0</v>
      </c>
      <c r="AT12" s="24">
        <f t="shared" si="6"/>
        <v>0</v>
      </c>
      <c r="AU12" s="24">
        <f t="shared" si="6"/>
        <v>0</v>
      </c>
      <c r="AV12" s="24">
        <f t="shared" si="6"/>
        <v>0</v>
      </c>
      <c r="AW12" s="24">
        <f t="shared" si="6"/>
        <v>0</v>
      </c>
      <c r="AX12" s="24">
        <f t="shared" si="6"/>
        <v>0</v>
      </c>
      <c r="AY12" s="24">
        <f t="shared" si="6"/>
        <v>0</v>
      </c>
      <c r="AZ12" s="24">
        <f t="shared" si="6"/>
        <v>0</v>
      </c>
      <c r="BA12" s="24">
        <f t="shared" si="6"/>
        <v>0</v>
      </c>
      <c r="BB12" s="24">
        <f t="shared" si="6"/>
        <v>0</v>
      </c>
      <c r="BC12" s="24">
        <f t="shared" si="6"/>
        <v>0</v>
      </c>
      <c r="BD12" s="24">
        <f t="shared" si="6"/>
        <v>0</v>
      </c>
      <c r="BE12" s="24">
        <f t="shared" si="6"/>
        <v>0</v>
      </c>
      <c r="BF12" s="24">
        <f t="shared" si="6"/>
        <v>0</v>
      </c>
      <c r="BG12" s="24">
        <f t="shared" si="6"/>
        <v>0</v>
      </c>
      <c r="BH12">
        <f t="shared" si="4"/>
        <v>3</v>
      </c>
    </row>
    <row r="13" spans="8:60" x14ac:dyDescent="0.2">
      <c r="H13" s="54">
        <f>Registration!B14</f>
        <v>4</v>
      </c>
      <c r="I13" s="1" t="str">
        <f>Registration!C14</f>
        <v>David Simmons</v>
      </c>
      <c r="J13" s="24">
        <f t="shared" ref="J13:AO13" si="7">IF(ROW()=COLUMN(),"-",(COUNTIF(G1_1,$H13)*COUNTIF(G1_1,J$7))+(COUNTIF(G1_2,$H13)*COUNTIF(G1_2,J$7))+(COUNTIF(G1_3,$H13)*COUNTIF(G1_3,J$7))+(COUNTIF(G1_4,$H13)*COUNTIF(G1_4,J$7))+(COUNTIF(G1_5,$H13)*COUNTIF(G1_5,J$7))+(COUNTIF(G2_1,$H13)*COUNTIF(G2_1,J$7))+(COUNTIF(G2_2,$H13)*COUNTIF(G2_2,J$7))+(COUNTIF(G2_3,$H13)*COUNTIF(G2_3,J$7))+(COUNTIF(G2_4,$H13)*COUNTIF(G2_4,J$7))+(COUNTIF(G2_5,$H13)*COUNTIF(G2_5,J$7))+(COUNTIF(G3_1,$H13)*COUNTIF(G3_1,J$7))+(COUNTIF(G3_2,$H13)*COUNTIF(G3_2,J$7))+(COUNTIF(G3_3,$H13)*COUNTIF(G3_3,J$7))+(COUNTIF(G3_4,$H13)*COUNTIF(G3_4,J$7))+(COUNTIF(G3_5,$H13)*COUNTIF(G3_5,J$7))+(COUNTIF(G4_1,$H13)*COUNTIF(G4_1,J$7))+(COUNTIF(G4_2,$H13)*COUNTIF(G4_2,J$7))+(COUNTIF(G4_3,$H13)*COUNTIF(G4_3,J$7))+(COUNTIF(G4_4,$H13)*COUNTIF(G4_4,J$7))+(COUNTIF(G4_5,$H13)*COUNTIF(G4_5,J$7))+(COUNTIF(G5_1,$H13)*COUNTIF(G5_1,J$7))+(COUNTIF(G5_2,$H13)*COUNTIF(G5_2,J$7))+(COUNTIF(G5_3,$H13)*COUNTIF(G5_3,J$7))+(COUNTIF(G5_4,$H13)*COUNTIF(G5_4,J$7))+(COUNTIF(G5_5,$H13)*COUNTIF(G5_5,J$7)+J73))</f>
        <v>3</v>
      </c>
      <c r="K13" s="24">
        <f t="shared" si="7"/>
        <v>2</v>
      </c>
      <c r="L13" s="24">
        <f t="shared" si="7"/>
        <v>0</v>
      </c>
      <c r="M13" s="24" t="str">
        <f t="shared" si="7"/>
        <v>-</v>
      </c>
      <c r="N13" s="24">
        <f t="shared" si="7"/>
        <v>2</v>
      </c>
      <c r="O13" s="24">
        <f t="shared" si="7"/>
        <v>1</v>
      </c>
      <c r="P13" s="24">
        <f t="shared" si="7"/>
        <v>0</v>
      </c>
      <c r="Q13" s="24">
        <f t="shared" si="7"/>
        <v>0</v>
      </c>
      <c r="R13" s="24">
        <f t="shared" si="7"/>
        <v>2</v>
      </c>
      <c r="S13" s="24">
        <f t="shared" si="7"/>
        <v>1</v>
      </c>
      <c r="T13" s="24">
        <f t="shared" si="7"/>
        <v>0</v>
      </c>
      <c r="U13" s="24">
        <f t="shared" si="7"/>
        <v>3</v>
      </c>
      <c r="V13" s="62">
        <f t="shared" si="7"/>
        <v>0</v>
      </c>
      <c r="W13" s="24">
        <f t="shared" si="7"/>
        <v>0</v>
      </c>
      <c r="X13" s="24">
        <f t="shared" si="7"/>
        <v>3</v>
      </c>
      <c r="Y13" s="24">
        <f t="shared" si="7"/>
        <v>1</v>
      </c>
      <c r="Z13" s="24">
        <f t="shared" si="7"/>
        <v>0</v>
      </c>
      <c r="AA13" s="24">
        <f t="shared" si="7"/>
        <v>3</v>
      </c>
      <c r="AB13" s="24">
        <f t="shared" si="7"/>
        <v>2</v>
      </c>
      <c r="AC13" s="24">
        <f t="shared" si="7"/>
        <v>0</v>
      </c>
      <c r="AD13" s="24">
        <f t="shared" si="7"/>
        <v>0</v>
      </c>
      <c r="AE13" s="24">
        <f t="shared" si="7"/>
        <v>0</v>
      </c>
      <c r="AF13" s="24">
        <f t="shared" si="7"/>
        <v>0</v>
      </c>
      <c r="AG13" s="24">
        <f t="shared" si="7"/>
        <v>0</v>
      </c>
      <c r="AH13" s="24">
        <f t="shared" si="7"/>
        <v>0</v>
      </c>
      <c r="AI13" s="24">
        <f t="shared" si="7"/>
        <v>0</v>
      </c>
      <c r="AJ13" s="24">
        <f t="shared" si="7"/>
        <v>0</v>
      </c>
      <c r="AK13" s="24">
        <f t="shared" si="7"/>
        <v>0</v>
      </c>
      <c r="AL13" s="24">
        <f t="shared" si="7"/>
        <v>0</v>
      </c>
      <c r="AM13" s="24">
        <f t="shared" si="7"/>
        <v>0</v>
      </c>
      <c r="AN13" s="24">
        <f t="shared" si="7"/>
        <v>0</v>
      </c>
      <c r="AO13" s="24">
        <f t="shared" si="7"/>
        <v>0</v>
      </c>
      <c r="AP13" s="24">
        <f t="shared" ref="AP13:BG13" si="8">IF(ROW()=COLUMN(),"-",(COUNTIF(G1_1,$H13)*COUNTIF(G1_1,AP$7))+(COUNTIF(G1_2,$H13)*COUNTIF(G1_2,AP$7))+(COUNTIF(G1_3,$H13)*COUNTIF(G1_3,AP$7))+(COUNTIF(G1_4,$H13)*COUNTIF(G1_4,AP$7))+(COUNTIF(G1_5,$H13)*COUNTIF(G1_5,AP$7))+(COUNTIF(G2_1,$H13)*COUNTIF(G2_1,AP$7))+(COUNTIF(G2_2,$H13)*COUNTIF(G2_2,AP$7))+(COUNTIF(G2_3,$H13)*COUNTIF(G2_3,AP$7))+(COUNTIF(G2_4,$H13)*COUNTIF(G2_4,AP$7))+(COUNTIF(G2_5,$H13)*COUNTIF(G2_5,AP$7))+(COUNTIF(G3_1,$H13)*COUNTIF(G3_1,AP$7))+(COUNTIF(G3_2,$H13)*COUNTIF(G3_2,AP$7))+(COUNTIF(G3_3,$H13)*COUNTIF(G3_3,AP$7))+(COUNTIF(G3_4,$H13)*COUNTIF(G3_4,AP$7))+(COUNTIF(G3_5,$H13)*COUNTIF(G3_5,AP$7))+(COUNTIF(G4_1,$H13)*COUNTIF(G4_1,AP$7))+(COUNTIF(G4_2,$H13)*COUNTIF(G4_2,AP$7))+(COUNTIF(G4_3,$H13)*COUNTIF(G4_3,AP$7))+(COUNTIF(G4_4,$H13)*COUNTIF(G4_4,AP$7))+(COUNTIF(G4_5,$H13)*COUNTIF(G4_5,AP$7))+(COUNTIF(G5_1,$H13)*COUNTIF(G5_1,AP$7))+(COUNTIF(G5_2,$H13)*COUNTIF(G5_2,AP$7))+(COUNTIF(G5_3,$H13)*COUNTIF(G5_3,AP$7))+(COUNTIF(G5_4,$H13)*COUNTIF(G5_4,AP$7))+(COUNTIF(G5_5,$H13)*COUNTIF(G5_5,AP$7)+AP73))</f>
        <v>0</v>
      </c>
      <c r="AQ13" s="24">
        <f t="shared" si="8"/>
        <v>0</v>
      </c>
      <c r="AR13" s="24">
        <f t="shared" si="8"/>
        <v>0</v>
      </c>
      <c r="AS13" s="24">
        <f t="shared" si="8"/>
        <v>0</v>
      </c>
      <c r="AT13" s="24">
        <f t="shared" si="8"/>
        <v>0</v>
      </c>
      <c r="AU13" s="24">
        <f t="shared" si="8"/>
        <v>0</v>
      </c>
      <c r="AV13" s="24">
        <f t="shared" si="8"/>
        <v>0</v>
      </c>
      <c r="AW13" s="24">
        <f t="shared" si="8"/>
        <v>0</v>
      </c>
      <c r="AX13" s="24">
        <f t="shared" si="8"/>
        <v>0</v>
      </c>
      <c r="AY13" s="24">
        <f t="shared" si="8"/>
        <v>0</v>
      </c>
      <c r="AZ13" s="24">
        <f t="shared" si="8"/>
        <v>0</v>
      </c>
      <c r="BA13" s="24">
        <f t="shared" si="8"/>
        <v>0</v>
      </c>
      <c r="BB13" s="63">
        <f t="shared" si="8"/>
        <v>0</v>
      </c>
      <c r="BC13" s="24">
        <f t="shared" si="8"/>
        <v>0</v>
      </c>
      <c r="BD13" s="24">
        <f t="shared" si="8"/>
        <v>0</v>
      </c>
      <c r="BE13" s="24">
        <f t="shared" si="8"/>
        <v>0</v>
      </c>
      <c r="BF13" s="24">
        <f t="shared" si="8"/>
        <v>0</v>
      </c>
      <c r="BG13" s="24">
        <f t="shared" si="8"/>
        <v>0</v>
      </c>
      <c r="BH13">
        <f t="shared" si="4"/>
        <v>2.75</v>
      </c>
    </row>
    <row r="14" spans="8:60" x14ac:dyDescent="0.2">
      <c r="H14" s="54">
        <f>Registration!B15</f>
        <v>5</v>
      </c>
      <c r="I14" s="1" t="str">
        <f>Registration!C15</f>
        <v>Chris Schaffer</v>
      </c>
      <c r="J14" s="24">
        <f t="shared" ref="J14:AO14" si="9">IF(ROW()=COLUMN(),"-",(COUNTIF(G1_1,$H14)*COUNTIF(G1_1,J$7))+(COUNTIF(G1_2,$H14)*COUNTIF(G1_2,J$7))+(COUNTIF(G1_3,$H14)*COUNTIF(G1_3,J$7))+(COUNTIF(G1_4,$H14)*COUNTIF(G1_4,J$7))+(COUNTIF(G1_5,$H14)*COUNTIF(G1_5,J$7))+(COUNTIF(G2_1,$H14)*COUNTIF(G2_1,J$7))+(COUNTIF(G2_2,$H14)*COUNTIF(G2_2,J$7))+(COUNTIF(G2_3,$H14)*COUNTIF(G2_3,J$7))+(COUNTIF(G2_4,$H14)*COUNTIF(G2_4,J$7))+(COUNTIF(G2_5,$H14)*COUNTIF(G2_5,J$7))+(COUNTIF(G3_1,$H14)*COUNTIF(G3_1,J$7))+(COUNTIF(G3_2,$H14)*COUNTIF(G3_2,J$7))+(COUNTIF(G3_3,$H14)*COUNTIF(G3_3,J$7))+(COUNTIF(G3_4,$H14)*COUNTIF(G3_4,J$7))+(COUNTIF(G3_5,$H14)*COUNTIF(G3_5,J$7))+(COUNTIF(G4_1,$H14)*COUNTIF(G4_1,J$7))+(COUNTIF(G4_2,$H14)*COUNTIF(G4_2,J$7))+(COUNTIF(G4_3,$H14)*COUNTIF(G4_3,J$7))+(COUNTIF(G4_4,$H14)*COUNTIF(G4_4,J$7))+(COUNTIF(G4_5,$H14)*COUNTIF(G4_5,J$7))+(COUNTIF(G5_1,$H14)*COUNTIF(G5_1,J$7))+(COUNTIF(G5_2,$H14)*COUNTIF(G5_2,J$7))+(COUNTIF(G5_3,$H14)*COUNTIF(G5_3,J$7))+(COUNTIF(G5_4,$H14)*COUNTIF(G5_4,J$7))+(COUNTIF(G5_5,$H14)*COUNTIF(G5_5,J$7)+J74))</f>
        <v>4</v>
      </c>
      <c r="K14" s="24">
        <f t="shared" si="9"/>
        <v>1</v>
      </c>
      <c r="L14" s="24">
        <f t="shared" si="9"/>
        <v>0</v>
      </c>
      <c r="M14" s="24">
        <f t="shared" si="9"/>
        <v>2</v>
      </c>
      <c r="N14" s="24" t="str">
        <f t="shared" si="9"/>
        <v>-</v>
      </c>
      <c r="O14" s="24">
        <f t="shared" si="9"/>
        <v>0</v>
      </c>
      <c r="P14" s="24">
        <f t="shared" si="9"/>
        <v>2</v>
      </c>
      <c r="Q14" s="24">
        <f t="shared" si="9"/>
        <v>1</v>
      </c>
      <c r="R14" s="24">
        <f t="shared" si="9"/>
        <v>1</v>
      </c>
      <c r="S14" s="24">
        <f t="shared" si="9"/>
        <v>3</v>
      </c>
      <c r="T14" s="24">
        <f t="shared" si="9"/>
        <v>0</v>
      </c>
      <c r="U14" s="24">
        <f t="shared" si="9"/>
        <v>1</v>
      </c>
      <c r="V14" s="24">
        <f t="shared" si="9"/>
        <v>0</v>
      </c>
      <c r="W14" s="24">
        <f t="shared" si="9"/>
        <v>0</v>
      </c>
      <c r="X14" s="24">
        <f t="shared" si="9"/>
        <v>1</v>
      </c>
      <c r="Y14" s="24">
        <f t="shared" si="9"/>
        <v>1</v>
      </c>
      <c r="Z14" s="24">
        <f t="shared" si="9"/>
        <v>0</v>
      </c>
      <c r="AA14" s="24">
        <f t="shared" si="9"/>
        <v>2</v>
      </c>
      <c r="AB14" s="24">
        <f t="shared" si="9"/>
        <v>1</v>
      </c>
      <c r="AC14" s="24">
        <f t="shared" si="9"/>
        <v>0</v>
      </c>
      <c r="AD14" s="24">
        <f t="shared" si="9"/>
        <v>0</v>
      </c>
      <c r="AE14" s="24">
        <f t="shared" si="9"/>
        <v>2</v>
      </c>
      <c r="AF14" s="24">
        <f t="shared" si="9"/>
        <v>0</v>
      </c>
      <c r="AG14" s="24">
        <f t="shared" si="9"/>
        <v>0</v>
      </c>
      <c r="AH14" s="24">
        <f t="shared" si="9"/>
        <v>0</v>
      </c>
      <c r="AI14" s="24">
        <f t="shared" si="9"/>
        <v>0</v>
      </c>
      <c r="AJ14" s="62">
        <f t="shared" si="9"/>
        <v>0</v>
      </c>
      <c r="AK14" s="24">
        <f t="shared" si="9"/>
        <v>0</v>
      </c>
      <c r="AL14" s="24">
        <f t="shared" si="9"/>
        <v>0</v>
      </c>
      <c r="AM14" s="24">
        <f t="shared" si="9"/>
        <v>0</v>
      </c>
      <c r="AN14" s="24">
        <f t="shared" si="9"/>
        <v>0</v>
      </c>
      <c r="AO14" s="24">
        <f t="shared" si="9"/>
        <v>0</v>
      </c>
      <c r="AP14" s="24">
        <f t="shared" ref="AP14:BG14" si="10">IF(ROW()=COLUMN(),"-",(COUNTIF(G1_1,$H14)*COUNTIF(G1_1,AP$7))+(COUNTIF(G1_2,$H14)*COUNTIF(G1_2,AP$7))+(COUNTIF(G1_3,$H14)*COUNTIF(G1_3,AP$7))+(COUNTIF(G1_4,$H14)*COUNTIF(G1_4,AP$7))+(COUNTIF(G1_5,$H14)*COUNTIF(G1_5,AP$7))+(COUNTIF(G2_1,$H14)*COUNTIF(G2_1,AP$7))+(COUNTIF(G2_2,$H14)*COUNTIF(G2_2,AP$7))+(COUNTIF(G2_3,$H14)*COUNTIF(G2_3,AP$7))+(COUNTIF(G2_4,$H14)*COUNTIF(G2_4,AP$7))+(COUNTIF(G2_5,$H14)*COUNTIF(G2_5,AP$7))+(COUNTIF(G3_1,$H14)*COUNTIF(G3_1,AP$7))+(COUNTIF(G3_2,$H14)*COUNTIF(G3_2,AP$7))+(COUNTIF(G3_3,$H14)*COUNTIF(G3_3,AP$7))+(COUNTIF(G3_4,$H14)*COUNTIF(G3_4,AP$7))+(COUNTIF(G3_5,$H14)*COUNTIF(G3_5,AP$7))+(COUNTIF(G4_1,$H14)*COUNTIF(G4_1,AP$7))+(COUNTIF(G4_2,$H14)*COUNTIF(G4_2,AP$7))+(COUNTIF(G4_3,$H14)*COUNTIF(G4_3,AP$7))+(COUNTIF(G4_4,$H14)*COUNTIF(G4_4,AP$7))+(COUNTIF(G4_5,$H14)*COUNTIF(G4_5,AP$7))+(COUNTIF(G5_1,$H14)*COUNTIF(G5_1,AP$7))+(COUNTIF(G5_2,$H14)*COUNTIF(G5_2,AP$7))+(COUNTIF(G5_3,$H14)*COUNTIF(G5_3,AP$7))+(COUNTIF(G5_4,$H14)*COUNTIF(G5_4,AP$7))+(COUNTIF(G5_5,$H14)*COUNTIF(G5_5,AP$7)+AP74))</f>
        <v>0</v>
      </c>
      <c r="AQ14" s="24">
        <f t="shared" si="10"/>
        <v>0</v>
      </c>
      <c r="AR14" s="24">
        <f t="shared" si="10"/>
        <v>0</v>
      </c>
      <c r="AS14" s="24">
        <f t="shared" si="10"/>
        <v>0</v>
      </c>
      <c r="AT14" s="24">
        <f t="shared" si="10"/>
        <v>0</v>
      </c>
      <c r="AU14" s="24">
        <f t="shared" si="10"/>
        <v>0</v>
      </c>
      <c r="AV14" s="24">
        <f t="shared" si="10"/>
        <v>0</v>
      </c>
      <c r="AW14" s="24">
        <f t="shared" si="10"/>
        <v>0</v>
      </c>
      <c r="AX14" s="24">
        <f t="shared" si="10"/>
        <v>0</v>
      </c>
      <c r="AY14" s="24">
        <f t="shared" si="10"/>
        <v>0</v>
      </c>
      <c r="AZ14" s="24">
        <f t="shared" si="10"/>
        <v>0</v>
      </c>
      <c r="BA14" s="24">
        <f t="shared" si="10"/>
        <v>0</v>
      </c>
      <c r="BB14" s="24">
        <f t="shared" si="10"/>
        <v>0</v>
      </c>
      <c r="BC14" s="24">
        <f t="shared" si="10"/>
        <v>0</v>
      </c>
      <c r="BD14" s="24">
        <f t="shared" si="10"/>
        <v>0</v>
      </c>
      <c r="BE14" s="24">
        <f t="shared" si="10"/>
        <v>0</v>
      </c>
      <c r="BF14" s="24">
        <f t="shared" si="10"/>
        <v>0</v>
      </c>
      <c r="BG14" s="24">
        <f t="shared" si="10"/>
        <v>0</v>
      </c>
      <c r="BH14">
        <f t="shared" si="4"/>
        <v>3.25</v>
      </c>
    </row>
    <row r="15" spans="8:60" x14ac:dyDescent="0.2">
      <c r="H15" s="54">
        <f>Registration!B16</f>
        <v>6</v>
      </c>
      <c r="I15" s="1" t="str">
        <f>Registration!C16</f>
        <v>Bill Gallagher</v>
      </c>
      <c r="J15" s="24">
        <f t="shared" ref="J15:AO15" si="11">IF(ROW()=COLUMN(),"-",(COUNTIF(G1_1,$H15)*COUNTIF(G1_1,J$7))+(COUNTIF(G1_2,$H15)*COUNTIF(G1_2,J$7))+(COUNTIF(G1_3,$H15)*COUNTIF(G1_3,J$7))+(COUNTIF(G1_4,$H15)*COUNTIF(G1_4,J$7))+(COUNTIF(G1_5,$H15)*COUNTIF(G1_5,J$7))+(COUNTIF(G2_1,$H15)*COUNTIF(G2_1,J$7))+(COUNTIF(G2_2,$H15)*COUNTIF(G2_2,J$7))+(COUNTIF(G2_3,$H15)*COUNTIF(G2_3,J$7))+(COUNTIF(G2_4,$H15)*COUNTIF(G2_4,J$7))+(COUNTIF(G2_5,$H15)*COUNTIF(G2_5,J$7))+(COUNTIF(G3_1,$H15)*COUNTIF(G3_1,J$7))+(COUNTIF(G3_2,$H15)*COUNTIF(G3_2,J$7))+(COUNTIF(G3_3,$H15)*COUNTIF(G3_3,J$7))+(COUNTIF(G3_4,$H15)*COUNTIF(G3_4,J$7))+(COUNTIF(G3_5,$H15)*COUNTIF(G3_5,J$7))+(COUNTIF(G4_1,$H15)*COUNTIF(G4_1,J$7))+(COUNTIF(G4_2,$H15)*COUNTIF(G4_2,J$7))+(COUNTIF(G4_3,$H15)*COUNTIF(G4_3,J$7))+(COUNTIF(G4_4,$H15)*COUNTIF(G4_4,J$7))+(COUNTIF(G4_5,$H15)*COUNTIF(G4_5,J$7))+(COUNTIF(G5_1,$H15)*COUNTIF(G5_1,J$7))+(COUNTIF(G5_2,$H15)*COUNTIF(G5_2,J$7))+(COUNTIF(G5_3,$H15)*COUNTIF(G5_3,J$7))+(COUNTIF(G5_4,$H15)*COUNTIF(G5_4,J$7))+(COUNTIF(G5_5,$H15)*COUNTIF(G5_5,J$7)+J75))</f>
        <v>1</v>
      </c>
      <c r="K15" s="24">
        <f t="shared" si="11"/>
        <v>1</v>
      </c>
      <c r="L15" s="24">
        <f t="shared" si="11"/>
        <v>2</v>
      </c>
      <c r="M15" s="24">
        <f t="shared" si="11"/>
        <v>1</v>
      </c>
      <c r="N15" s="24">
        <f t="shared" si="11"/>
        <v>0</v>
      </c>
      <c r="O15" s="24" t="str">
        <f t="shared" si="11"/>
        <v>-</v>
      </c>
      <c r="P15" s="24">
        <f t="shared" si="11"/>
        <v>1</v>
      </c>
      <c r="Q15" s="63">
        <f t="shared" si="11"/>
        <v>1</v>
      </c>
      <c r="R15" s="24">
        <f t="shared" si="11"/>
        <v>1</v>
      </c>
      <c r="S15" s="63">
        <f t="shared" si="11"/>
        <v>0</v>
      </c>
      <c r="T15" s="56">
        <f t="shared" si="11"/>
        <v>2</v>
      </c>
      <c r="U15" s="62">
        <f t="shared" si="11"/>
        <v>2</v>
      </c>
      <c r="V15" s="24">
        <f t="shared" si="11"/>
        <v>0</v>
      </c>
      <c r="W15" s="24">
        <f t="shared" si="11"/>
        <v>1</v>
      </c>
      <c r="X15" s="24">
        <f t="shared" si="11"/>
        <v>1</v>
      </c>
      <c r="Y15" s="24">
        <f t="shared" si="11"/>
        <v>1</v>
      </c>
      <c r="Z15" s="24">
        <f t="shared" si="11"/>
        <v>0</v>
      </c>
      <c r="AA15" s="24">
        <f t="shared" si="11"/>
        <v>1</v>
      </c>
      <c r="AB15" s="24">
        <f t="shared" si="11"/>
        <v>0</v>
      </c>
      <c r="AC15" s="24">
        <f t="shared" si="11"/>
        <v>0</v>
      </c>
      <c r="AD15" s="24">
        <f t="shared" si="11"/>
        <v>2</v>
      </c>
      <c r="AE15" s="24">
        <f t="shared" si="11"/>
        <v>0</v>
      </c>
      <c r="AF15" s="24">
        <f t="shared" si="11"/>
        <v>0</v>
      </c>
      <c r="AG15" s="24">
        <f t="shared" si="11"/>
        <v>0</v>
      </c>
      <c r="AH15" s="24">
        <f t="shared" si="11"/>
        <v>0</v>
      </c>
      <c r="AI15" s="24">
        <f t="shared" si="11"/>
        <v>0</v>
      </c>
      <c r="AJ15" s="24">
        <f t="shared" si="11"/>
        <v>0</v>
      </c>
      <c r="AK15" s="24">
        <f t="shared" si="11"/>
        <v>0</v>
      </c>
      <c r="AL15" s="24">
        <f t="shared" si="11"/>
        <v>0</v>
      </c>
      <c r="AM15" s="24">
        <f t="shared" si="11"/>
        <v>0</v>
      </c>
      <c r="AN15" s="24">
        <f t="shared" si="11"/>
        <v>0</v>
      </c>
      <c r="AO15" s="24">
        <f t="shared" si="11"/>
        <v>0</v>
      </c>
      <c r="AP15" s="24">
        <f t="shared" ref="AP15:BG15" si="12">IF(ROW()=COLUMN(),"-",(COUNTIF(G1_1,$H15)*COUNTIF(G1_1,AP$7))+(COUNTIF(G1_2,$H15)*COUNTIF(G1_2,AP$7))+(COUNTIF(G1_3,$H15)*COUNTIF(G1_3,AP$7))+(COUNTIF(G1_4,$H15)*COUNTIF(G1_4,AP$7))+(COUNTIF(G1_5,$H15)*COUNTIF(G1_5,AP$7))+(COUNTIF(G2_1,$H15)*COUNTIF(G2_1,AP$7))+(COUNTIF(G2_2,$H15)*COUNTIF(G2_2,AP$7))+(COUNTIF(G2_3,$H15)*COUNTIF(G2_3,AP$7))+(COUNTIF(G2_4,$H15)*COUNTIF(G2_4,AP$7))+(COUNTIF(G2_5,$H15)*COUNTIF(G2_5,AP$7))+(COUNTIF(G3_1,$H15)*COUNTIF(G3_1,AP$7))+(COUNTIF(G3_2,$H15)*COUNTIF(G3_2,AP$7))+(COUNTIF(G3_3,$H15)*COUNTIF(G3_3,AP$7))+(COUNTIF(G3_4,$H15)*COUNTIF(G3_4,AP$7))+(COUNTIF(G3_5,$H15)*COUNTIF(G3_5,AP$7))+(COUNTIF(G4_1,$H15)*COUNTIF(G4_1,AP$7))+(COUNTIF(G4_2,$H15)*COUNTIF(G4_2,AP$7))+(COUNTIF(G4_3,$H15)*COUNTIF(G4_3,AP$7))+(COUNTIF(G4_4,$H15)*COUNTIF(G4_4,AP$7))+(COUNTIF(G4_5,$H15)*COUNTIF(G4_5,AP$7))+(COUNTIF(G5_1,$H15)*COUNTIF(G5_1,AP$7))+(COUNTIF(G5_2,$H15)*COUNTIF(G5_2,AP$7))+(COUNTIF(G5_3,$H15)*COUNTIF(G5_3,AP$7))+(COUNTIF(G5_4,$H15)*COUNTIF(G5_4,AP$7))+(COUNTIF(G5_5,$H15)*COUNTIF(G5_5,AP$7)+AP75))</f>
        <v>0</v>
      </c>
      <c r="AQ15" s="24">
        <f t="shared" si="12"/>
        <v>0</v>
      </c>
      <c r="AR15" s="24">
        <f t="shared" si="12"/>
        <v>0</v>
      </c>
      <c r="AS15" s="24">
        <f t="shared" si="12"/>
        <v>0</v>
      </c>
      <c r="AT15" s="24">
        <f t="shared" si="12"/>
        <v>0</v>
      </c>
      <c r="AU15" s="24">
        <f t="shared" si="12"/>
        <v>0</v>
      </c>
      <c r="AV15" s="64">
        <f t="shared" si="12"/>
        <v>0</v>
      </c>
      <c r="AW15" s="63">
        <f t="shared" si="12"/>
        <v>0</v>
      </c>
      <c r="AX15" s="63">
        <f t="shared" si="12"/>
        <v>0</v>
      </c>
      <c r="AY15" s="62">
        <f t="shared" si="12"/>
        <v>0</v>
      </c>
      <c r="AZ15" s="24">
        <f t="shared" si="12"/>
        <v>0</v>
      </c>
      <c r="BA15" s="24">
        <f t="shared" si="12"/>
        <v>0</v>
      </c>
      <c r="BB15" s="24">
        <f t="shared" si="12"/>
        <v>0</v>
      </c>
      <c r="BC15" s="24">
        <f t="shared" si="12"/>
        <v>0</v>
      </c>
      <c r="BD15" s="24">
        <f t="shared" si="12"/>
        <v>0</v>
      </c>
      <c r="BE15" s="24">
        <f t="shared" si="12"/>
        <v>0</v>
      </c>
      <c r="BF15" s="24">
        <f t="shared" si="12"/>
        <v>0</v>
      </c>
      <c r="BG15" s="24">
        <f t="shared" si="12"/>
        <v>0</v>
      </c>
      <c r="BH15">
        <f t="shared" si="4"/>
        <v>3.5</v>
      </c>
    </row>
    <row r="16" spans="8:60" x14ac:dyDescent="0.2">
      <c r="H16" s="54">
        <f>Registration!B17</f>
        <v>7</v>
      </c>
      <c r="I16" s="1" t="str">
        <f>Registration!C17</f>
        <v>Eric Flood</v>
      </c>
      <c r="J16" s="24">
        <f t="shared" ref="J16:AO16" si="13">IF(ROW()=COLUMN(),"-",(COUNTIF(G1_1,$H16)*COUNTIF(G1_1,J$7))+(COUNTIF(G1_2,$H16)*COUNTIF(G1_2,J$7))+(COUNTIF(G1_3,$H16)*COUNTIF(G1_3,J$7))+(COUNTIF(G1_4,$H16)*COUNTIF(G1_4,J$7))+(COUNTIF(G1_5,$H16)*COUNTIF(G1_5,J$7))+(COUNTIF(G2_1,$H16)*COUNTIF(G2_1,J$7))+(COUNTIF(G2_2,$H16)*COUNTIF(G2_2,J$7))+(COUNTIF(G2_3,$H16)*COUNTIF(G2_3,J$7))+(COUNTIF(G2_4,$H16)*COUNTIF(G2_4,J$7))+(COUNTIF(G2_5,$H16)*COUNTIF(G2_5,J$7))+(COUNTIF(G3_1,$H16)*COUNTIF(G3_1,J$7))+(COUNTIF(G3_2,$H16)*COUNTIF(G3_2,J$7))+(COUNTIF(G3_3,$H16)*COUNTIF(G3_3,J$7))+(COUNTIF(G3_4,$H16)*COUNTIF(G3_4,J$7))+(COUNTIF(G3_5,$H16)*COUNTIF(G3_5,J$7))+(COUNTIF(G4_1,$H16)*COUNTIF(G4_1,J$7))+(COUNTIF(G4_2,$H16)*COUNTIF(G4_2,J$7))+(COUNTIF(G4_3,$H16)*COUNTIF(G4_3,J$7))+(COUNTIF(G4_4,$H16)*COUNTIF(G4_4,J$7))+(COUNTIF(G4_5,$H16)*COUNTIF(G4_5,J$7))+(COUNTIF(G5_1,$H16)*COUNTIF(G5_1,J$7))+(COUNTIF(G5_2,$H16)*COUNTIF(G5_2,J$7))+(COUNTIF(G5_3,$H16)*COUNTIF(G5_3,J$7))+(COUNTIF(G5_4,$H16)*COUNTIF(G5_4,J$7))+(COUNTIF(G5_5,$H16)*COUNTIF(G5_5,J$7)+J76))</f>
        <v>0</v>
      </c>
      <c r="K16" s="24">
        <f t="shared" si="13"/>
        <v>1</v>
      </c>
      <c r="L16" s="24">
        <f t="shared" si="13"/>
        <v>2</v>
      </c>
      <c r="M16" s="24">
        <f t="shared" si="13"/>
        <v>0</v>
      </c>
      <c r="N16" s="24">
        <f t="shared" si="13"/>
        <v>2</v>
      </c>
      <c r="O16" s="24">
        <f t="shared" si="13"/>
        <v>1</v>
      </c>
      <c r="P16" s="24" t="str">
        <f t="shared" si="13"/>
        <v>-</v>
      </c>
      <c r="Q16" s="24">
        <f t="shared" si="13"/>
        <v>0</v>
      </c>
      <c r="R16" s="24">
        <f t="shared" si="13"/>
        <v>1</v>
      </c>
      <c r="S16" s="24">
        <f t="shared" si="13"/>
        <v>1</v>
      </c>
      <c r="T16" s="24">
        <f t="shared" si="13"/>
        <v>0</v>
      </c>
      <c r="U16" s="24">
        <f t="shared" si="13"/>
        <v>1</v>
      </c>
      <c r="V16" s="24">
        <f t="shared" si="13"/>
        <v>0</v>
      </c>
      <c r="W16" s="24">
        <f t="shared" si="13"/>
        <v>0</v>
      </c>
      <c r="X16" s="24">
        <f t="shared" si="13"/>
        <v>2</v>
      </c>
      <c r="Y16" s="24">
        <f t="shared" si="13"/>
        <v>3</v>
      </c>
      <c r="Z16" s="24">
        <f t="shared" si="13"/>
        <v>1</v>
      </c>
      <c r="AA16" s="24">
        <f t="shared" si="13"/>
        <v>1</v>
      </c>
      <c r="AB16" s="24">
        <f t="shared" si="13"/>
        <v>0</v>
      </c>
      <c r="AC16" s="24">
        <f t="shared" si="13"/>
        <v>1</v>
      </c>
      <c r="AD16" s="24">
        <f t="shared" si="13"/>
        <v>3</v>
      </c>
      <c r="AE16" s="24">
        <f t="shared" si="13"/>
        <v>1</v>
      </c>
      <c r="AF16" s="24">
        <f t="shared" si="13"/>
        <v>0</v>
      </c>
      <c r="AG16" s="24">
        <f t="shared" si="13"/>
        <v>0</v>
      </c>
      <c r="AH16" s="24">
        <f t="shared" si="13"/>
        <v>0</v>
      </c>
      <c r="AI16" s="24">
        <f t="shared" si="13"/>
        <v>0</v>
      </c>
      <c r="AJ16" s="24">
        <f t="shared" si="13"/>
        <v>0</v>
      </c>
      <c r="AK16" s="24">
        <f t="shared" si="13"/>
        <v>0</v>
      </c>
      <c r="AL16" s="24">
        <f t="shared" si="13"/>
        <v>0</v>
      </c>
      <c r="AM16" s="24">
        <f t="shared" si="13"/>
        <v>0</v>
      </c>
      <c r="AN16" s="24">
        <f t="shared" si="13"/>
        <v>0</v>
      </c>
      <c r="AO16" s="24">
        <f t="shared" si="13"/>
        <v>0</v>
      </c>
      <c r="AP16" s="24">
        <f t="shared" ref="AP16:BG16" si="14">IF(ROW()=COLUMN(),"-",(COUNTIF(G1_1,$H16)*COUNTIF(G1_1,AP$7))+(COUNTIF(G1_2,$H16)*COUNTIF(G1_2,AP$7))+(COUNTIF(G1_3,$H16)*COUNTIF(G1_3,AP$7))+(COUNTIF(G1_4,$H16)*COUNTIF(G1_4,AP$7))+(COUNTIF(G1_5,$H16)*COUNTIF(G1_5,AP$7))+(COUNTIF(G2_1,$H16)*COUNTIF(G2_1,AP$7))+(COUNTIF(G2_2,$H16)*COUNTIF(G2_2,AP$7))+(COUNTIF(G2_3,$H16)*COUNTIF(G2_3,AP$7))+(COUNTIF(G2_4,$H16)*COUNTIF(G2_4,AP$7))+(COUNTIF(G2_5,$H16)*COUNTIF(G2_5,AP$7))+(COUNTIF(G3_1,$H16)*COUNTIF(G3_1,AP$7))+(COUNTIF(G3_2,$H16)*COUNTIF(G3_2,AP$7))+(COUNTIF(G3_3,$H16)*COUNTIF(G3_3,AP$7))+(COUNTIF(G3_4,$H16)*COUNTIF(G3_4,AP$7))+(COUNTIF(G3_5,$H16)*COUNTIF(G3_5,AP$7))+(COUNTIF(G4_1,$H16)*COUNTIF(G4_1,AP$7))+(COUNTIF(G4_2,$H16)*COUNTIF(G4_2,AP$7))+(COUNTIF(G4_3,$H16)*COUNTIF(G4_3,AP$7))+(COUNTIF(G4_4,$H16)*COUNTIF(G4_4,AP$7))+(COUNTIF(G4_5,$H16)*COUNTIF(G4_5,AP$7))+(COUNTIF(G5_1,$H16)*COUNTIF(G5_1,AP$7))+(COUNTIF(G5_2,$H16)*COUNTIF(G5_2,AP$7))+(COUNTIF(G5_3,$H16)*COUNTIF(G5_3,AP$7))+(COUNTIF(G5_4,$H16)*COUNTIF(G5_4,AP$7))+(COUNTIF(G5_5,$H16)*COUNTIF(G5_5,AP$7)+AP76))</f>
        <v>0</v>
      </c>
      <c r="AQ16" s="24">
        <f t="shared" si="14"/>
        <v>0</v>
      </c>
      <c r="AR16" s="24">
        <f t="shared" si="14"/>
        <v>0</v>
      </c>
      <c r="AS16" s="24">
        <f t="shared" si="14"/>
        <v>0</v>
      </c>
      <c r="AT16" s="24">
        <f t="shared" si="14"/>
        <v>0</v>
      </c>
      <c r="AU16" s="24">
        <f t="shared" si="14"/>
        <v>0</v>
      </c>
      <c r="AV16" s="24">
        <f t="shared" si="14"/>
        <v>0</v>
      </c>
      <c r="AW16" s="24">
        <f t="shared" si="14"/>
        <v>0</v>
      </c>
      <c r="AX16" s="24">
        <f t="shared" si="14"/>
        <v>0</v>
      </c>
      <c r="AY16" s="24">
        <f t="shared" si="14"/>
        <v>0</v>
      </c>
      <c r="AZ16" s="24">
        <f t="shared" si="14"/>
        <v>0</v>
      </c>
      <c r="BA16" s="24">
        <f t="shared" si="14"/>
        <v>0</v>
      </c>
      <c r="BB16" s="24">
        <f t="shared" si="14"/>
        <v>0</v>
      </c>
      <c r="BC16" s="24">
        <f t="shared" si="14"/>
        <v>0</v>
      </c>
      <c r="BD16" s="24">
        <f t="shared" si="14"/>
        <v>0</v>
      </c>
      <c r="BE16" s="24">
        <f t="shared" si="14"/>
        <v>0</v>
      </c>
      <c r="BF16" s="24">
        <f t="shared" si="14"/>
        <v>0</v>
      </c>
      <c r="BG16" s="24">
        <f t="shared" si="14"/>
        <v>0</v>
      </c>
      <c r="BH16">
        <f t="shared" si="4"/>
        <v>3.5</v>
      </c>
    </row>
    <row r="17" spans="8:60" x14ac:dyDescent="0.2">
      <c r="H17" s="54">
        <f>Registration!B18</f>
        <v>8</v>
      </c>
      <c r="I17" s="1" t="str">
        <f>Registration!C18</f>
        <v>Jonathan Flagg</v>
      </c>
      <c r="J17" s="64">
        <f t="shared" ref="J17:AO17" si="15">IF(ROW()=COLUMN(),"-",(COUNTIF(G1_1,$H17)*COUNTIF(G1_1,J$7))+(COUNTIF(G1_2,$H17)*COUNTIF(G1_2,J$7))+(COUNTIF(G1_3,$H17)*COUNTIF(G1_3,J$7))+(COUNTIF(G1_4,$H17)*COUNTIF(G1_4,J$7))+(COUNTIF(G1_5,$H17)*COUNTIF(G1_5,J$7))+(COUNTIF(G2_1,$H17)*COUNTIF(G2_1,J$7))+(COUNTIF(G2_2,$H17)*COUNTIF(G2_2,J$7))+(COUNTIF(G2_3,$H17)*COUNTIF(G2_3,J$7))+(COUNTIF(G2_4,$H17)*COUNTIF(G2_4,J$7))+(COUNTIF(G2_5,$H17)*COUNTIF(G2_5,J$7))+(COUNTIF(G3_1,$H17)*COUNTIF(G3_1,J$7))+(COUNTIF(G3_2,$H17)*COUNTIF(G3_2,J$7))+(COUNTIF(G3_3,$H17)*COUNTIF(G3_3,J$7))+(COUNTIF(G3_4,$H17)*COUNTIF(G3_4,J$7))+(COUNTIF(G3_5,$H17)*COUNTIF(G3_5,J$7))+(COUNTIF(G4_1,$H17)*COUNTIF(G4_1,J$7))+(COUNTIF(G4_2,$H17)*COUNTIF(G4_2,J$7))+(COUNTIF(G4_3,$H17)*COUNTIF(G4_3,J$7))+(COUNTIF(G4_4,$H17)*COUNTIF(G4_4,J$7))+(COUNTIF(G4_5,$H17)*COUNTIF(G4_5,J$7))+(COUNTIF(G5_1,$H17)*COUNTIF(G5_1,J$7))+(COUNTIF(G5_2,$H17)*COUNTIF(G5_2,J$7))+(COUNTIF(G5_3,$H17)*COUNTIF(G5_3,J$7))+(COUNTIF(G5_4,$H17)*COUNTIF(G5_4,J$7))+(COUNTIF(G5_5,$H17)*COUNTIF(G5_5,J$7)+J77))</f>
        <v>1</v>
      </c>
      <c r="K17" s="63">
        <f t="shared" si="15"/>
        <v>2</v>
      </c>
      <c r="L17" s="62">
        <f t="shared" si="15"/>
        <v>1</v>
      </c>
      <c r="M17" s="62">
        <f t="shared" si="15"/>
        <v>0</v>
      </c>
      <c r="N17" s="24">
        <f t="shared" si="15"/>
        <v>1</v>
      </c>
      <c r="O17" s="24">
        <f t="shared" si="15"/>
        <v>1</v>
      </c>
      <c r="P17" s="24">
        <f t="shared" si="15"/>
        <v>0</v>
      </c>
      <c r="Q17" s="24" t="str">
        <f t="shared" si="15"/>
        <v>-</v>
      </c>
      <c r="R17" s="24">
        <f t="shared" si="15"/>
        <v>2</v>
      </c>
      <c r="S17" s="24">
        <f t="shared" si="15"/>
        <v>0</v>
      </c>
      <c r="T17" s="24">
        <f t="shared" si="15"/>
        <v>0</v>
      </c>
      <c r="U17" s="24">
        <f t="shared" si="15"/>
        <v>1</v>
      </c>
      <c r="V17" s="24">
        <f t="shared" si="15"/>
        <v>0</v>
      </c>
      <c r="W17" s="65">
        <f t="shared" si="15"/>
        <v>1</v>
      </c>
      <c r="X17" s="24">
        <f t="shared" si="15"/>
        <v>1</v>
      </c>
      <c r="Y17" s="24">
        <f t="shared" si="15"/>
        <v>1</v>
      </c>
      <c r="Z17" s="24">
        <f t="shared" si="15"/>
        <v>3</v>
      </c>
      <c r="AA17" s="24">
        <f t="shared" si="15"/>
        <v>0</v>
      </c>
      <c r="AB17" s="24">
        <f t="shared" si="15"/>
        <v>0</v>
      </c>
      <c r="AC17" s="24">
        <f t="shared" si="15"/>
        <v>0</v>
      </c>
      <c r="AD17" s="24">
        <f t="shared" si="15"/>
        <v>1</v>
      </c>
      <c r="AE17" s="24">
        <f t="shared" si="15"/>
        <v>1</v>
      </c>
      <c r="AF17" s="24">
        <f t="shared" si="15"/>
        <v>0</v>
      </c>
      <c r="AG17" s="24">
        <f t="shared" si="15"/>
        <v>0</v>
      </c>
      <c r="AH17" s="24">
        <f t="shared" si="15"/>
        <v>0</v>
      </c>
      <c r="AI17" s="24">
        <f t="shared" si="15"/>
        <v>0</v>
      </c>
      <c r="AJ17" s="24">
        <f t="shared" si="15"/>
        <v>0</v>
      </c>
      <c r="AK17" s="24">
        <f t="shared" si="15"/>
        <v>0</v>
      </c>
      <c r="AL17" s="24">
        <f t="shared" si="15"/>
        <v>0</v>
      </c>
      <c r="AM17" s="24">
        <f t="shared" si="15"/>
        <v>0</v>
      </c>
      <c r="AN17" s="24">
        <f t="shared" si="15"/>
        <v>0</v>
      </c>
      <c r="AO17" s="24">
        <f t="shared" si="15"/>
        <v>0</v>
      </c>
      <c r="AP17" s="24">
        <f t="shared" ref="AP17:BG17" si="16">IF(ROW()=COLUMN(),"-",(COUNTIF(G1_1,$H17)*COUNTIF(G1_1,AP$7))+(COUNTIF(G1_2,$H17)*COUNTIF(G1_2,AP$7))+(COUNTIF(G1_3,$H17)*COUNTIF(G1_3,AP$7))+(COUNTIF(G1_4,$H17)*COUNTIF(G1_4,AP$7))+(COUNTIF(G1_5,$H17)*COUNTIF(G1_5,AP$7))+(COUNTIF(G2_1,$H17)*COUNTIF(G2_1,AP$7))+(COUNTIF(G2_2,$H17)*COUNTIF(G2_2,AP$7))+(COUNTIF(G2_3,$H17)*COUNTIF(G2_3,AP$7))+(COUNTIF(G2_4,$H17)*COUNTIF(G2_4,AP$7))+(COUNTIF(G2_5,$H17)*COUNTIF(G2_5,AP$7))+(COUNTIF(G3_1,$H17)*COUNTIF(G3_1,AP$7))+(COUNTIF(G3_2,$H17)*COUNTIF(G3_2,AP$7))+(COUNTIF(G3_3,$H17)*COUNTIF(G3_3,AP$7))+(COUNTIF(G3_4,$H17)*COUNTIF(G3_4,AP$7))+(COUNTIF(G3_5,$H17)*COUNTIF(G3_5,AP$7))+(COUNTIF(G4_1,$H17)*COUNTIF(G4_1,AP$7))+(COUNTIF(G4_2,$H17)*COUNTIF(G4_2,AP$7))+(COUNTIF(G4_3,$H17)*COUNTIF(G4_3,AP$7))+(COUNTIF(G4_4,$H17)*COUNTIF(G4_4,AP$7))+(COUNTIF(G4_5,$H17)*COUNTIF(G4_5,AP$7))+(COUNTIF(G5_1,$H17)*COUNTIF(G5_1,AP$7))+(COUNTIF(G5_2,$H17)*COUNTIF(G5_2,AP$7))+(COUNTIF(G5_3,$H17)*COUNTIF(G5_3,AP$7))+(COUNTIF(G5_4,$H17)*COUNTIF(G5_4,AP$7))+(COUNTIF(G5_5,$H17)*COUNTIF(G5_5,AP$7)+AP77))</f>
        <v>0</v>
      </c>
      <c r="AQ17" s="24">
        <f t="shared" si="16"/>
        <v>0</v>
      </c>
      <c r="AR17" s="24">
        <f t="shared" si="16"/>
        <v>0</v>
      </c>
      <c r="AS17" s="24">
        <f t="shared" si="16"/>
        <v>0</v>
      </c>
      <c r="AT17" s="24">
        <f t="shared" si="16"/>
        <v>0</v>
      </c>
      <c r="AU17" s="24">
        <f t="shared" si="16"/>
        <v>0</v>
      </c>
      <c r="AV17" s="24">
        <f t="shared" si="16"/>
        <v>0</v>
      </c>
      <c r="AW17" s="24">
        <f t="shared" si="16"/>
        <v>0</v>
      </c>
      <c r="AX17" s="24">
        <f t="shared" si="16"/>
        <v>0</v>
      </c>
      <c r="AY17" s="24">
        <f t="shared" si="16"/>
        <v>0</v>
      </c>
      <c r="AZ17" s="24">
        <f t="shared" si="16"/>
        <v>0</v>
      </c>
      <c r="BA17" s="24">
        <f t="shared" si="16"/>
        <v>0</v>
      </c>
      <c r="BB17" s="24">
        <f t="shared" si="16"/>
        <v>0</v>
      </c>
      <c r="BC17" s="24">
        <f t="shared" si="16"/>
        <v>0</v>
      </c>
      <c r="BD17" s="24">
        <f t="shared" si="16"/>
        <v>0</v>
      </c>
      <c r="BE17" s="24">
        <f t="shared" si="16"/>
        <v>0</v>
      </c>
      <c r="BF17" s="24">
        <f t="shared" si="16"/>
        <v>0</v>
      </c>
      <c r="BG17" s="24">
        <f t="shared" si="16"/>
        <v>0</v>
      </c>
      <c r="BH17">
        <f t="shared" si="4"/>
        <v>3.25</v>
      </c>
    </row>
    <row r="18" spans="8:60" x14ac:dyDescent="0.2">
      <c r="H18" s="54">
        <f>Registration!B19</f>
        <v>9</v>
      </c>
      <c r="I18" s="1" t="str">
        <f>Registration!C19</f>
        <v>Todd V.d Pluyme</v>
      </c>
      <c r="J18" s="24">
        <f t="shared" ref="J18:AO18" si="17">IF(ROW()=COLUMN(),"-",(COUNTIF(G1_1,$H18)*COUNTIF(G1_1,J$7))+(COUNTIF(G1_2,$H18)*COUNTIF(G1_2,J$7))+(COUNTIF(G1_3,$H18)*COUNTIF(G1_3,J$7))+(COUNTIF(G1_4,$H18)*COUNTIF(G1_4,J$7))+(COUNTIF(G1_5,$H18)*COUNTIF(G1_5,J$7))+(COUNTIF(G2_1,$H18)*COUNTIF(G2_1,J$7))+(COUNTIF(G2_2,$H18)*COUNTIF(G2_2,J$7))+(COUNTIF(G2_3,$H18)*COUNTIF(G2_3,J$7))+(COUNTIF(G2_4,$H18)*COUNTIF(G2_4,J$7))+(COUNTIF(G2_5,$H18)*COUNTIF(G2_5,J$7))+(COUNTIF(G3_1,$H18)*COUNTIF(G3_1,J$7))+(COUNTIF(G3_2,$H18)*COUNTIF(G3_2,J$7))+(COUNTIF(G3_3,$H18)*COUNTIF(G3_3,J$7))+(COUNTIF(G3_4,$H18)*COUNTIF(G3_4,J$7))+(COUNTIF(G3_5,$H18)*COUNTIF(G3_5,J$7))+(COUNTIF(G4_1,$H18)*COUNTIF(G4_1,J$7))+(COUNTIF(G4_2,$H18)*COUNTIF(G4_2,J$7))+(COUNTIF(G4_3,$H18)*COUNTIF(G4_3,J$7))+(COUNTIF(G4_4,$H18)*COUNTIF(G4_4,J$7))+(COUNTIF(G4_5,$H18)*COUNTIF(G4_5,J$7))+(COUNTIF(G5_1,$H18)*COUNTIF(G5_1,J$7))+(COUNTIF(G5_2,$H18)*COUNTIF(G5_2,J$7))+(COUNTIF(G5_3,$H18)*COUNTIF(G5_3,J$7))+(COUNTIF(G5_4,$H18)*COUNTIF(G5_4,J$7))+(COUNTIF(G5_5,$H18)*COUNTIF(G5_5,J$7)+J78))</f>
        <v>0</v>
      </c>
      <c r="K18" s="24">
        <f t="shared" si="17"/>
        <v>1</v>
      </c>
      <c r="L18" s="24">
        <f t="shared" si="17"/>
        <v>1</v>
      </c>
      <c r="M18" s="24">
        <f t="shared" si="17"/>
        <v>2</v>
      </c>
      <c r="N18" s="24">
        <f t="shared" si="17"/>
        <v>1</v>
      </c>
      <c r="O18" s="24">
        <f t="shared" si="17"/>
        <v>1</v>
      </c>
      <c r="P18" s="24">
        <f t="shared" si="17"/>
        <v>1</v>
      </c>
      <c r="Q18" s="24">
        <f t="shared" si="17"/>
        <v>2</v>
      </c>
      <c r="R18" s="24" t="str">
        <f t="shared" si="17"/>
        <v>-</v>
      </c>
      <c r="S18" s="24">
        <f t="shared" si="17"/>
        <v>0</v>
      </c>
      <c r="T18" s="24">
        <f t="shared" si="17"/>
        <v>1</v>
      </c>
      <c r="U18" s="24">
        <f t="shared" si="17"/>
        <v>1</v>
      </c>
      <c r="V18" s="24">
        <f t="shared" si="17"/>
        <v>0</v>
      </c>
      <c r="W18" s="24">
        <f t="shared" si="17"/>
        <v>0</v>
      </c>
      <c r="X18" s="24">
        <f t="shared" si="17"/>
        <v>1</v>
      </c>
      <c r="Y18" s="24">
        <f t="shared" si="17"/>
        <v>0</v>
      </c>
      <c r="Z18" s="24">
        <f t="shared" si="17"/>
        <v>1</v>
      </c>
      <c r="AA18" s="24">
        <f t="shared" si="17"/>
        <v>2</v>
      </c>
      <c r="AB18" s="24">
        <f t="shared" si="17"/>
        <v>1</v>
      </c>
      <c r="AC18" s="24">
        <f t="shared" si="17"/>
        <v>0</v>
      </c>
      <c r="AD18" s="24">
        <f t="shared" si="17"/>
        <v>3</v>
      </c>
      <c r="AE18" s="24">
        <f t="shared" si="17"/>
        <v>1</v>
      </c>
      <c r="AF18" s="24">
        <f t="shared" si="17"/>
        <v>0</v>
      </c>
      <c r="AG18" s="24">
        <f t="shared" si="17"/>
        <v>0</v>
      </c>
      <c r="AH18" s="24">
        <f t="shared" si="17"/>
        <v>0</v>
      </c>
      <c r="AI18" s="24">
        <f t="shared" si="17"/>
        <v>0</v>
      </c>
      <c r="AJ18" s="24">
        <f t="shared" si="17"/>
        <v>0</v>
      </c>
      <c r="AK18" s="24">
        <f t="shared" si="17"/>
        <v>0</v>
      </c>
      <c r="AL18" s="24">
        <f t="shared" si="17"/>
        <v>0</v>
      </c>
      <c r="AM18" s="24">
        <f t="shared" si="17"/>
        <v>0</v>
      </c>
      <c r="AN18" s="24">
        <f t="shared" si="17"/>
        <v>0</v>
      </c>
      <c r="AO18" s="24">
        <f t="shared" si="17"/>
        <v>0</v>
      </c>
      <c r="AP18" s="24">
        <f t="shared" ref="AP18:BG18" si="18">IF(ROW()=COLUMN(),"-",(COUNTIF(G1_1,$H18)*COUNTIF(G1_1,AP$7))+(COUNTIF(G1_2,$H18)*COUNTIF(G1_2,AP$7))+(COUNTIF(G1_3,$H18)*COUNTIF(G1_3,AP$7))+(COUNTIF(G1_4,$H18)*COUNTIF(G1_4,AP$7))+(COUNTIF(G1_5,$H18)*COUNTIF(G1_5,AP$7))+(COUNTIF(G2_1,$H18)*COUNTIF(G2_1,AP$7))+(COUNTIF(G2_2,$H18)*COUNTIF(G2_2,AP$7))+(COUNTIF(G2_3,$H18)*COUNTIF(G2_3,AP$7))+(COUNTIF(G2_4,$H18)*COUNTIF(G2_4,AP$7))+(COUNTIF(G2_5,$H18)*COUNTIF(G2_5,AP$7))+(COUNTIF(G3_1,$H18)*COUNTIF(G3_1,AP$7))+(COUNTIF(G3_2,$H18)*COUNTIF(G3_2,AP$7))+(COUNTIF(G3_3,$H18)*COUNTIF(G3_3,AP$7))+(COUNTIF(G3_4,$H18)*COUNTIF(G3_4,AP$7))+(COUNTIF(G3_5,$H18)*COUNTIF(G3_5,AP$7))+(COUNTIF(G4_1,$H18)*COUNTIF(G4_1,AP$7))+(COUNTIF(G4_2,$H18)*COUNTIF(G4_2,AP$7))+(COUNTIF(G4_3,$H18)*COUNTIF(G4_3,AP$7))+(COUNTIF(G4_4,$H18)*COUNTIF(G4_4,AP$7))+(COUNTIF(G4_5,$H18)*COUNTIF(G4_5,AP$7))+(COUNTIF(G5_1,$H18)*COUNTIF(G5_1,AP$7))+(COUNTIF(G5_2,$H18)*COUNTIF(G5_2,AP$7))+(COUNTIF(G5_3,$H18)*COUNTIF(G5_3,AP$7))+(COUNTIF(G5_4,$H18)*COUNTIF(G5_4,AP$7))+(COUNTIF(G5_5,$H18)*COUNTIF(G5_5,AP$7)+AP78))</f>
        <v>0</v>
      </c>
      <c r="AQ18" s="24">
        <f t="shared" si="18"/>
        <v>0</v>
      </c>
      <c r="AR18" s="24">
        <f t="shared" si="18"/>
        <v>0</v>
      </c>
      <c r="AS18" s="24">
        <f t="shared" si="18"/>
        <v>0</v>
      </c>
      <c r="AT18" s="24">
        <f t="shared" si="18"/>
        <v>0</v>
      </c>
      <c r="AU18" s="24">
        <f t="shared" si="18"/>
        <v>0</v>
      </c>
      <c r="AV18" s="24">
        <f t="shared" si="18"/>
        <v>0</v>
      </c>
      <c r="AW18" s="24">
        <f t="shared" si="18"/>
        <v>0</v>
      </c>
      <c r="AX18" s="24">
        <f t="shared" si="18"/>
        <v>0</v>
      </c>
      <c r="AY18" s="24">
        <f t="shared" si="18"/>
        <v>0</v>
      </c>
      <c r="AZ18" s="24">
        <f t="shared" si="18"/>
        <v>0</v>
      </c>
      <c r="BA18" s="24">
        <f t="shared" si="18"/>
        <v>0</v>
      </c>
      <c r="BB18" s="24">
        <f t="shared" si="18"/>
        <v>0</v>
      </c>
      <c r="BC18" s="24">
        <f t="shared" si="18"/>
        <v>0</v>
      </c>
      <c r="BD18" s="24">
        <f t="shared" si="18"/>
        <v>0</v>
      </c>
      <c r="BE18" s="24">
        <f t="shared" si="18"/>
        <v>0</v>
      </c>
      <c r="BF18" s="24">
        <f t="shared" si="18"/>
        <v>0</v>
      </c>
      <c r="BG18" s="24">
        <f t="shared" si="18"/>
        <v>0</v>
      </c>
      <c r="BH18">
        <f t="shared" si="4"/>
        <v>3.75</v>
      </c>
    </row>
    <row r="19" spans="8:60" x14ac:dyDescent="0.2">
      <c r="H19" s="54">
        <f>Registration!B20</f>
        <v>10</v>
      </c>
      <c r="I19" s="1" t="str">
        <f>Registration!C20</f>
        <v>Allen Stancius</v>
      </c>
      <c r="J19" s="24">
        <f t="shared" ref="J19:AO19" si="19">IF(ROW()=COLUMN(),"-",(COUNTIF(G1_1,$H19)*COUNTIF(G1_1,J$7))+(COUNTIF(G1_2,$H19)*COUNTIF(G1_2,J$7))+(COUNTIF(G1_3,$H19)*COUNTIF(G1_3,J$7))+(COUNTIF(G1_4,$H19)*COUNTIF(G1_4,J$7))+(COUNTIF(G1_5,$H19)*COUNTIF(G1_5,J$7))+(COUNTIF(G2_1,$H19)*COUNTIF(G2_1,J$7))+(COUNTIF(G2_2,$H19)*COUNTIF(G2_2,J$7))+(COUNTIF(G2_3,$H19)*COUNTIF(G2_3,J$7))+(COUNTIF(G2_4,$H19)*COUNTIF(G2_4,J$7))+(COUNTIF(G2_5,$H19)*COUNTIF(G2_5,J$7))+(COUNTIF(G3_1,$H19)*COUNTIF(G3_1,J$7))+(COUNTIF(G3_2,$H19)*COUNTIF(G3_2,J$7))+(COUNTIF(G3_3,$H19)*COUNTIF(G3_3,J$7))+(COUNTIF(G3_4,$H19)*COUNTIF(G3_4,J$7))+(COUNTIF(G3_5,$H19)*COUNTIF(G3_5,J$7))+(COUNTIF(G4_1,$H19)*COUNTIF(G4_1,J$7))+(COUNTIF(G4_2,$H19)*COUNTIF(G4_2,J$7))+(COUNTIF(G4_3,$H19)*COUNTIF(G4_3,J$7))+(COUNTIF(G4_4,$H19)*COUNTIF(G4_4,J$7))+(COUNTIF(G4_5,$H19)*COUNTIF(G4_5,J$7))+(COUNTIF(G5_1,$H19)*COUNTIF(G5_1,J$7))+(COUNTIF(G5_2,$H19)*COUNTIF(G5_2,J$7))+(COUNTIF(G5_3,$H19)*COUNTIF(G5_3,J$7))+(COUNTIF(G5_4,$H19)*COUNTIF(G5_4,J$7))+(COUNTIF(G5_5,$H19)*COUNTIF(G5_5,J$7)+J79))</f>
        <v>2</v>
      </c>
      <c r="K19" s="24">
        <f t="shared" si="19"/>
        <v>1</v>
      </c>
      <c r="L19" s="24">
        <f t="shared" si="19"/>
        <v>0</v>
      </c>
      <c r="M19" s="24">
        <f t="shared" si="19"/>
        <v>1</v>
      </c>
      <c r="N19" s="24">
        <f t="shared" si="19"/>
        <v>3</v>
      </c>
      <c r="O19" s="24">
        <f t="shared" si="19"/>
        <v>0</v>
      </c>
      <c r="P19" s="24">
        <f t="shared" si="19"/>
        <v>1</v>
      </c>
      <c r="Q19" s="24">
        <f t="shared" si="19"/>
        <v>0</v>
      </c>
      <c r="R19" s="24">
        <f t="shared" si="19"/>
        <v>0</v>
      </c>
      <c r="S19" s="24" t="str">
        <f t="shared" si="19"/>
        <v>-</v>
      </c>
      <c r="T19" s="24">
        <f t="shared" si="19"/>
        <v>1</v>
      </c>
      <c r="U19" s="24">
        <f t="shared" si="19"/>
        <v>1</v>
      </c>
      <c r="V19" s="24">
        <f t="shared" si="19"/>
        <v>2</v>
      </c>
      <c r="W19" s="24">
        <f t="shared" si="19"/>
        <v>0</v>
      </c>
      <c r="X19" s="66">
        <f t="shared" si="19"/>
        <v>1</v>
      </c>
      <c r="Y19" s="24">
        <f t="shared" si="19"/>
        <v>0</v>
      </c>
      <c r="Z19" s="24">
        <f t="shared" si="19"/>
        <v>1</v>
      </c>
      <c r="AA19" s="24">
        <f t="shared" si="19"/>
        <v>1</v>
      </c>
      <c r="AB19" s="24">
        <f t="shared" si="19"/>
        <v>0</v>
      </c>
      <c r="AC19" s="24">
        <f t="shared" si="19"/>
        <v>0</v>
      </c>
      <c r="AD19" s="24">
        <f t="shared" si="19"/>
        <v>0</v>
      </c>
      <c r="AE19" s="24">
        <f t="shared" si="19"/>
        <v>2</v>
      </c>
      <c r="AF19" s="24">
        <f t="shared" si="19"/>
        <v>1</v>
      </c>
      <c r="AG19" s="24">
        <f t="shared" si="19"/>
        <v>0</v>
      </c>
      <c r="AH19" s="24">
        <f t="shared" si="19"/>
        <v>0</v>
      </c>
      <c r="AI19" s="24">
        <f t="shared" si="19"/>
        <v>0</v>
      </c>
      <c r="AJ19" s="24">
        <f t="shared" si="19"/>
        <v>0</v>
      </c>
      <c r="AK19" s="24">
        <f t="shared" si="19"/>
        <v>0</v>
      </c>
      <c r="AL19" s="24">
        <f t="shared" si="19"/>
        <v>0</v>
      </c>
      <c r="AM19" s="24">
        <f t="shared" si="19"/>
        <v>0</v>
      </c>
      <c r="AN19" s="24">
        <f t="shared" si="19"/>
        <v>0</v>
      </c>
      <c r="AO19" s="24">
        <f t="shared" si="19"/>
        <v>0</v>
      </c>
      <c r="AP19" s="24">
        <f t="shared" ref="AP19:BG19" si="20">IF(ROW()=COLUMN(),"-",(COUNTIF(G1_1,$H19)*COUNTIF(G1_1,AP$7))+(COUNTIF(G1_2,$H19)*COUNTIF(G1_2,AP$7))+(COUNTIF(G1_3,$H19)*COUNTIF(G1_3,AP$7))+(COUNTIF(G1_4,$H19)*COUNTIF(G1_4,AP$7))+(COUNTIF(G1_5,$H19)*COUNTIF(G1_5,AP$7))+(COUNTIF(G2_1,$H19)*COUNTIF(G2_1,AP$7))+(COUNTIF(G2_2,$H19)*COUNTIF(G2_2,AP$7))+(COUNTIF(G2_3,$H19)*COUNTIF(G2_3,AP$7))+(COUNTIF(G2_4,$H19)*COUNTIF(G2_4,AP$7))+(COUNTIF(G2_5,$H19)*COUNTIF(G2_5,AP$7))+(COUNTIF(G3_1,$H19)*COUNTIF(G3_1,AP$7))+(COUNTIF(G3_2,$H19)*COUNTIF(G3_2,AP$7))+(COUNTIF(G3_3,$H19)*COUNTIF(G3_3,AP$7))+(COUNTIF(G3_4,$H19)*COUNTIF(G3_4,AP$7))+(COUNTIF(G3_5,$H19)*COUNTIF(G3_5,AP$7))+(COUNTIF(G4_1,$H19)*COUNTIF(G4_1,AP$7))+(COUNTIF(G4_2,$H19)*COUNTIF(G4_2,AP$7))+(COUNTIF(G4_3,$H19)*COUNTIF(G4_3,AP$7))+(COUNTIF(G4_4,$H19)*COUNTIF(G4_4,AP$7))+(COUNTIF(G4_5,$H19)*COUNTIF(G4_5,AP$7))+(COUNTIF(G5_1,$H19)*COUNTIF(G5_1,AP$7))+(COUNTIF(G5_2,$H19)*COUNTIF(G5_2,AP$7))+(COUNTIF(G5_3,$H19)*COUNTIF(G5_3,AP$7))+(COUNTIF(G5_4,$H19)*COUNTIF(G5_4,AP$7))+(COUNTIF(G5_5,$H19)*COUNTIF(G5_5,AP$7)+AP79))</f>
        <v>0</v>
      </c>
      <c r="AQ19" s="24">
        <f t="shared" si="20"/>
        <v>0</v>
      </c>
      <c r="AR19" s="24">
        <f t="shared" si="20"/>
        <v>0</v>
      </c>
      <c r="AS19" s="24">
        <f t="shared" si="20"/>
        <v>0</v>
      </c>
      <c r="AT19" s="24">
        <f t="shared" si="20"/>
        <v>0</v>
      </c>
      <c r="AU19" s="24">
        <f t="shared" si="20"/>
        <v>0</v>
      </c>
      <c r="AV19" s="24">
        <f t="shared" si="20"/>
        <v>0</v>
      </c>
      <c r="AW19" s="24">
        <f t="shared" si="20"/>
        <v>0</v>
      </c>
      <c r="AX19" s="24">
        <f t="shared" si="20"/>
        <v>0</v>
      </c>
      <c r="AY19" s="24">
        <f t="shared" si="20"/>
        <v>0</v>
      </c>
      <c r="AZ19" s="24">
        <f t="shared" si="20"/>
        <v>0</v>
      </c>
      <c r="BA19" s="24">
        <f t="shared" si="20"/>
        <v>0</v>
      </c>
      <c r="BB19" s="24">
        <f t="shared" si="20"/>
        <v>0</v>
      </c>
      <c r="BC19" s="24">
        <f t="shared" si="20"/>
        <v>0</v>
      </c>
      <c r="BD19" s="24">
        <f t="shared" si="20"/>
        <v>0</v>
      </c>
      <c r="BE19" s="24">
        <f t="shared" si="20"/>
        <v>0</v>
      </c>
      <c r="BF19" s="24">
        <f t="shared" si="20"/>
        <v>0</v>
      </c>
      <c r="BG19" s="24">
        <f t="shared" si="20"/>
        <v>0</v>
      </c>
      <c r="BH19">
        <f t="shared" si="4"/>
        <v>3.25</v>
      </c>
    </row>
    <row r="20" spans="8:60" x14ac:dyDescent="0.2">
      <c r="H20" s="54">
        <f>Registration!B21</f>
        <v>11</v>
      </c>
      <c r="I20" s="1" t="str">
        <f>Registration!C21</f>
        <v>Mike Monical</v>
      </c>
      <c r="J20" s="24">
        <f t="shared" ref="J20:AO20" si="21">IF(ROW()=COLUMN(),"-",(COUNTIF(G1_1,$H20)*COUNTIF(G1_1,J$7))+(COUNTIF(G1_2,$H20)*COUNTIF(G1_2,J$7))+(COUNTIF(G1_3,$H20)*COUNTIF(G1_3,J$7))+(COUNTIF(G1_4,$H20)*COUNTIF(G1_4,J$7))+(COUNTIF(G1_5,$H20)*COUNTIF(G1_5,J$7))+(COUNTIF(G2_1,$H20)*COUNTIF(G2_1,J$7))+(COUNTIF(G2_2,$H20)*COUNTIF(G2_2,J$7))+(COUNTIF(G2_3,$H20)*COUNTIF(G2_3,J$7))+(COUNTIF(G2_4,$H20)*COUNTIF(G2_4,J$7))+(COUNTIF(G2_5,$H20)*COUNTIF(G2_5,J$7))+(COUNTIF(G3_1,$H20)*COUNTIF(G3_1,J$7))+(COUNTIF(G3_2,$H20)*COUNTIF(G3_2,J$7))+(COUNTIF(G3_3,$H20)*COUNTIF(G3_3,J$7))+(COUNTIF(G3_4,$H20)*COUNTIF(G3_4,J$7))+(COUNTIF(G3_5,$H20)*COUNTIF(G3_5,J$7))+(COUNTIF(G4_1,$H20)*COUNTIF(G4_1,J$7))+(COUNTIF(G4_2,$H20)*COUNTIF(G4_2,J$7))+(COUNTIF(G4_3,$H20)*COUNTIF(G4_3,J$7))+(COUNTIF(G4_4,$H20)*COUNTIF(G4_4,J$7))+(COUNTIF(G4_5,$H20)*COUNTIF(G4_5,J$7))+(COUNTIF(G5_1,$H20)*COUNTIF(G5_1,J$7))+(COUNTIF(G5_2,$H20)*COUNTIF(G5_2,J$7))+(COUNTIF(G5_3,$H20)*COUNTIF(G5_3,J$7))+(COUNTIF(G5_4,$H20)*COUNTIF(G5_4,J$7))+(COUNTIF(G5_5,$H20)*COUNTIF(G5_5,J$7)+J80))</f>
        <v>0</v>
      </c>
      <c r="K20" s="24">
        <f t="shared" si="21"/>
        <v>1</v>
      </c>
      <c r="L20" s="24">
        <f t="shared" si="21"/>
        <v>2</v>
      </c>
      <c r="M20" s="24">
        <f t="shared" si="21"/>
        <v>0</v>
      </c>
      <c r="N20" s="24">
        <f t="shared" si="21"/>
        <v>0</v>
      </c>
      <c r="O20" s="24">
        <f t="shared" si="21"/>
        <v>2</v>
      </c>
      <c r="P20" s="24">
        <f t="shared" si="21"/>
        <v>0</v>
      </c>
      <c r="Q20" s="24">
        <f t="shared" si="21"/>
        <v>0</v>
      </c>
      <c r="R20" s="24">
        <f t="shared" si="21"/>
        <v>1</v>
      </c>
      <c r="S20" s="24">
        <f t="shared" si="21"/>
        <v>1</v>
      </c>
      <c r="T20" s="24" t="str">
        <f t="shared" si="21"/>
        <v>-</v>
      </c>
      <c r="U20" s="24">
        <f t="shared" si="21"/>
        <v>1</v>
      </c>
      <c r="V20" s="24">
        <f t="shared" si="21"/>
        <v>1</v>
      </c>
      <c r="W20" s="24">
        <f t="shared" si="21"/>
        <v>1</v>
      </c>
      <c r="X20" s="24">
        <f t="shared" si="21"/>
        <v>0</v>
      </c>
      <c r="Y20" s="24">
        <f t="shared" si="21"/>
        <v>0</v>
      </c>
      <c r="Z20" s="24">
        <f t="shared" si="21"/>
        <v>0</v>
      </c>
      <c r="AA20" s="24">
        <f t="shared" si="21"/>
        <v>1</v>
      </c>
      <c r="AB20" s="24">
        <f t="shared" si="21"/>
        <v>0</v>
      </c>
      <c r="AC20" s="24">
        <f t="shared" si="21"/>
        <v>0</v>
      </c>
      <c r="AD20" s="24">
        <f t="shared" si="21"/>
        <v>2</v>
      </c>
      <c r="AE20" s="24">
        <f t="shared" si="21"/>
        <v>1</v>
      </c>
      <c r="AF20" s="24">
        <f t="shared" si="21"/>
        <v>0</v>
      </c>
      <c r="AG20" s="24">
        <f t="shared" si="21"/>
        <v>0</v>
      </c>
      <c r="AH20" s="24">
        <f t="shared" si="21"/>
        <v>0</v>
      </c>
      <c r="AI20" s="24">
        <f t="shared" si="21"/>
        <v>0</v>
      </c>
      <c r="AJ20" s="24">
        <f t="shared" si="21"/>
        <v>0</v>
      </c>
      <c r="AK20" s="24">
        <f t="shared" si="21"/>
        <v>0</v>
      </c>
      <c r="AL20" s="24">
        <f t="shared" si="21"/>
        <v>0</v>
      </c>
      <c r="AM20" s="24">
        <f t="shared" si="21"/>
        <v>0</v>
      </c>
      <c r="AN20" s="24">
        <f t="shared" si="21"/>
        <v>0</v>
      </c>
      <c r="AO20" s="24">
        <f t="shared" si="21"/>
        <v>0</v>
      </c>
      <c r="AP20" s="24">
        <f t="shared" ref="AP20:BG20" si="22">IF(ROW()=COLUMN(),"-",(COUNTIF(G1_1,$H20)*COUNTIF(G1_1,AP$7))+(COUNTIF(G1_2,$H20)*COUNTIF(G1_2,AP$7))+(COUNTIF(G1_3,$H20)*COUNTIF(G1_3,AP$7))+(COUNTIF(G1_4,$H20)*COUNTIF(G1_4,AP$7))+(COUNTIF(G1_5,$H20)*COUNTIF(G1_5,AP$7))+(COUNTIF(G2_1,$H20)*COUNTIF(G2_1,AP$7))+(COUNTIF(G2_2,$H20)*COUNTIF(G2_2,AP$7))+(COUNTIF(G2_3,$H20)*COUNTIF(G2_3,AP$7))+(COUNTIF(G2_4,$H20)*COUNTIF(G2_4,AP$7))+(COUNTIF(G2_5,$H20)*COUNTIF(G2_5,AP$7))+(COUNTIF(G3_1,$H20)*COUNTIF(G3_1,AP$7))+(COUNTIF(G3_2,$H20)*COUNTIF(G3_2,AP$7))+(COUNTIF(G3_3,$H20)*COUNTIF(G3_3,AP$7))+(COUNTIF(G3_4,$H20)*COUNTIF(G3_4,AP$7))+(COUNTIF(G3_5,$H20)*COUNTIF(G3_5,AP$7))+(COUNTIF(G4_1,$H20)*COUNTIF(G4_1,AP$7))+(COUNTIF(G4_2,$H20)*COUNTIF(G4_2,AP$7))+(COUNTIF(G4_3,$H20)*COUNTIF(G4_3,AP$7))+(COUNTIF(G4_4,$H20)*COUNTIF(G4_4,AP$7))+(COUNTIF(G4_5,$H20)*COUNTIF(G4_5,AP$7))+(COUNTIF(G5_1,$H20)*COUNTIF(G5_1,AP$7))+(COUNTIF(G5_2,$H20)*COUNTIF(G5_2,AP$7))+(COUNTIF(G5_3,$H20)*COUNTIF(G5_3,AP$7))+(COUNTIF(G5_4,$H20)*COUNTIF(G5_4,AP$7))+(COUNTIF(G5_5,$H20)*COUNTIF(G5_5,AP$7)+AP80))</f>
        <v>0</v>
      </c>
      <c r="AQ20" s="24">
        <f t="shared" si="22"/>
        <v>0</v>
      </c>
      <c r="AR20" s="24">
        <f t="shared" si="22"/>
        <v>0</v>
      </c>
      <c r="AS20" s="24">
        <f t="shared" si="22"/>
        <v>0</v>
      </c>
      <c r="AT20" s="24">
        <f t="shared" si="22"/>
        <v>0</v>
      </c>
      <c r="AU20" s="24">
        <f t="shared" si="22"/>
        <v>0</v>
      </c>
      <c r="AV20" s="24">
        <f t="shared" si="22"/>
        <v>0</v>
      </c>
      <c r="AW20" s="24">
        <f t="shared" si="22"/>
        <v>0</v>
      </c>
      <c r="AX20" s="24">
        <f t="shared" si="22"/>
        <v>0</v>
      </c>
      <c r="AY20" s="24">
        <f t="shared" si="22"/>
        <v>0</v>
      </c>
      <c r="AZ20" s="24">
        <f t="shared" si="22"/>
        <v>0</v>
      </c>
      <c r="BA20" s="24">
        <f t="shared" si="22"/>
        <v>0</v>
      </c>
      <c r="BB20" s="24">
        <f t="shared" si="22"/>
        <v>0</v>
      </c>
      <c r="BC20" s="24">
        <f t="shared" si="22"/>
        <v>0</v>
      </c>
      <c r="BD20" s="24">
        <f t="shared" si="22"/>
        <v>0</v>
      </c>
      <c r="BE20" s="24">
        <f t="shared" si="22"/>
        <v>0</v>
      </c>
      <c r="BF20" s="24">
        <f t="shared" si="22"/>
        <v>0</v>
      </c>
      <c r="BG20" s="24">
        <f t="shared" si="22"/>
        <v>0</v>
      </c>
      <c r="BH20">
        <f t="shared" si="4"/>
        <v>2.75</v>
      </c>
    </row>
    <row r="21" spans="8:60" x14ac:dyDescent="0.2">
      <c r="H21" s="54">
        <f>Registration!B22</f>
        <v>12</v>
      </c>
      <c r="I21" s="1" t="str">
        <f>Registration!C22</f>
        <v>Dave Blanchard</v>
      </c>
      <c r="J21" s="24">
        <f t="shared" ref="J21:AO21" si="23">IF(ROW()=COLUMN(),"-",(COUNTIF(G1_1,$H21)*COUNTIF(G1_1,J$7))+(COUNTIF(G1_2,$H21)*COUNTIF(G1_2,J$7))+(COUNTIF(G1_3,$H21)*COUNTIF(G1_3,J$7))+(COUNTIF(G1_4,$H21)*COUNTIF(G1_4,J$7))+(COUNTIF(G1_5,$H21)*COUNTIF(G1_5,J$7))+(COUNTIF(G2_1,$H21)*COUNTIF(G2_1,J$7))+(COUNTIF(G2_2,$H21)*COUNTIF(G2_2,J$7))+(COUNTIF(G2_3,$H21)*COUNTIF(G2_3,J$7))+(COUNTIF(G2_4,$H21)*COUNTIF(G2_4,J$7))+(COUNTIF(G2_5,$H21)*COUNTIF(G2_5,J$7))+(COUNTIF(G3_1,$H21)*COUNTIF(G3_1,J$7))+(COUNTIF(G3_2,$H21)*COUNTIF(G3_2,J$7))+(COUNTIF(G3_3,$H21)*COUNTIF(G3_3,J$7))+(COUNTIF(G3_4,$H21)*COUNTIF(G3_4,J$7))+(COUNTIF(G3_5,$H21)*COUNTIF(G3_5,J$7))+(COUNTIF(G4_1,$H21)*COUNTIF(G4_1,J$7))+(COUNTIF(G4_2,$H21)*COUNTIF(G4_2,J$7))+(COUNTIF(G4_3,$H21)*COUNTIF(G4_3,J$7))+(COUNTIF(G4_4,$H21)*COUNTIF(G4_4,J$7))+(COUNTIF(G4_5,$H21)*COUNTIF(G4_5,J$7))+(COUNTIF(G5_1,$H21)*COUNTIF(G5_1,J$7))+(COUNTIF(G5_2,$H21)*COUNTIF(G5_2,J$7))+(COUNTIF(G5_3,$H21)*COUNTIF(G5_3,J$7))+(COUNTIF(G5_4,$H21)*COUNTIF(G5_4,J$7))+(COUNTIF(G5_5,$H21)*COUNTIF(G5_5,J$7)+J81))</f>
        <v>1</v>
      </c>
      <c r="K21" s="24">
        <f t="shared" si="23"/>
        <v>1</v>
      </c>
      <c r="L21" s="24">
        <f t="shared" si="23"/>
        <v>0</v>
      </c>
      <c r="M21" s="24">
        <f t="shared" si="23"/>
        <v>3</v>
      </c>
      <c r="N21" s="24">
        <f t="shared" si="23"/>
        <v>1</v>
      </c>
      <c r="O21" s="24">
        <f t="shared" si="23"/>
        <v>2</v>
      </c>
      <c r="P21" s="24">
        <f t="shared" si="23"/>
        <v>1</v>
      </c>
      <c r="Q21" s="24">
        <f t="shared" si="23"/>
        <v>1</v>
      </c>
      <c r="R21" s="24">
        <f t="shared" si="23"/>
        <v>1</v>
      </c>
      <c r="S21" s="24">
        <f t="shared" si="23"/>
        <v>1</v>
      </c>
      <c r="T21" s="24">
        <f t="shared" si="23"/>
        <v>1</v>
      </c>
      <c r="U21" s="24" t="str">
        <f t="shared" si="23"/>
        <v>-</v>
      </c>
      <c r="V21" s="24">
        <f t="shared" si="23"/>
        <v>0</v>
      </c>
      <c r="W21" s="24">
        <f t="shared" si="23"/>
        <v>1</v>
      </c>
      <c r="X21" s="24">
        <f t="shared" si="23"/>
        <v>2</v>
      </c>
      <c r="Y21" s="55">
        <f t="shared" si="23"/>
        <v>0</v>
      </c>
      <c r="Z21" s="24">
        <f t="shared" si="23"/>
        <v>0</v>
      </c>
      <c r="AA21" s="24">
        <f t="shared" si="23"/>
        <v>1</v>
      </c>
      <c r="AB21" s="24">
        <f t="shared" si="23"/>
        <v>0</v>
      </c>
      <c r="AC21" s="24">
        <f t="shared" si="23"/>
        <v>0</v>
      </c>
      <c r="AD21" s="24">
        <f t="shared" si="23"/>
        <v>1</v>
      </c>
      <c r="AE21" s="24">
        <f t="shared" si="23"/>
        <v>1</v>
      </c>
      <c r="AF21" s="24">
        <f t="shared" si="23"/>
        <v>0</v>
      </c>
      <c r="AG21" s="24">
        <f t="shared" si="23"/>
        <v>0</v>
      </c>
      <c r="AH21" s="24">
        <f t="shared" si="23"/>
        <v>0</v>
      </c>
      <c r="AI21" s="24">
        <f t="shared" si="23"/>
        <v>0</v>
      </c>
      <c r="AJ21" s="24">
        <f t="shared" si="23"/>
        <v>0</v>
      </c>
      <c r="AK21" s="24">
        <f t="shared" si="23"/>
        <v>0</v>
      </c>
      <c r="AL21" s="24">
        <f t="shared" si="23"/>
        <v>0</v>
      </c>
      <c r="AM21" s="24">
        <f t="shared" si="23"/>
        <v>0</v>
      </c>
      <c r="AN21" s="24">
        <f t="shared" si="23"/>
        <v>0</v>
      </c>
      <c r="AO21" s="24">
        <f t="shared" si="23"/>
        <v>0</v>
      </c>
      <c r="AP21" s="24">
        <f t="shared" ref="AP21:BG21" si="24">IF(ROW()=COLUMN(),"-",(COUNTIF(G1_1,$H21)*COUNTIF(G1_1,AP$7))+(COUNTIF(G1_2,$H21)*COUNTIF(G1_2,AP$7))+(COUNTIF(G1_3,$H21)*COUNTIF(G1_3,AP$7))+(COUNTIF(G1_4,$H21)*COUNTIF(G1_4,AP$7))+(COUNTIF(G1_5,$H21)*COUNTIF(G1_5,AP$7))+(COUNTIF(G2_1,$H21)*COUNTIF(G2_1,AP$7))+(COUNTIF(G2_2,$H21)*COUNTIF(G2_2,AP$7))+(COUNTIF(G2_3,$H21)*COUNTIF(G2_3,AP$7))+(COUNTIF(G2_4,$H21)*COUNTIF(G2_4,AP$7))+(COUNTIF(G2_5,$H21)*COUNTIF(G2_5,AP$7))+(COUNTIF(G3_1,$H21)*COUNTIF(G3_1,AP$7))+(COUNTIF(G3_2,$H21)*COUNTIF(G3_2,AP$7))+(COUNTIF(G3_3,$H21)*COUNTIF(G3_3,AP$7))+(COUNTIF(G3_4,$H21)*COUNTIF(G3_4,AP$7))+(COUNTIF(G3_5,$H21)*COUNTIF(G3_5,AP$7))+(COUNTIF(G4_1,$H21)*COUNTIF(G4_1,AP$7))+(COUNTIF(G4_2,$H21)*COUNTIF(G4_2,AP$7))+(COUNTIF(G4_3,$H21)*COUNTIF(G4_3,AP$7))+(COUNTIF(G4_4,$H21)*COUNTIF(G4_4,AP$7))+(COUNTIF(G4_5,$H21)*COUNTIF(G4_5,AP$7))+(COUNTIF(G5_1,$H21)*COUNTIF(G5_1,AP$7))+(COUNTIF(G5_2,$H21)*COUNTIF(G5_2,AP$7))+(COUNTIF(G5_3,$H21)*COUNTIF(G5_3,AP$7))+(COUNTIF(G5_4,$H21)*COUNTIF(G5_4,AP$7))+(COUNTIF(G5_5,$H21)*COUNTIF(G5_5,AP$7)+AP81))</f>
        <v>0</v>
      </c>
      <c r="AQ21" s="24">
        <f t="shared" si="24"/>
        <v>0</v>
      </c>
      <c r="AR21" s="24">
        <f t="shared" si="24"/>
        <v>0</v>
      </c>
      <c r="AS21" s="24">
        <f t="shared" si="24"/>
        <v>0</v>
      </c>
      <c r="AT21" s="24">
        <f t="shared" si="24"/>
        <v>0</v>
      </c>
      <c r="AU21" s="24">
        <f t="shared" si="24"/>
        <v>0</v>
      </c>
      <c r="AV21" s="24">
        <f t="shared" si="24"/>
        <v>0</v>
      </c>
      <c r="AW21" s="24">
        <f t="shared" si="24"/>
        <v>0</v>
      </c>
      <c r="AX21" s="24">
        <f t="shared" si="24"/>
        <v>0</v>
      </c>
      <c r="AY21" s="24">
        <f t="shared" si="24"/>
        <v>0</v>
      </c>
      <c r="AZ21" s="24">
        <f t="shared" si="24"/>
        <v>0</v>
      </c>
      <c r="BA21" s="24">
        <f t="shared" si="24"/>
        <v>0</v>
      </c>
      <c r="BB21" s="24">
        <f t="shared" si="24"/>
        <v>0</v>
      </c>
      <c r="BC21" s="24">
        <f t="shared" si="24"/>
        <v>0</v>
      </c>
      <c r="BD21" s="24">
        <f t="shared" si="24"/>
        <v>0</v>
      </c>
      <c r="BE21" s="24">
        <f t="shared" si="24"/>
        <v>0</v>
      </c>
      <c r="BF21" s="24">
        <f t="shared" si="24"/>
        <v>0</v>
      </c>
      <c r="BG21" s="24">
        <f t="shared" si="24"/>
        <v>0</v>
      </c>
      <c r="BH21">
        <f t="shared" si="4"/>
        <v>3.75</v>
      </c>
    </row>
    <row r="22" spans="8:60" x14ac:dyDescent="0.2">
      <c r="H22" s="54">
        <f>Registration!B23</f>
        <v>13</v>
      </c>
      <c r="I22" s="1" t="str">
        <f>Registration!C23</f>
        <v>David Hecht</v>
      </c>
      <c r="J22" s="24">
        <f t="shared" ref="J22:AO22" si="25">IF(ROW()=COLUMN(),"-",(COUNTIF(G1_1,$H22)*COUNTIF(G1_1,J$7))+(COUNTIF(G1_2,$H22)*COUNTIF(G1_2,J$7))+(COUNTIF(G1_3,$H22)*COUNTIF(G1_3,J$7))+(COUNTIF(G1_4,$H22)*COUNTIF(G1_4,J$7))+(COUNTIF(G1_5,$H22)*COUNTIF(G1_5,J$7))+(COUNTIF(G2_1,$H22)*COUNTIF(G2_1,J$7))+(COUNTIF(G2_2,$H22)*COUNTIF(G2_2,J$7))+(COUNTIF(G2_3,$H22)*COUNTIF(G2_3,J$7))+(COUNTIF(G2_4,$H22)*COUNTIF(G2_4,J$7))+(COUNTIF(G2_5,$H22)*COUNTIF(G2_5,J$7))+(COUNTIF(G3_1,$H22)*COUNTIF(G3_1,J$7))+(COUNTIF(G3_2,$H22)*COUNTIF(G3_2,J$7))+(COUNTIF(G3_3,$H22)*COUNTIF(G3_3,J$7))+(COUNTIF(G3_4,$H22)*COUNTIF(G3_4,J$7))+(COUNTIF(G3_5,$H22)*COUNTIF(G3_5,J$7))+(COUNTIF(G4_1,$H22)*COUNTIF(G4_1,J$7))+(COUNTIF(G4_2,$H22)*COUNTIF(G4_2,J$7))+(COUNTIF(G4_3,$H22)*COUNTIF(G4_3,J$7))+(COUNTIF(G4_4,$H22)*COUNTIF(G4_4,J$7))+(COUNTIF(G4_5,$H22)*COUNTIF(G4_5,J$7))+(COUNTIF(G5_1,$H22)*COUNTIF(G5_1,J$7))+(COUNTIF(G5_2,$H22)*COUNTIF(G5_2,J$7))+(COUNTIF(G5_3,$H22)*COUNTIF(G5_3,J$7))+(COUNTIF(G5_4,$H22)*COUNTIF(G5_4,J$7))+(COUNTIF(G5_5,$H22)*COUNTIF(G5_5,J$7)+J82))</f>
        <v>0</v>
      </c>
      <c r="K22" s="24">
        <f t="shared" si="25"/>
        <v>1</v>
      </c>
      <c r="L22" s="24">
        <f t="shared" si="25"/>
        <v>1</v>
      </c>
      <c r="M22" s="24">
        <f t="shared" si="25"/>
        <v>0</v>
      </c>
      <c r="N22" s="24">
        <f t="shared" si="25"/>
        <v>0</v>
      </c>
      <c r="O22" s="24">
        <f t="shared" si="25"/>
        <v>0</v>
      </c>
      <c r="P22" s="24">
        <f t="shared" si="25"/>
        <v>0</v>
      </c>
      <c r="Q22" s="24">
        <f t="shared" si="25"/>
        <v>0</v>
      </c>
      <c r="R22" s="24">
        <f t="shared" si="25"/>
        <v>0</v>
      </c>
      <c r="S22" s="24">
        <f t="shared" si="25"/>
        <v>2</v>
      </c>
      <c r="T22" s="24">
        <f t="shared" si="25"/>
        <v>1</v>
      </c>
      <c r="U22" s="24">
        <f t="shared" si="25"/>
        <v>0</v>
      </c>
      <c r="V22" s="24" t="str">
        <f t="shared" si="25"/>
        <v>-</v>
      </c>
      <c r="W22" s="24">
        <f t="shared" si="25"/>
        <v>0</v>
      </c>
      <c r="X22" s="24">
        <f t="shared" si="25"/>
        <v>1</v>
      </c>
      <c r="Y22" s="24">
        <f t="shared" si="25"/>
        <v>0</v>
      </c>
      <c r="Z22" s="24">
        <f t="shared" si="25"/>
        <v>0</v>
      </c>
      <c r="AA22" s="24">
        <f t="shared" si="25"/>
        <v>0</v>
      </c>
      <c r="AB22" s="24">
        <f t="shared" si="25"/>
        <v>0</v>
      </c>
      <c r="AC22" s="24">
        <f t="shared" si="25"/>
        <v>0</v>
      </c>
      <c r="AD22" s="24">
        <f t="shared" si="25"/>
        <v>0</v>
      </c>
      <c r="AE22" s="24">
        <f t="shared" si="25"/>
        <v>0</v>
      </c>
      <c r="AF22" s="24">
        <f t="shared" si="25"/>
        <v>1</v>
      </c>
      <c r="AG22" s="24">
        <f t="shared" si="25"/>
        <v>0</v>
      </c>
      <c r="AH22" s="24">
        <f t="shared" si="25"/>
        <v>0</v>
      </c>
      <c r="AI22" s="24">
        <f t="shared" si="25"/>
        <v>0</v>
      </c>
      <c r="AJ22" s="24">
        <f t="shared" si="25"/>
        <v>0</v>
      </c>
      <c r="AK22" s="24">
        <f t="shared" si="25"/>
        <v>0</v>
      </c>
      <c r="AL22" s="24">
        <f t="shared" si="25"/>
        <v>0</v>
      </c>
      <c r="AM22" s="24">
        <f t="shared" si="25"/>
        <v>0</v>
      </c>
      <c r="AN22" s="24">
        <f t="shared" si="25"/>
        <v>0</v>
      </c>
      <c r="AO22" s="24">
        <f t="shared" si="25"/>
        <v>0</v>
      </c>
      <c r="AP22" s="24">
        <f t="shared" ref="AP22:BG22" si="26">IF(ROW()=COLUMN(),"-",(COUNTIF(G1_1,$H22)*COUNTIF(G1_1,AP$7))+(COUNTIF(G1_2,$H22)*COUNTIF(G1_2,AP$7))+(COUNTIF(G1_3,$H22)*COUNTIF(G1_3,AP$7))+(COUNTIF(G1_4,$H22)*COUNTIF(G1_4,AP$7))+(COUNTIF(G1_5,$H22)*COUNTIF(G1_5,AP$7))+(COUNTIF(G2_1,$H22)*COUNTIF(G2_1,AP$7))+(COUNTIF(G2_2,$H22)*COUNTIF(G2_2,AP$7))+(COUNTIF(G2_3,$H22)*COUNTIF(G2_3,AP$7))+(COUNTIF(G2_4,$H22)*COUNTIF(G2_4,AP$7))+(COUNTIF(G2_5,$H22)*COUNTIF(G2_5,AP$7))+(COUNTIF(G3_1,$H22)*COUNTIF(G3_1,AP$7))+(COUNTIF(G3_2,$H22)*COUNTIF(G3_2,AP$7))+(COUNTIF(G3_3,$H22)*COUNTIF(G3_3,AP$7))+(COUNTIF(G3_4,$H22)*COUNTIF(G3_4,AP$7))+(COUNTIF(G3_5,$H22)*COUNTIF(G3_5,AP$7))+(COUNTIF(G4_1,$H22)*COUNTIF(G4_1,AP$7))+(COUNTIF(G4_2,$H22)*COUNTIF(G4_2,AP$7))+(COUNTIF(G4_3,$H22)*COUNTIF(G4_3,AP$7))+(COUNTIF(G4_4,$H22)*COUNTIF(G4_4,AP$7))+(COUNTIF(G4_5,$H22)*COUNTIF(G4_5,AP$7))+(COUNTIF(G5_1,$H22)*COUNTIF(G5_1,AP$7))+(COUNTIF(G5_2,$H22)*COUNTIF(G5_2,AP$7))+(COUNTIF(G5_3,$H22)*COUNTIF(G5_3,AP$7))+(COUNTIF(G5_4,$H22)*COUNTIF(G5_4,AP$7))+(COUNTIF(G5_5,$H22)*COUNTIF(G5_5,AP$7)+AP82))</f>
        <v>0</v>
      </c>
      <c r="AQ22" s="24">
        <f t="shared" si="26"/>
        <v>0</v>
      </c>
      <c r="AR22" s="24">
        <f t="shared" si="26"/>
        <v>0</v>
      </c>
      <c r="AS22" s="24">
        <f t="shared" si="26"/>
        <v>0</v>
      </c>
      <c r="AT22" s="24">
        <f t="shared" si="26"/>
        <v>0</v>
      </c>
      <c r="AU22" s="24">
        <f t="shared" si="26"/>
        <v>0</v>
      </c>
      <c r="AV22" s="24">
        <f t="shared" si="26"/>
        <v>0</v>
      </c>
      <c r="AW22" s="24">
        <f t="shared" si="26"/>
        <v>0</v>
      </c>
      <c r="AX22" s="24">
        <f t="shared" si="26"/>
        <v>0</v>
      </c>
      <c r="AY22" s="24">
        <f t="shared" si="26"/>
        <v>0</v>
      </c>
      <c r="AZ22" s="24">
        <f t="shared" si="26"/>
        <v>0</v>
      </c>
      <c r="BA22" s="24">
        <f t="shared" si="26"/>
        <v>0</v>
      </c>
      <c r="BB22" s="24">
        <f t="shared" si="26"/>
        <v>0</v>
      </c>
      <c r="BC22" s="24">
        <f t="shared" si="26"/>
        <v>0</v>
      </c>
      <c r="BD22" s="24">
        <f t="shared" si="26"/>
        <v>0</v>
      </c>
      <c r="BE22" s="24">
        <f t="shared" si="26"/>
        <v>0</v>
      </c>
      <c r="BF22" s="24">
        <f t="shared" si="26"/>
        <v>0</v>
      </c>
      <c r="BG22" s="24">
        <f t="shared" si="26"/>
        <v>0</v>
      </c>
      <c r="BH22">
        <f t="shared" si="4"/>
        <v>1.5</v>
      </c>
    </row>
    <row r="23" spans="8:60" x14ac:dyDescent="0.2">
      <c r="H23" s="54">
        <f>Registration!B24</f>
        <v>14</v>
      </c>
      <c r="I23" s="1" t="str">
        <f>Registration!C24</f>
        <v>Aliza Panitz</v>
      </c>
      <c r="J23" s="24">
        <f t="shared" ref="J23:AO23" si="27">IF(ROW()=COLUMN(),"-",(COUNTIF(G1_1,$H23)*COUNTIF(G1_1,J$7))+(COUNTIF(G1_2,$H23)*COUNTIF(G1_2,J$7))+(COUNTIF(G1_3,$H23)*COUNTIF(G1_3,J$7))+(COUNTIF(G1_4,$H23)*COUNTIF(G1_4,J$7))+(COUNTIF(G1_5,$H23)*COUNTIF(G1_5,J$7))+(COUNTIF(G2_1,$H23)*COUNTIF(G2_1,J$7))+(COUNTIF(G2_2,$H23)*COUNTIF(G2_2,J$7))+(COUNTIF(G2_3,$H23)*COUNTIF(G2_3,J$7))+(COUNTIF(G2_4,$H23)*COUNTIF(G2_4,J$7))+(COUNTIF(G2_5,$H23)*COUNTIF(G2_5,J$7))+(COUNTIF(G3_1,$H23)*COUNTIF(G3_1,J$7))+(COUNTIF(G3_2,$H23)*COUNTIF(G3_2,J$7))+(COUNTIF(G3_3,$H23)*COUNTIF(G3_3,J$7))+(COUNTIF(G3_4,$H23)*COUNTIF(G3_4,J$7))+(COUNTIF(G3_5,$H23)*COUNTIF(G3_5,J$7))+(COUNTIF(G4_1,$H23)*COUNTIF(G4_1,J$7))+(COUNTIF(G4_2,$H23)*COUNTIF(G4_2,J$7))+(COUNTIF(G4_3,$H23)*COUNTIF(G4_3,J$7))+(COUNTIF(G4_4,$H23)*COUNTIF(G4_4,J$7))+(COUNTIF(G4_5,$H23)*COUNTIF(G4_5,J$7))+(COUNTIF(G5_1,$H23)*COUNTIF(G5_1,J$7))+(COUNTIF(G5_2,$H23)*COUNTIF(G5_2,J$7))+(COUNTIF(G5_3,$H23)*COUNTIF(G5_3,J$7))+(COUNTIF(G5_4,$H23)*COUNTIF(G5_4,J$7))+(COUNTIF(G5_5,$H23)*COUNTIF(G5_5,J$7)+J83))</f>
        <v>0</v>
      </c>
      <c r="K23" s="24">
        <f t="shared" si="27"/>
        <v>0</v>
      </c>
      <c r="L23" s="24">
        <f t="shared" si="27"/>
        <v>0</v>
      </c>
      <c r="M23" s="24">
        <f t="shared" si="27"/>
        <v>0</v>
      </c>
      <c r="N23" s="24">
        <f t="shared" si="27"/>
        <v>0</v>
      </c>
      <c r="O23" s="24">
        <f t="shared" si="27"/>
        <v>1</v>
      </c>
      <c r="P23" s="24">
        <f t="shared" si="27"/>
        <v>0</v>
      </c>
      <c r="Q23" s="24">
        <f t="shared" si="27"/>
        <v>1</v>
      </c>
      <c r="R23" s="24">
        <f t="shared" si="27"/>
        <v>0</v>
      </c>
      <c r="S23" s="24">
        <f t="shared" si="27"/>
        <v>0</v>
      </c>
      <c r="T23" s="24">
        <f t="shared" si="27"/>
        <v>1</v>
      </c>
      <c r="U23" s="24">
        <f t="shared" si="27"/>
        <v>1</v>
      </c>
      <c r="V23" s="24">
        <f t="shared" si="27"/>
        <v>0</v>
      </c>
      <c r="W23" s="24" t="str">
        <f t="shared" si="27"/>
        <v>-</v>
      </c>
      <c r="X23" s="24">
        <f t="shared" si="27"/>
        <v>0</v>
      </c>
      <c r="Y23" s="24">
        <f t="shared" si="27"/>
        <v>0</v>
      </c>
      <c r="Z23" s="24">
        <f t="shared" si="27"/>
        <v>1</v>
      </c>
      <c r="AA23" s="24">
        <f t="shared" si="27"/>
        <v>0</v>
      </c>
      <c r="AB23" s="24">
        <f t="shared" si="27"/>
        <v>0</v>
      </c>
      <c r="AC23" s="24">
        <f t="shared" si="27"/>
        <v>0</v>
      </c>
      <c r="AD23" s="24">
        <f t="shared" si="27"/>
        <v>0</v>
      </c>
      <c r="AE23" s="24">
        <f t="shared" si="27"/>
        <v>0</v>
      </c>
      <c r="AF23" s="24">
        <f t="shared" si="27"/>
        <v>0</v>
      </c>
      <c r="AG23" s="24">
        <f t="shared" si="27"/>
        <v>0</v>
      </c>
      <c r="AH23" s="24">
        <f t="shared" si="27"/>
        <v>0</v>
      </c>
      <c r="AI23" s="24">
        <f t="shared" si="27"/>
        <v>0</v>
      </c>
      <c r="AJ23" s="24">
        <f t="shared" si="27"/>
        <v>0</v>
      </c>
      <c r="AK23" s="24">
        <f t="shared" si="27"/>
        <v>0</v>
      </c>
      <c r="AL23" s="24">
        <f t="shared" si="27"/>
        <v>0</v>
      </c>
      <c r="AM23" s="24">
        <f t="shared" si="27"/>
        <v>0</v>
      </c>
      <c r="AN23" s="24">
        <f t="shared" si="27"/>
        <v>0</v>
      </c>
      <c r="AO23" s="24">
        <f t="shared" si="27"/>
        <v>0</v>
      </c>
      <c r="AP23" s="24">
        <f t="shared" ref="AP23:BG23" si="28">IF(ROW()=COLUMN(),"-",(COUNTIF(G1_1,$H23)*COUNTIF(G1_1,AP$7))+(COUNTIF(G1_2,$H23)*COUNTIF(G1_2,AP$7))+(COUNTIF(G1_3,$H23)*COUNTIF(G1_3,AP$7))+(COUNTIF(G1_4,$H23)*COUNTIF(G1_4,AP$7))+(COUNTIF(G1_5,$H23)*COUNTIF(G1_5,AP$7))+(COUNTIF(G2_1,$H23)*COUNTIF(G2_1,AP$7))+(COUNTIF(G2_2,$H23)*COUNTIF(G2_2,AP$7))+(COUNTIF(G2_3,$H23)*COUNTIF(G2_3,AP$7))+(COUNTIF(G2_4,$H23)*COUNTIF(G2_4,AP$7))+(COUNTIF(G2_5,$H23)*COUNTIF(G2_5,AP$7))+(COUNTIF(G3_1,$H23)*COUNTIF(G3_1,AP$7))+(COUNTIF(G3_2,$H23)*COUNTIF(G3_2,AP$7))+(COUNTIF(G3_3,$H23)*COUNTIF(G3_3,AP$7))+(COUNTIF(G3_4,$H23)*COUNTIF(G3_4,AP$7))+(COUNTIF(G3_5,$H23)*COUNTIF(G3_5,AP$7))+(COUNTIF(G4_1,$H23)*COUNTIF(G4_1,AP$7))+(COUNTIF(G4_2,$H23)*COUNTIF(G4_2,AP$7))+(COUNTIF(G4_3,$H23)*COUNTIF(G4_3,AP$7))+(COUNTIF(G4_4,$H23)*COUNTIF(G4_4,AP$7))+(COUNTIF(G4_5,$H23)*COUNTIF(G4_5,AP$7))+(COUNTIF(G5_1,$H23)*COUNTIF(G5_1,AP$7))+(COUNTIF(G5_2,$H23)*COUNTIF(G5_2,AP$7))+(COUNTIF(G5_3,$H23)*COUNTIF(G5_3,AP$7))+(COUNTIF(G5_4,$H23)*COUNTIF(G5_4,AP$7))+(COUNTIF(G5_5,$H23)*COUNTIF(G5_5,AP$7)+AP83))</f>
        <v>0</v>
      </c>
      <c r="AQ23" s="24">
        <f t="shared" si="28"/>
        <v>0</v>
      </c>
      <c r="AR23" s="24">
        <f t="shared" si="28"/>
        <v>0</v>
      </c>
      <c r="AS23" s="24">
        <f t="shared" si="28"/>
        <v>0</v>
      </c>
      <c r="AT23" s="24">
        <f t="shared" si="28"/>
        <v>0</v>
      </c>
      <c r="AU23" s="24">
        <f t="shared" si="28"/>
        <v>0</v>
      </c>
      <c r="AV23" s="24">
        <f t="shared" si="28"/>
        <v>0</v>
      </c>
      <c r="AW23" s="24">
        <f t="shared" si="28"/>
        <v>0</v>
      </c>
      <c r="AX23" s="24">
        <f t="shared" si="28"/>
        <v>0</v>
      </c>
      <c r="AY23" s="24">
        <f t="shared" si="28"/>
        <v>0</v>
      </c>
      <c r="AZ23" s="24">
        <f t="shared" si="28"/>
        <v>0</v>
      </c>
      <c r="BA23" s="24">
        <f t="shared" si="28"/>
        <v>0</v>
      </c>
      <c r="BB23" s="24">
        <f t="shared" si="28"/>
        <v>0</v>
      </c>
      <c r="BC23" s="24">
        <f t="shared" si="28"/>
        <v>0</v>
      </c>
      <c r="BD23" s="24">
        <f t="shared" si="28"/>
        <v>0</v>
      </c>
      <c r="BE23" s="24">
        <f t="shared" si="28"/>
        <v>0</v>
      </c>
      <c r="BF23" s="24">
        <f t="shared" si="28"/>
        <v>0</v>
      </c>
      <c r="BG23" s="24">
        <f t="shared" si="28"/>
        <v>0</v>
      </c>
      <c r="BH23">
        <f t="shared" si="4"/>
        <v>1.25</v>
      </c>
    </row>
    <row r="24" spans="8:60" x14ac:dyDescent="0.2">
      <c r="H24" s="54">
        <f>Registration!B25</f>
        <v>15</v>
      </c>
      <c r="I24" s="1" t="str">
        <f>Registration!C25</f>
        <v>Steve Yu</v>
      </c>
      <c r="J24" s="24">
        <f t="shared" ref="J24:AO24" si="29">IF(ROW()=COLUMN(),"-",(COUNTIF(G1_1,$H24)*COUNTIF(G1_1,J$7))+(COUNTIF(G1_2,$H24)*COUNTIF(G1_2,J$7))+(COUNTIF(G1_3,$H24)*COUNTIF(G1_3,J$7))+(COUNTIF(G1_4,$H24)*COUNTIF(G1_4,J$7))+(COUNTIF(G1_5,$H24)*COUNTIF(G1_5,J$7))+(COUNTIF(G2_1,$H24)*COUNTIF(G2_1,J$7))+(COUNTIF(G2_2,$H24)*COUNTIF(G2_2,J$7))+(COUNTIF(G2_3,$H24)*COUNTIF(G2_3,J$7))+(COUNTIF(G2_4,$H24)*COUNTIF(G2_4,J$7))+(COUNTIF(G2_5,$H24)*COUNTIF(G2_5,J$7))+(COUNTIF(G3_1,$H24)*COUNTIF(G3_1,J$7))+(COUNTIF(G3_2,$H24)*COUNTIF(G3_2,J$7))+(COUNTIF(G3_3,$H24)*COUNTIF(G3_3,J$7))+(COUNTIF(G3_4,$H24)*COUNTIF(G3_4,J$7))+(COUNTIF(G3_5,$H24)*COUNTIF(G3_5,J$7))+(COUNTIF(G4_1,$H24)*COUNTIF(G4_1,J$7))+(COUNTIF(G4_2,$H24)*COUNTIF(G4_2,J$7))+(COUNTIF(G4_3,$H24)*COUNTIF(G4_3,J$7))+(COUNTIF(G4_4,$H24)*COUNTIF(G4_4,J$7))+(COUNTIF(G4_5,$H24)*COUNTIF(G4_5,J$7))+(COUNTIF(G5_1,$H24)*COUNTIF(G5_1,J$7))+(COUNTIF(G5_2,$H24)*COUNTIF(G5_2,J$7))+(COUNTIF(G5_3,$H24)*COUNTIF(G5_3,J$7))+(COUNTIF(G5_4,$H24)*COUNTIF(G5_4,J$7))+(COUNTIF(G5_5,$H24)*COUNTIF(G5_5,J$7)+J84))</f>
        <v>1</v>
      </c>
      <c r="K24" s="24">
        <f t="shared" si="29"/>
        <v>2</v>
      </c>
      <c r="L24" s="24">
        <f t="shared" si="29"/>
        <v>3</v>
      </c>
      <c r="M24" s="24">
        <f t="shared" si="29"/>
        <v>3</v>
      </c>
      <c r="N24" s="24">
        <f t="shared" si="29"/>
        <v>1</v>
      </c>
      <c r="O24" s="24">
        <f t="shared" si="29"/>
        <v>1</v>
      </c>
      <c r="P24" s="24">
        <f t="shared" si="29"/>
        <v>2</v>
      </c>
      <c r="Q24" s="24">
        <f t="shared" si="29"/>
        <v>1</v>
      </c>
      <c r="R24" s="24">
        <f t="shared" si="29"/>
        <v>1</v>
      </c>
      <c r="S24" s="24">
        <f t="shared" si="29"/>
        <v>1</v>
      </c>
      <c r="T24" s="24">
        <f t="shared" si="29"/>
        <v>0</v>
      </c>
      <c r="U24" s="24">
        <f t="shared" si="29"/>
        <v>2</v>
      </c>
      <c r="V24" s="24">
        <f t="shared" si="29"/>
        <v>1</v>
      </c>
      <c r="W24" s="24">
        <f t="shared" si="29"/>
        <v>0</v>
      </c>
      <c r="X24" s="24" t="str">
        <f t="shared" si="29"/>
        <v>-</v>
      </c>
      <c r="Y24" s="24">
        <f t="shared" si="29"/>
        <v>2</v>
      </c>
      <c r="Z24" s="24">
        <f t="shared" si="29"/>
        <v>3</v>
      </c>
      <c r="AA24" s="24">
        <f t="shared" si="29"/>
        <v>0</v>
      </c>
      <c r="AB24" s="24">
        <f t="shared" si="29"/>
        <v>1</v>
      </c>
      <c r="AC24" s="24">
        <f t="shared" si="29"/>
        <v>1</v>
      </c>
      <c r="AD24" s="24">
        <f t="shared" si="29"/>
        <v>0</v>
      </c>
      <c r="AE24" s="24">
        <f t="shared" si="29"/>
        <v>1</v>
      </c>
      <c r="AF24" s="24">
        <f t="shared" si="29"/>
        <v>0</v>
      </c>
      <c r="AG24" s="24">
        <f t="shared" si="29"/>
        <v>0</v>
      </c>
      <c r="AH24" s="24">
        <f t="shared" si="29"/>
        <v>0</v>
      </c>
      <c r="AI24" s="24">
        <f t="shared" si="29"/>
        <v>0</v>
      </c>
      <c r="AJ24" s="24">
        <f t="shared" si="29"/>
        <v>0</v>
      </c>
      <c r="AK24" s="24">
        <f t="shared" si="29"/>
        <v>0</v>
      </c>
      <c r="AL24" s="24">
        <f t="shared" si="29"/>
        <v>0</v>
      </c>
      <c r="AM24" s="24">
        <f t="shared" si="29"/>
        <v>0</v>
      </c>
      <c r="AN24" s="24">
        <f t="shared" si="29"/>
        <v>0</v>
      </c>
      <c r="AO24" s="24">
        <f t="shared" si="29"/>
        <v>0</v>
      </c>
      <c r="AP24" s="24">
        <f t="shared" ref="AP24:BG24" si="30">IF(ROW()=COLUMN(),"-",(COUNTIF(G1_1,$H24)*COUNTIF(G1_1,AP$7))+(COUNTIF(G1_2,$H24)*COUNTIF(G1_2,AP$7))+(COUNTIF(G1_3,$H24)*COUNTIF(G1_3,AP$7))+(COUNTIF(G1_4,$H24)*COUNTIF(G1_4,AP$7))+(COUNTIF(G1_5,$H24)*COUNTIF(G1_5,AP$7))+(COUNTIF(G2_1,$H24)*COUNTIF(G2_1,AP$7))+(COUNTIF(G2_2,$H24)*COUNTIF(G2_2,AP$7))+(COUNTIF(G2_3,$H24)*COUNTIF(G2_3,AP$7))+(COUNTIF(G2_4,$H24)*COUNTIF(G2_4,AP$7))+(COUNTIF(G2_5,$H24)*COUNTIF(G2_5,AP$7))+(COUNTIF(G3_1,$H24)*COUNTIF(G3_1,AP$7))+(COUNTIF(G3_2,$H24)*COUNTIF(G3_2,AP$7))+(COUNTIF(G3_3,$H24)*COUNTIF(G3_3,AP$7))+(COUNTIF(G3_4,$H24)*COUNTIF(G3_4,AP$7))+(COUNTIF(G3_5,$H24)*COUNTIF(G3_5,AP$7))+(COUNTIF(G4_1,$H24)*COUNTIF(G4_1,AP$7))+(COUNTIF(G4_2,$H24)*COUNTIF(G4_2,AP$7))+(COUNTIF(G4_3,$H24)*COUNTIF(G4_3,AP$7))+(COUNTIF(G4_4,$H24)*COUNTIF(G4_4,AP$7))+(COUNTIF(G4_5,$H24)*COUNTIF(G4_5,AP$7))+(COUNTIF(G5_1,$H24)*COUNTIF(G5_1,AP$7))+(COUNTIF(G5_2,$H24)*COUNTIF(G5_2,AP$7))+(COUNTIF(G5_3,$H24)*COUNTIF(G5_3,AP$7))+(COUNTIF(G5_4,$H24)*COUNTIF(G5_4,AP$7))+(COUNTIF(G5_5,$H24)*COUNTIF(G5_5,AP$7)+AP84))</f>
        <v>0</v>
      </c>
      <c r="AQ24" s="24">
        <f t="shared" si="30"/>
        <v>0</v>
      </c>
      <c r="AR24" s="24">
        <f t="shared" si="30"/>
        <v>0</v>
      </c>
      <c r="AS24" s="24">
        <f t="shared" si="30"/>
        <v>0</v>
      </c>
      <c r="AT24" s="24">
        <f t="shared" si="30"/>
        <v>0</v>
      </c>
      <c r="AU24" s="24">
        <f t="shared" si="30"/>
        <v>0</v>
      </c>
      <c r="AV24" s="24">
        <f t="shared" si="30"/>
        <v>0</v>
      </c>
      <c r="AW24" s="24">
        <f t="shared" si="30"/>
        <v>0</v>
      </c>
      <c r="AX24" s="24">
        <f t="shared" si="30"/>
        <v>0</v>
      </c>
      <c r="AY24" s="24">
        <f t="shared" si="30"/>
        <v>0</v>
      </c>
      <c r="AZ24" s="24">
        <f t="shared" si="30"/>
        <v>0</v>
      </c>
      <c r="BA24" s="24">
        <f t="shared" si="30"/>
        <v>0</v>
      </c>
      <c r="BB24" s="24">
        <f t="shared" si="30"/>
        <v>0</v>
      </c>
      <c r="BC24" s="24">
        <f t="shared" si="30"/>
        <v>0</v>
      </c>
      <c r="BD24" s="24">
        <f t="shared" si="30"/>
        <v>0</v>
      </c>
      <c r="BE24" s="24">
        <f t="shared" si="30"/>
        <v>0</v>
      </c>
      <c r="BF24" s="24">
        <f t="shared" si="30"/>
        <v>0</v>
      </c>
      <c r="BG24" s="24">
        <f t="shared" si="30"/>
        <v>0</v>
      </c>
      <c r="BH24">
        <f t="shared" si="4"/>
        <v>4.25</v>
      </c>
    </row>
    <row r="25" spans="8:60" x14ac:dyDescent="0.2">
      <c r="H25" s="54">
        <f>Registration!B26</f>
        <v>16</v>
      </c>
      <c r="I25" s="1" t="str">
        <f>Registration!C26</f>
        <v>Chris… Roa</v>
      </c>
      <c r="J25" s="67">
        <f t="shared" ref="J25:AO25" si="31">IF(ROW()=COLUMN(),"-",(COUNTIF(G1_1,$H25)*COUNTIF(G1_1,J$7))+(COUNTIF(G1_2,$H25)*COUNTIF(G1_2,J$7))+(COUNTIF(G1_3,$H25)*COUNTIF(G1_3,J$7))+(COUNTIF(G1_4,$H25)*COUNTIF(G1_4,J$7))+(COUNTIF(G1_5,$H25)*COUNTIF(G1_5,J$7))+(COUNTIF(G2_1,$H25)*COUNTIF(G2_1,J$7))+(COUNTIF(G2_2,$H25)*COUNTIF(G2_2,J$7))+(COUNTIF(G2_3,$H25)*COUNTIF(G2_3,J$7))+(COUNTIF(G2_4,$H25)*COUNTIF(G2_4,J$7))+(COUNTIF(G2_5,$H25)*COUNTIF(G2_5,J$7))+(COUNTIF(G3_1,$H25)*COUNTIF(G3_1,J$7))+(COUNTIF(G3_2,$H25)*COUNTIF(G3_2,J$7))+(COUNTIF(G3_3,$H25)*COUNTIF(G3_3,J$7))+(COUNTIF(G3_4,$H25)*COUNTIF(G3_4,J$7))+(COUNTIF(G3_5,$H25)*COUNTIF(G3_5,J$7))+(COUNTIF(G4_1,$H25)*COUNTIF(G4_1,J$7))+(COUNTIF(G4_2,$H25)*COUNTIF(G4_2,J$7))+(COUNTIF(G4_3,$H25)*COUNTIF(G4_3,J$7))+(COUNTIF(G4_4,$H25)*COUNTIF(G4_4,J$7))+(COUNTIF(G4_5,$H25)*COUNTIF(G4_5,J$7))+(COUNTIF(G5_1,$H25)*COUNTIF(G5_1,J$7))+(COUNTIF(G5_2,$H25)*COUNTIF(G5_2,J$7))+(COUNTIF(G5_3,$H25)*COUNTIF(G5_3,J$7))+(COUNTIF(G5_4,$H25)*COUNTIF(G5_4,J$7))+(COUNTIF(G5_5,$H25)*COUNTIF(G5_5,J$7)+J85))</f>
        <v>1</v>
      </c>
      <c r="K25" s="24">
        <f t="shared" si="31"/>
        <v>2</v>
      </c>
      <c r="L25" s="24">
        <f t="shared" si="31"/>
        <v>2</v>
      </c>
      <c r="M25" s="24">
        <f t="shared" si="31"/>
        <v>1</v>
      </c>
      <c r="N25" s="24">
        <f t="shared" si="31"/>
        <v>1</v>
      </c>
      <c r="O25" s="24">
        <f t="shared" si="31"/>
        <v>1</v>
      </c>
      <c r="P25" s="24">
        <f t="shared" si="31"/>
        <v>3</v>
      </c>
      <c r="Q25" s="24">
        <f t="shared" si="31"/>
        <v>1</v>
      </c>
      <c r="R25" s="24">
        <f t="shared" si="31"/>
        <v>0</v>
      </c>
      <c r="S25" s="24">
        <f t="shared" si="31"/>
        <v>0</v>
      </c>
      <c r="T25" s="24">
        <f t="shared" si="31"/>
        <v>0</v>
      </c>
      <c r="U25" s="24">
        <f t="shared" si="31"/>
        <v>0</v>
      </c>
      <c r="V25" s="24">
        <f t="shared" si="31"/>
        <v>0</v>
      </c>
      <c r="W25" s="24">
        <f t="shared" si="31"/>
        <v>0</v>
      </c>
      <c r="X25" s="24">
        <f t="shared" si="31"/>
        <v>2</v>
      </c>
      <c r="Y25" s="24" t="str">
        <f t="shared" si="31"/>
        <v>-</v>
      </c>
      <c r="Z25" s="24">
        <f t="shared" si="31"/>
        <v>1</v>
      </c>
      <c r="AA25" s="24">
        <f t="shared" si="31"/>
        <v>2</v>
      </c>
      <c r="AB25" s="24">
        <f t="shared" si="31"/>
        <v>1</v>
      </c>
      <c r="AC25" s="24">
        <f t="shared" si="31"/>
        <v>0</v>
      </c>
      <c r="AD25" s="24">
        <f t="shared" si="31"/>
        <v>1</v>
      </c>
      <c r="AE25" s="24">
        <f t="shared" si="31"/>
        <v>0</v>
      </c>
      <c r="AF25" s="24">
        <f t="shared" si="31"/>
        <v>0</v>
      </c>
      <c r="AG25" s="24">
        <f t="shared" si="31"/>
        <v>0</v>
      </c>
      <c r="AH25" s="24">
        <f t="shared" si="31"/>
        <v>0</v>
      </c>
      <c r="AI25" s="24">
        <f t="shared" si="31"/>
        <v>0</v>
      </c>
      <c r="AJ25" s="24">
        <f t="shared" si="31"/>
        <v>0</v>
      </c>
      <c r="AK25" s="24">
        <f t="shared" si="31"/>
        <v>0</v>
      </c>
      <c r="AL25" s="24">
        <f t="shared" si="31"/>
        <v>0</v>
      </c>
      <c r="AM25" s="24">
        <f t="shared" si="31"/>
        <v>0</v>
      </c>
      <c r="AN25" s="24">
        <f t="shared" si="31"/>
        <v>0</v>
      </c>
      <c r="AO25" s="24">
        <f t="shared" si="31"/>
        <v>0</v>
      </c>
      <c r="AP25" s="24">
        <f t="shared" ref="AP25:BG25" si="32">IF(ROW()=COLUMN(),"-",(COUNTIF(G1_1,$H25)*COUNTIF(G1_1,AP$7))+(COUNTIF(G1_2,$H25)*COUNTIF(G1_2,AP$7))+(COUNTIF(G1_3,$H25)*COUNTIF(G1_3,AP$7))+(COUNTIF(G1_4,$H25)*COUNTIF(G1_4,AP$7))+(COUNTIF(G1_5,$H25)*COUNTIF(G1_5,AP$7))+(COUNTIF(G2_1,$H25)*COUNTIF(G2_1,AP$7))+(COUNTIF(G2_2,$H25)*COUNTIF(G2_2,AP$7))+(COUNTIF(G2_3,$H25)*COUNTIF(G2_3,AP$7))+(COUNTIF(G2_4,$H25)*COUNTIF(G2_4,AP$7))+(COUNTIF(G2_5,$H25)*COUNTIF(G2_5,AP$7))+(COUNTIF(G3_1,$H25)*COUNTIF(G3_1,AP$7))+(COUNTIF(G3_2,$H25)*COUNTIF(G3_2,AP$7))+(COUNTIF(G3_3,$H25)*COUNTIF(G3_3,AP$7))+(COUNTIF(G3_4,$H25)*COUNTIF(G3_4,AP$7))+(COUNTIF(G3_5,$H25)*COUNTIF(G3_5,AP$7))+(COUNTIF(G4_1,$H25)*COUNTIF(G4_1,AP$7))+(COUNTIF(G4_2,$H25)*COUNTIF(G4_2,AP$7))+(COUNTIF(G4_3,$H25)*COUNTIF(G4_3,AP$7))+(COUNTIF(G4_4,$H25)*COUNTIF(G4_4,AP$7))+(COUNTIF(G4_5,$H25)*COUNTIF(G4_5,AP$7))+(COUNTIF(G5_1,$H25)*COUNTIF(G5_1,AP$7))+(COUNTIF(G5_2,$H25)*COUNTIF(G5_2,AP$7))+(COUNTIF(G5_3,$H25)*COUNTIF(G5_3,AP$7))+(COUNTIF(G5_4,$H25)*COUNTIF(G5_4,AP$7))+(COUNTIF(G5_5,$H25)*COUNTIF(G5_5,AP$7)+AP85))</f>
        <v>0</v>
      </c>
      <c r="AQ25" s="24">
        <f t="shared" si="32"/>
        <v>0</v>
      </c>
      <c r="AR25" s="24">
        <f t="shared" si="32"/>
        <v>0</v>
      </c>
      <c r="AS25" s="24">
        <f t="shared" si="32"/>
        <v>0</v>
      </c>
      <c r="AT25" s="24">
        <f t="shared" si="32"/>
        <v>0</v>
      </c>
      <c r="AU25" s="24">
        <f t="shared" si="32"/>
        <v>0</v>
      </c>
      <c r="AV25" s="24">
        <f t="shared" si="32"/>
        <v>0</v>
      </c>
      <c r="AW25" s="24">
        <f t="shared" si="32"/>
        <v>0</v>
      </c>
      <c r="AX25" s="24">
        <f t="shared" si="32"/>
        <v>0</v>
      </c>
      <c r="AY25" s="24">
        <f t="shared" si="32"/>
        <v>0</v>
      </c>
      <c r="AZ25" s="24">
        <f t="shared" si="32"/>
        <v>0</v>
      </c>
      <c r="BA25" s="24">
        <f t="shared" si="32"/>
        <v>0</v>
      </c>
      <c r="BB25" s="24">
        <f t="shared" si="32"/>
        <v>0</v>
      </c>
      <c r="BC25" s="24">
        <f t="shared" si="32"/>
        <v>0</v>
      </c>
      <c r="BD25" s="68">
        <f t="shared" si="32"/>
        <v>0</v>
      </c>
      <c r="BE25" s="69">
        <f t="shared" si="32"/>
        <v>0</v>
      </c>
      <c r="BF25" s="24">
        <f t="shared" si="32"/>
        <v>0</v>
      </c>
      <c r="BG25" s="24">
        <f t="shared" si="32"/>
        <v>0</v>
      </c>
      <c r="BH25">
        <f t="shared" si="4"/>
        <v>3.25</v>
      </c>
    </row>
    <row r="26" spans="8:60" x14ac:dyDescent="0.2">
      <c r="H26" s="54">
        <f>Registration!B27</f>
        <v>17</v>
      </c>
      <c r="I26" s="1" t="str">
        <f>Registration!C27</f>
        <v>Jonathan Ander…</v>
      </c>
      <c r="J26" s="24">
        <f t="shared" ref="J26:AO26" si="33">IF(ROW()=COLUMN(),"-",(COUNTIF(G1_1,$H26)*COUNTIF(G1_1,J$7))+(COUNTIF(G1_2,$H26)*COUNTIF(G1_2,J$7))+(COUNTIF(G1_3,$H26)*COUNTIF(G1_3,J$7))+(COUNTIF(G1_4,$H26)*COUNTIF(G1_4,J$7))+(COUNTIF(G1_5,$H26)*COUNTIF(G1_5,J$7))+(COUNTIF(G2_1,$H26)*COUNTIF(G2_1,J$7))+(COUNTIF(G2_2,$H26)*COUNTIF(G2_2,J$7))+(COUNTIF(G2_3,$H26)*COUNTIF(G2_3,J$7))+(COUNTIF(G2_4,$H26)*COUNTIF(G2_4,J$7))+(COUNTIF(G2_5,$H26)*COUNTIF(G2_5,J$7))+(COUNTIF(G3_1,$H26)*COUNTIF(G3_1,J$7))+(COUNTIF(G3_2,$H26)*COUNTIF(G3_2,J$7))+(COUNTIF(G3_3,$H26)*COUNTIF(G3_3,J$7))+(COUNTIF(G3_4,$H26)*COUNTIF(G3_4,J$7))+(COUNTIF(G3_5,$H26)*COUNTIF(G3_5,J$7))+(COUNTIF(G4_1,$H26)*COUNTIF(G4_1,J$7))+(COUNTIF(G4_2,$H26)*COUNTIF(G4_2,J$7))+(COUNTIF(G4_3,$H26)*COUNTIF(G4_3,J$7))+(COUNTIF(G4_4,$H26)*COUNTIF(G4_4,J$7))+(COUNTIF(G4_5,$H26)*COUNTIF(G4_5,J$7))+(COUNTIF(G5_1,$H26)*COUNTIF(G5_1,J$7))+(COUNTIF(G5_2,$H26)*COUNTIF(G5_2,J$7))+(COUNTIF(G5_3,$H26)*COUNTIF(G5_3,J$7))+(COUNTIF(G5_4,$H26)*COUNTIF(G5_4,J$7))+(COUNTIF(G5_5,$H26)*COUNTIF(G5_5,J$7)+J86))</f>
        <v>0</v>
      </c>
      <c r="K26" s="24">
        <f t="shared" si="33"/>
        <v>0</v>
      </c>
      <c r="L26" s="24">
        <f t="shared" si="33"/>
        <v>2</v>
      </c>
      <c r="M26" s="24">
        <f t="shared" si="33"/>
        <v>0</v>
      </c>
      <c r="N26" s="24">
        <f t="shared" si="33"/>
        <v>0</v>
      </c>
      <c r="O26" s="24">
        <f t="shared" si="33"/>
        <v>0</v>
      </c>
      <c r="P26" s="24">
        <f t="shared" si="33"/>
        <v>1</v>
      </c>
      <c r="Q26" s="24">
        <f t="shared" si="33"/>
        <v>3</v>
      </c>
      <c r="R26" s="24">
        <f t="shared" si="33"/>
        <v>1</v>
      </c>
      <c r="S26" s="24">
        <f t="shared" si="33"/>
        <v>1</v>
      </c>
      <c r="T26" s="24">
        <f t="shared" si="33"/>
        <v>0</v>
      </c>
      <c r="U26" s="24">
        <f t="shared" si="33"/>
        <v>0</v>
      </c>
      <c r="V26" s="24">
        <f t="shared" si="33"/>
        <v>0</v>
      </c>
      <c r="W26" s="24">
        <f t="shared" si="33"/>
        <v>1</v>
      </c>
      <c r="X26" s="24">
        <f t="shared" si="33"/>
        <v>3</v>
      </c>
      <c r="Y26" s="24">
        <f t="shared" si="33"/>
        <v>1</v>
      </c>
      <c r="Z26" s="24" t="str">
        <f t="shared" si="33"/>
        <v>-</v>
      </c>
      <c r="AA26" s="24">
        <f t="shared" si="33"/>
        <v>0</v>
      </c>
      <c r="AB26" s="24">
        <f t="shared" si="33"/>
        <v>0</v>
      </c>
      <c r="AC26" s="24">
        <f t="shared" si="33"/>
        <v>1</v>
      </c>
      <c r="AD26" s="70">
        <f t="shared" si="33"/>
        <v>0</v>
      </c>
      <c r="AE26" s="70">
        <f t="shared" si="33"/>
        <v>1</v>
      </c>
      <c r="AF26" s="68">
        <f t="shared" si="33"/>
        <v>0</v>
      </c>
      <c r="AG26" s="69">
        <f t="shared" si="33"/>
        <v>0</v>
      </c>
      <c r="AH26" s="24">
        <f t="shared" si="33"/>
        <v>0</v>
      </c>
      <c r="AI26" s="24">
        <f t="shared" si="33"/>
        <v>0</v>
      </c>
      <c r="AJ26" s="24">
        <f t="shared" si="33"/>
        <v>0</v>
      </c>
      <c r="AK26" s="24">
        <f t="shared" si="33"/>
        <v>0</v>
      </c>
      <c r="AL26" s="24">
        <f t="shared" si="33"/>
        <v>0</v>
      </c>
      <c r="AM26" s="24">
        <f t="shared" si="33"/>
        <v>0</v>
      </c>
      <c r="AN26" s="24">
        <f t="shared" si="33"/>
        <v>0</v>
      </c>
      <c r="AO26" s="24">
        <f t="shared" si="33"/>
        <v>0</v>
      </c>
      <c r="AP26" s="24">
        <f t="shared" ref="AP26:BG26" si="34">IF(ROW()=COLUMN(),"-",(COUNTIF(G1_1,$H26)*COUNTIF(G1_1,AP$7))+(COUNTIF(G1_2,$H26)*COUNTIF(G1_2,AP$7))+(COUNTIF(G1_3,$H26)*COUNTIF(G1_3,AP$7))+(COUNTIF(G1_4,$H26)*COUNTIF(G1_4,AP$7))+(COUNTIF(G1_5,$H26)*COUNTIF(G1_5,AP$7))+(COUNTIF(G2_1,$H26)*COUNTIF(G2_1,AP$7))+(COUNTIF(G2_2,$H26)*COUNTIF(G2_2,AP$7))+(COUNTIF(G2_3,$H26)*COUNTIF(G2_3,AP$7))+(COUNTIF(G2_4,$H26)*COUNTIF(G2_4,AP$7))+(COUNTIF(G2_5,$H26)*COUNTIF(G2_5,AP$7))+(COUNTIF(G3_1,$H26)*COUNTIF(G3_1,AP$7))+(COUNTIF(G3_2,$H26)*COUNTIF(G3_2,AP$7))+(COUNTIF(G3_3,$H26)*COUNTIF(G3_3,AP$7))+(COUNTIF(G3_4,$H26)*COUNTIF(G3_4,AP$7))+(COUNTIF(G3_5,$H26)*COUNTIF(G3_5,AP$7))+(COUNTIF(G4_1,$H26)*COUNTIF(G4_1,AP$7))+(COUNTIF(G4_2,$H26)*COUNTIF(G4_2,AP$7))+(COUNTIF(G4_3,$H26)*COUNTIF(G4_3,AP$7))+(COUNTIF(G4_4,$H26)*COUNTIF(G4_4,AP$7))+(COUNTIF(G4_5,$H26)*COUNTIF(G4_5,AP$7))+(COUNTIF(G5_1,$H26)*COUNTIF(G5_1,AP$7))+(COUNTIF(G5_2,$H26)*COUNTIF(G5_2,AP$7))+(COUNTIF(G5_3,$H26)*COUNTIF(G5_3,AP$7))+(COUNTIF(G5_4,$H26)*COUNTIF(G5_4,AP$7))+(COUNTIF(G5_5,$H26)*COUNTIF(G5_5,AP$7)+AP86))</f>
        <v>0</v>
      </c>
      <c r="AQ26" s="24">
        <f t="shared" si="34"/>
        <v>0</v>
      </c>
      <c r="AR26" s="24">
        <f t="shared" si="34"/>
        <v>0</v>
      </c>
      <c r="AS26" s="24">
        <f t="shared" si="34"/>
        <v>0</v>
      </c>
      <c r="AT26" s="24">
        <f t="shared" si="34"/>
        <v>0</v>
      </c>
      <c r="AU26" s="24">
        <f t="shared" si="34"/>
        <v>0</v>
      </c>
      <c r="AV26" s="24">
        <f t="shared" si="34"/>
        <v>0</v>
      </c>
      <c r="AW26" s="24">
        <f t="shared" si="34"/>
        <v>0</v>
      </c>
      <c r="AX26" s="24">
        <f t="shared" si="34"/>
        <v>0</v>
      </c>
      <c r="AY26" s="24">
        <f t="shared" si="34"/>
        <v>0</v>
      </c>
      <c r="AZ26" s="24">
        <f t="shared" si="34"/>
        <v>0</v>
      </c>
      <c r="BA26" s="24">
        <f t="shared" si="34"/>
        <v>0</v>
      </c>
      <c r="BB26" s="24">
        <f t="shared" si="34"/>
        <v>0</v>
      </c>
      <c r="BC26" s="24">
        <f t="shared" si="34"/>
        <v>0</v>
      </c>
      <c r="BD26" s="24">
        <f t="shared" si="34"/>
        <v>0</v>
      </c>
      <c r="BE26" s="24">
        <f t="shared" si="34"/>
        <v>0</v>
      </c>
      <c r="BF26" s="24">
        <f t="shared" si="34"/>
        <v>0</v>
      </c>
      <c r="BG26" s="24">
        <f t="shared" si="34"/>
        <v>0</v>
      </c>
      <c r="BH26">
        <f t="shared" si="4"/>
        <v>2.5</v>
      </c>
    </row>
    <row r="27" spans="8:60" x14ac:dyDescent="0.2">
      <c r="H27" s="54">
        <f>Registration!B28</f>
        <v>18</v>
      </c>
      <c r="I27" s="1" t="str">
        <f>Registration!C28</f>
        <v>Ken Boucher</v>
      </c>
      <c r="J27" s="68">
        <f t="shared" ref="J27:AO27" si="35">IF(ROW()=COLUMN(),"-",(COUNTIF(G1_1,$H27)*COUNTIF(G1_1,J$7))+(COUNTIF(G1_2,$H27)*COUNTIF(G1_2,J$7))+(COUNTIF(G1_3,$H27)*COUNTIF(G1_3,J$7))+(COUNTIF(G1_4,$H27)*COUNTIF(G1_4,J$7))+(COUNTIF(G1_5,$H27)*COUNTIF(G1_5,J$7))+(COUNTIF(G2_1,$H27)*COUNTIF(G2_1,J$7))+(COUNTIF(G2_2,$H27)*COUNTIF(G2_2,J$7))+(COUNTIF(G2_3,$H27)*COUNTIF(G2_3,J$7))+(COUNTIF(G2_4,$H27)*COUNTIF(G2_4,J$7))+(COUNTIF(G2_5,$H27)*COUNTIF(G2_5,J$7))+(COUNTIF(G3_1,$H27)*COUNTIF(G3_1,J$7))+(COUNTIF(G3_2,$H27)*COUNTIF(G3_2,J$7))+(COUNTIF(G3_3,$H27)*COUNTIF(G3_3,J$7))+(COUNTIF(G3_4,$H27)*COUNTIF(G3_4,J$7))+(COUNTIF(G3_5,$H27)*COUNTIF(G3_5,J$7))+(COUNTIF(G4_1,$H27)*COUNTIF(G4_1,J$7))+(COUNTIF(G4_2,$H27)*COUNTIF(G4_2,J$7))+(COUNTIF(G4_3,$H27)*COUNTIF(G4_3,J$7))+(COUNTIF(G4_4,$H27)*COUNTIF(G4_4,J$7))+(COUNTIF(G4_5,$H27)*COUNTIF(G4_5,J$7))+(COUNTIF(G5_1,$H27)*COUNTIF(G5_1,J$7))+(COUNTIF(G5_2,$H27)*COUNTIF(G5_2,J$7))+(COUNTIF(G5_3,$H27)*COUNTIF(G5_3,J$7))+(COUNTIF(G5_4,$H27)*COUNTIF(G5_4,J$7))+(COUNTIF(G5_5,$H27)*COUNTIF(G5_5,J$7)+J87))</f>
        <v>3</v>
      </c>
      <c r="K27" s="24">
        <f t="shared" si="35"/>
        <v>1</v>
      </c>
      <c r="L27" s="24">
        <f t="shared" si="35"/>
        <v>1</v>
      </c>
      <c r="M27" s="24">
        <f t="shared" si="35"/>
        <v>3</v>
      </c>
      <c r="N27" s="24">
        <f t="shared" si="35"/>
        <v>2</v>
      </c>
      <c r="O27" s="24">
        <f t="shared" si="35"/>
        <v>1</v>
      </c>
      <c r="P27" s="24">
        <f t="shared" si="35"/>
        <v>1</v>
      </c>
      <c r="Q27" s="24">
        <f t="shared" si="35"/>
        <v>0</v>
      </c>
      <c r="R27" s="24">
        <f t="shared" si="35"/>
        <v>2</v>
      </c>
      <c r="S27" s="24">
        <f t="shared" si="35"/>
        <v>1</v>
      </c>
      <c r="T27" s="24">
        <f t="shared" si="35"/>
        <v>1</v>
      </c>
      <c r="U27" s="24">
        <f t="shared" si="35"/>
        <v>1</v>
      </c>
      <c r="V27" s="24">
        <f t="shared" si="35"/>
        <v>0</v>
      </c>
      <c r="W27" s="24">
        <f t="shared" si="35"/>
        <v>0</v>
      </c>
      <c r="X27" s="24">
        <f t="shared" si="35"/>
        <v>0</v>
      </c>
      <c r="Y27" s="24">
        <f t="shared" si="35"/>
        <v>2</v>
      </c>
      <c r="Z27" s="24">
        <f t="shared" si="35"/>
        <v>0</v>
      </c>
      <c r="AA27" s="24" t="str">
        <f t="shared" si="35"/>
        <v>-</v>
      </c>
      <c r="AB27" s="24">
        <f t="shared" si="35"/>
        <v>1</v>
      </c>
      <c r="AC27" s="24">
        <f t="shared" si="35"/>
        <v>0</v>
      </c>
      <c r="AD27" s="24">
        <f t="shared" si="35"/>
        <v>2</v>
      </c>
      <c r="AE27" s="24">
        <f t="shared" si="35"/>
        <v>0</v>
      </c>
      <c r="AF27" s="24">
        <f t="shared" si="35"/>
        <v>0</v>
      </c>
      <c r="AG27" s="24">
        <f t="shared" si="35"/>
        <v>0</v>
      </c>
      <c r="AH27" s="24">
        <f t="shared" si="35"/>
        <v>0</v>
      </c>
      <c r="AI27" s="24">
        <f t="shared" si="35"/>
        <v>0</v>
      </c>
      <c r="AJ27" s="24">
        <f t="shared" si="35"/>
        <v>0</v>
      </c>
      <c r="AK27" s="24">
        <f t="shared" si="35"/>
        <v>0</v>
      </c>
      <c r="AL27" s="24">
        <f t="shared" si="35"/>
        <v>0</v>
      </c>
      <c r="AM27" s="24">
        <f t="shared" si="35"/>
        <v>0</v>
      </c>
      <c r="AN27" s="24">
        <f t="shared" si="35"/>
        <v>0</v>
      </c>
      <c r="AO27" s="24">
        <f t="shared" si="35"/>
        <v>0</v>
      </c>
      <c r="AP27" s="24">
        <f t="shared" ref="AP27:BG27" si="36">IF(ROW()=COLUMN(),"-",(COUNTIF(G1_1,$H27)*COUNTIF(G1_1,AP$7))+(COUNTIF(G1_2,$H27)*COUNTIF(G1_2,AP$7))+(COUNTIF(G1_3,$H27)*COUNTIF(G1_3,AP$7))+(COUNTIF(G1_4,$H27)*COUNTIF(G1_4,AP$7))+(COUNTIF(G1_5,$H27)*COUNTIF(G1_5,AP$7))+(COUNTIF(G2_1,$H27)*COUNTIF(G2_1,AP$7))+(COUNTIF(G2_2,$H27)*COUNTIF(G2_2,AP$7))+(COUNTIF(G2_3,$H27)*COUNTIF(G2_3,AP$7))+(COUNTIF(G2_4,$H27)*COUNTIF(G2_4,AP$7))+(COUNTIF(G2_5,$H27)*COUNTIF(G2_5,AP$7))+(COUNTIF(G3_1,$H27)*COUNTIF(G3_1,AP$7))+(COUNTIF(G3_2,$H27)*COUNTIF(G3_2,AP$7))+(COUNTIF(G3_3,$H27)*COUNTIF(G3_3,AP$7))+(COUNTIF(G3_4,$H27)*COUNTIF(G3_4,AP$7))+(COUNTIF(G3_5,$H27)*COUNTIF(G3_5,AP$7))+(COUNTIF(G4_1,$H27)*COUNTIF(G4_1,AP$7))+(COUNTIF(G4_2,$H27)*COUNTIF(G4_2,AP$7))+(COUNTIF(G4_3,$H27)*COUNTIF(G4_3,AP$7))+(COUNTIF(G4_4,$H27)*COUNTIF(G4_4,AP$7))+(COUNTIF(G4_5,$H27)*COUNTIF(G4_5,AP$7))+(COUNTIF(G5_1,$H27)*COUNTIF(G5_1,AP$7))+(COUNTIF(G5_2,$H27)*COUNTIF(G5_2,AP$7))+(COUNTIF(G5_3,$H27)*COUNTIF(G5_3,AP$7))+(COUNTIF(G5_4,$H27)*COUNTIF(G5_4,AP$7))+(COUNTIF(G5_5,$H27)*COUNTIF(G5_5,AP$7)+AP87))</f>
        <v>0</v>
      </c>
      <c r="AQ27" s="24">
        <f t="shared" si="36"/>
        <v>0</v>
      </c>
      <c r="AR27" s="24">
        <f t="shared" si="36"/>
        <v>0</v>
      </c>
      <c r="AS27" s="24">
        <f t="shared" si="36"/>
        <v>0</v>
      </c>
      <c r="AT27" s="24">
        <f t="shared" si="36"/>
        <v>0</v>
      </c>
      <c r="AU27" s="24">
        <f t="shared" si="36"/>
        <v>0</v>
      </c>
      <c r="AV27" s="24">
        <f t="shared" si="36"/>
        <v>0</v>
      </c>
      <c r="AW27" s="24">
        <f t="shared" si="36"/>
        <v>0</v>
      </c>
      <c r="AX27" s="24">
        <f t="shared" si="36"/>
        <v>0</v>
      </c>
      <c r="AY27" s="24">
        <f t="shared" si="36"/>
        <v>0</v>
      </c>
      <c r="AZ27" s="70">
        <f t="shared" si="36"/>
        <v>0</v>
      </c>
      <c r="BA27" s="24">
        <f t="shared" si="36"/>
        <v>0</v>
      </c>
      <c r="BB27" s="24">
        <f t="shared" si="36"/>
        <v>0</v>
      </c>
      <c r="BC27" s="24">
        <f t="shared" si="36"/>
        <v>0</v>
      </c>
      <c r="BD27" s="24">
        <f t="shared" si="36"/>
        <v>0</v>
      </c>
      <c r="BE27" s="24">
        <f t="shared" si="36"/>
        <v>0</v>
      </c>
      <c r="BF27" s="24">
        <f t="shared" si="36"/>
        <v>0</v>
      </c>
      <c r="BG27" s="24">
        <f t="shared" si="36"/>
        <v>0</v>
      </c>
      <c r="BH27">
        <f t="shared" si="4"/>
        <v>3.5</v>
      </c>
    </row>
    <row r="28" spans="8:60" x14ac:dyDescent="0.2">
      <c r="H28" s="54">
        <f>Registration!B29</f>
        <v>19</v>
      </c>
      <c r="I28" s="1" t="str">
        <f>Registration!C29</f>
        <v>Tyler Harvey</v>
      </c>
      <c r="J28" s="24">
        <f t="shared" ref="J28:AO28" si="37">IF(ROW()=COLUMN(),"-",(COUNTIF(G1_1,$H28)*COUNTIF(G1_1,J$7))+(COUNTIF(G1_2,$H28)*COUNTIF(G1_2,J$7))+(COUNTIF(G1_3,$H28)*COUNTIF(G1_3,J$7))+(COUNTIF(G1_4,$H28)*COUNTIF(G1_4,J$7))+(COUNTIF(G1_5,$H28)*COUNTIF(G1_5,J$7))+(COUNTIF(G2_1,$H28)*COUNTIF(G2_1,J$7))+(COUNTIF(G2_2,$H28)*COUNTIF(G2_2,J$7))+(COUNTIF(G2_3,$H28)*COUNTIF(G2_3,J$7))+(COUNTIF(G2_4,$H28)*COUNTIF(G2_4,J$7))+(COUNTIF(G2_5,$H28)*COUNTIF(G2_5,J$7))+(COUNTIF(G3_1,$H28)*COUNTIF(G3_1,J$7))+(COUNTIF(G3_2,$H28)*COUNTIF(G3_2,J$7))+(COUNTIF(G3_3,$H28)*COUNTIF(G3_3,J$7))+(COUNTIF(G3_4,$H28)*COUNTIF(G3_4,J$7))+(COUNTIF(G3_5,$H28)*COUNTIF(G3_5,J$7))+(COUNTIF(G4_1,$H28)*COUNTIF(G4_1,J$7))+(COUNTIF(G4_2,$H28)*COUNTIF(G4_2,J$7))+(COUNTIF(G4_3,$H28)*COUNTIF(G4_3,J$7))+(COUNTIF(G4_4,$H28)*COUNTIF(G4_4,J$7))+(COUNTIF(G4_5,$H28)*COUNTIF(G4_5,J$7))+(COUNTIF(G5_1,$H28)*COUNTIF(G5_1,J$7))+(COUNTIF(G5_2,$H28)*COUNTIF(G5_2,J$7))+(COUNTIF(G5_3,$H28)*COUNTIF(G5_3,J$7))+(COUNTIF(G5_4,$H28)*COUNTIF(G5_4,J$7))+(COUNTIF(G5_5,$H28)*COUNTIF(G5_5,J$7)+J88))</f>
        <v>1</v>
      </c>
      <c r="K28" s="24">
        <f t="shared" si="37"/>
        <v>1</v>
      </c>
      <c r="L28" s="24">
        <f t="shared" si="37"/>
        <v>0</v>
      </c>
      <c r="M28" s="24">
        <f t="shared" si="37"/>
        <v>2</v>
      </c>
      <c r="N28" s="24">
        <f t="shared" si="37"/>
        <v>1</v>
      </c>
      <c r="O28" s="24">
        <f t="shared" si="37"/>
        <v>0</v>
      </c>
      <c r="P28" s="24">
        <f t="shared" si="37"/>
        <v>0</v>
      </c>
      <c r="Q28" s="24">
        <f t="shared" si="37"/>
        <v>0</v>
      </c>
      <c r="R28" s="24">
        <f t="shared" si="37"/>
        <v>1</v>
      </c>
      <c r="S28" s="24">
        <f t="shared" si="37"/>
        <v>0</v>
      </c>
      <c r="T28" s="24">
        <f t="shared" si="37"/>
        <v>0</v>
      </c>
      <c r="U28" s="24">
        <f t="shared" si="37"/>
        <v>0</v>
      </c>
      <c r="V28" s="24">
        <f t="shared" si="37"/>
        <v>0</v>
      </c>
      <c r="W28" s="24">
        <f t="shared" si="37"/>
        <v>0</v>
      </c>
      <c r="X28" s="24">
        <f t="shared" si="37"/>
        <v>1</v>
      </c>
      <c r="Y28" s="24">
        <f t="shared" si="37"/>
        <v>1</v>
      </c>
      <c r="Z28" s="24">
        <f t="shared" si="37"/>
        <v>0</v>
      </c>
      <c r="AA28" s="24">
        <f t="shared" si="37"/>
        <v>1</v>
      </c>
      <c r="AB28" s="24" t="str">
        <f t="shared" si="37"/>
        <v>-</v>
      </c>
      <c r="AC28" s="24">
        <f t="shared" si="37"/>
        <v>0</v>
      </c>
      <c r="AD28" s="24">
        <f t="shared" si="37"/>
        <v>0</v>
      </c>
      <c r="AE28" s="24">
        <f t="shared" si="37"/>
        <v>0</v>
      </c>
      <c r="AF28" s="24">
        <f t="shared" si="37"/>
        <v>0</v>
      </c>
      <c r="AG28" s="24">
        <f t="shared" si="37"/>
        <v>0</v>
      </c>
      <c r="AH28" s="24">
        <f t="shared" si="37"/>
        <v>0</v>
      </c>
      <c r="AI28" s="24">
        <f t="shared" si="37"/>
        <v>0</v>
      </c>
      <c r="AJ28" s="24">
        <f t="shared" si="37"/>
        <v>0</v>
      </c>
      <c r="AK28" s="24">
        <f t="shared" si="37"/>
        <v>0</v>
      </c>
      <c r="AL28" s="24">
        <f t="shared" si="37"/>
        <v>0</v>
      </c>
      <c r="AM28" s="24">
        <f t="shared" si="37"/>
        <v>0</v>
      </c>
      <c r="AN28" s="24">
        <f t="shared" si="37"/>
        <v>0</v>
      </c>
      <c r="AO28" s="24">
        <f t="shared" si="37"/>
        <v>0</v>
      </c>
      <c r="AP28" s="24">
        <f t="shared" ref="AP28:BG28" si="38">IF(ROW()=COLUMN(),"-",(COUNTIF(G1_1,$H28)*COUNTIF(G1_1,AP$7))+(COUNTIF(G1_2,$H28)*COUNTIF(G1_2,AP$7))+(COUNTIF(G1_3,$H28)*COUNTIF(G1_3,AP$7))+(COUNTIF(G1_4,$H28)*COUNTIF(G1_4,AP$7))+(COUNTIF(G1_5,$H28)*COUNTIF(G1_5,AP$7))+(COUNTIF(G2_1,$H28)*COUNTIF(G2_1,AP$7))+(COUNTIF(G2_2,$H28)*COUNTIF(G2_2,AP$7))+(COUNTIF(G2_3,$H28)*COUNTIF(G2_3,AP$7))+(COUNTIF(G2_4,$H28)*COUNTIF(G2_4,AP$7))+(COUNTIF(G2_5,$H28)*COUNTIF(G2_5,AP$7))+(COUNTIF(G3_1,$H28)*COUNTIF(G3_1,AP$7))+(COUNTIF(G3_2,$H28)*COUNTIF(G3_2,AP$7))+(COUNTIF(G3_3,$H28)*COUNTIF(G3_3,AP$7))+(COUNTIF(G3_4,$H28)*COUNTIF(G3_4,AP$7))+(COUNTIF(G3_5,$H28)*COUNTIF(G3_5,AP$7))+(COUNTIF(G4_1,$H28)*COUNTIF(G4_1,AP$7))+(COUNTIF(G4_2,$H28)*COUNTIF(G4_2,AP$7))+(COUNTIF(G4_3,$H28)*COUNTIF(G4_3,AP$7))+(COUNTIF(G4_4,$H28)*COUNTIF(G4_4,AP$7))+(COUNTIF(G4_5,$H28)*COUNTIF(G4_5,AP$7))+(COUNTIF(G5_1,$H28)*COUNTIF(G5_1,AP$7))+(COUNTIF(G5_2,$H28)*COUNTIF(G5_2,AP$7))+(COUNTIF(G5_3,$H28)*COUNTIF(G5_3,AP$7))+(COUNTIF(G5_4,$H28)*COUNTIF(G5_4,AP$7))+(COUNTIF(G5_5,$H28)*COUNTIF(G5_5,AP$7)+AP88))</f>
        <v>0</v>
      </c>
      <c r="AQ28" s="24">
        <f t="shared" si="38"/>
        <v>0</v>
      </c>
      <c r="AR28" s="24">
        <f t="shared" si="38"/>
        <v>0</v>
      </c>
      <c r="AS28" s="24">
        <f t="shared" si="38"/>
        <v>0</v>
      </c>
      <c r="AT28" s="24">
        <f t="shared" si="38"/>
        <v>0</v>
      </c>
      <c r="AU28" s="24">
        <f t="shared" si="38"/>
        <v>0</v>
      </c>
      <c r="AV28" s="24">
        <f t="shared" si="38"/>
        <v>0</v>
      </c>
      <c r="AW28" s="24">
        <f t="shared" si="38"/>
        <v>0</v>
      </c>
      <c r="AX28" s="24">
        <f t="shared" si="38"/>
        <v>0</v>
      </c>
      <c r="AY28" s="24">
        <f t="shared" si="38"/>
        <v>0</v>
      </c>
      <c r="AZ28" s="24">
        <f t="shared" si="38"/>
        <v>0</v>
      </c>
      <c r="BA28" s="24">
        <f t="shared" si="38"/>
        <v>0</v>
      </c>
      <c r="BB28" s="24">
        <f t="shared" si="38"/>
        <v>0</v>
      </c>
      <c r="BC28" s="24">
        <f t="shared" si="38"/>
        <v>0</v>
      </c>
      <c r="BD28" s="24">
        <f t="shared" si="38"/>
        <v>0</v>
      </c>
      <c r="BE28" s="24">
        <f t="shared" si="38"/>
        <v>0</v>
      </c>
      <c r="BF28" s="24">
        <f t="shared" si="38"/>
        <v>0</v>
      </c>
      <c r="BG28" s="24">
        <f t="shared" si="38"/>
        <v>0</v>
      </c>
      <c r="BH28">
        <f t="shared" si="4"/>
        <v>2</v>
      </c>
    </row>
    <row r="29" spans="8:60" x14ac:dyDescent="0.2">
      <c r="H29" s="54">
        <f>Registration!B30</f>
        <v>20</v>
      </c>
      <c r="I29" s="1" t="str">
        <f>Registration!C30</f>
        <v>Steve Wambler</v>
      </c>
      <c r="J29" s="24">
        <f t="shared" ref="J29:AO29" si="39">IF(ROW()=COLUMN(),"-",(COUNTIF(G1_1,$H29)*COUNTIF(G1_1,J$7))+(COUNTIF(G1_2,$H29)*COUNTIF(G1_2,J$7))+(COUNTIF(G1_3,$H29)*COUNTIF(G1_3,J$7))+(COUNTIF(G1_4,$H29)*COUNTIF(G1_4,J$7))+(COUNTIF(G1_5,$H29)*COUNTIF(G1_5,J$7))+(COUNTIF(G2_1,$H29)*COUNTIF(G2_1,J$7))+(COUNTIF(G2_2,$H29)*COUNTIF(G2_2,J$7))+(COUNTIF(G2_3,$H29)*COUNTIF(G2_3,J$7))+(COUNTIF(G2_4,$H29)*COUNTIF(G2_4,J$7))+(COUNTIF(G2_5,$H29)*COUNTIF(G2_5,J$7))+(COUNTIF(G3_1,$H29)*COUNTIF(G3_1,J$7))+(COUNTIF(G3_2,$H29)*COUNTIF(G3_2,J$7))+(COUNTIF(G3_3,$H29)*COUNTIF(G3_3,J$7))+(COUNTIF(G3_4,$H29)*COUNTIF(G3_4,J$7))+(COUNTIF(G3_5,$H29)*COUNTIF(G3_5,J$7))+(COUNTIF(G4_1,$H29)*COUNTIF(G4_1,J$7))+(COUNTIF(G4_2,$H29)*COUNTIF(G4_2,J$7))+(COUNTIF(G4_3,$H29)*COUNTIF(G4_3,J$7))+(COUNTIF(G4_4,$H29)*COUNTIF(G4_4,J$7))+(COUNTIF(G4_5,$H29)*COUNTIF(G4_5,J$7))+(COUNTIF(G5_1,$H29)*COUNTIF(G5_1,J$7))+(COUNTIF(G5_2,$H29)*COUNTIF(G5_2,J$7))+(COUNTIF(G5_3,$H29)*COUNTIF(G5_3,J$7))+(COUNTIF(G5_4,$H29)*COUNTIF(G5_4,J$7))+(COUNTIF(G5_5,$H29)*COUNTIF(G5_5,J$7)+J89))</f>
        <v>0</v>
      </c>
      <c r="K29" s="24">
        <f t="shared" si="39"/>
        <v>0</v>
      </c>
      <c r="L29" s="24">
        <f t="shared" si="39"/>
        <v>1</v>
      </c>
      <c r="M29" s="24">
        <f t="shared" si="39"/>
        <v>0</v>
      </c>
      <c r="N29" s="24">
        <f t="shared" si="39"/>
        <v>0</v>
      </c>
      <c r="O29" s="24">
        <f t="shared" si="39"/>
        <v>0</v>
      </c>
      <c r="P29" s="24">
        <f t="shared" si="39"/>
        <v>1</v>
      </c>
      <c r="Q29" s="24">
        <f t="shared" si="39"/>
        <v>0</v>
      </c>
      <c r="R29" s="24">
        <f t="shared" si="39"/>
        <v>0</v>
      </c>
      <c r="S29" s="24">
        <f t="shared" si="39"/>
        <v>0</v>
      </c>
      <c r="T29" s="24">
        <f t="shared" si="39"/>
        <v>0</v>
      </c>
      <c r="U29" s="24">
        <f t="shared" si="39"/>
        <v>0</v>
      </c>
      <c r="V29" s="24">
        <f t="shared" si="39"/>
        <v>0</v>
      </c>
      <c r="W29" s="24">
        <f t="shared" si="39"/>
        <v>0</v>
      </c>
      <c r="X29" s="24">
        <f t="shared" si="39"/>
        <v>1</v>
      </c>
      <c r="Y29" s="24">
        <f t="shared" si="39"/>
        <v>0</v>
      </c>
      <c r="Z29" s="24">
        <f t="shared" si="39"/>
        <v>1</v>
      </c>
      <c r="AA29" s="24">
        <f t="shared" si="39"/>
        <v>0</v>
      </c>
      <c r="AB29" s="24">
        <f t="shared" si="39"/>
        <v>0</v>
      </c>
      <c r="AC29" s="24" t="str">
        <f t="shared" si="39"/>
        <v>-</v>
      </c>
      <c r="AD29" s="24">
        <f t="shared" si="39"/>
        <v>0</v>
      </c>
      <c r="AE29" s="24">
        <f t="shared" si="39"/>
        <v>0</v>
      </c>
      <c r="AF29" s="24">
        <f t="shared" si="39"/>
        <v>0</v>
      </c>
      <c r="AG29" s="24">
        <f t="shared" si="39"/>
        <v>0</v>
      </c>
      <c r="AH29" s="24">
        <f t="shared" si="39"/>
        <v>0</v>
      </c>
      <c r="AI29" s="24">
        <f t="shared" si="39"/>
        <v>0</v>
      </c>
      <c r="AJ29" s="24">
        <f t="shared" si="39"/>
        <v>0</v>
      </c>
      <c r="AK29" s="24">
        <f t="shared" si="39"/>
        <v>0</v>
      </c>
      <c r="AL29" s="24">
        <f t="shared" si="39"/>
        <v>0</v>
      </c>
      <c r="AM29" s="24">
        <f t="shared" si="39"/>
        <v>0</v>
      </c>
      <c r="AN29" s="24">
        <f t="shared" si="39"/>
        <v>0</v>
      </c>
      <c r="AO29" s="24">
        <f t="shared" si="39"/>
        <v>0</v>
      </c>
      <c r="AP29" s="24">
        <f t="shared" ref="AP29:BG29" si="40">IF(ROW()=COLUMN(),"-",(COUNTIF(G1_1,$H29)*COUNTIF(G1_1,AP$7))+(COUNTIF(G1_2,$H29)*COUNTIF(G1_2,AP$7))+(COUNTIF(G1_3,$H29)*COUNTIF(G1_3,AP$7))+(COUNTIF(G1_4,$H29)*COUNTIF(G1_4,AP$7))+(COUNTIF(G1_5,$H29)*COUNTIF(G1_5,AP$7))+(COUNTIF(G2_1,$H29)*COUNTIF(G2_1,AP$7))+(COUNTIF(G2_2,$H29)*COUNTIF(G2_2,AP$7))+(COUNTIF(G2_3,$H29)*COUNTIF(G2_3,AP$7))+(COUNTIF(G2_4,$H29)*COUNTIF(G2_4,AP$7))+(COUNTIF(G2_5,$H29)*COUNTIF(G2_5,AP$7))+(COUNTIF(G3_1,$H29)*COUNTIF(G3_1,AP$7))+(COUNTIF(G3_2,$H29)*COUNTIF(G3_2,AP$7))+(COUNTIF(G3_3,$H29)*COUNTIF(G3_3,AP$7))+(COUNTIF(G3_4,$H29)*COUNTIF(G3_4,AP$7))+(COUNTIF(G3_5,$H29)*COUNTIF(G3_5,AP$7))+(COUNTIF(G4_1,$H29)*COUNTIF(G4_1,AP$7))+(COUNTIF(G4_2,$H29)*COUNTIF(G4_2,AP$7))+(COUNTIF(G4_3,$H29)*COUNTIF(G4_3,AP$7))+(COUNTIF(G4_4,$H29)*COUNTIF(G4_4,AP$7))+(COUNTIF(G4_5,$H29)*COUNTIF(G4_5,AP$7))+(COUNTIF(G5_1,$H29)*COUNTIF(G5_1,AP$7))+(COUNTIF(G5_2,$H29)*COUNTIF(G5_2,AP$7))+(COUNTIF(G5_3,$H29)*COUNTIF(G5_3,AP$7))+(COUNTIF(G5_4,$H29)*COUNTIF(G5_4,AP$7))+(COUNTIF(G5_5,$H29)*COUNTIF(G5_5,AP$7)+AP89))</f>
        <v>0</v>
      </c>
      <c r="AQ29" s="24">
        <f t="shared" si="40"/>
        <v>0</v>
      </c>
      <c r="AR29" s="24">
        <f t="shared" si="40"/>
        <v>0</v>
      </c>
      <c r="AS29" s="24">
        <f t="shared" si="40"/>
        <v>0</v>
      </c>
      <c r="AT29" s="24">
        <f t="shared" si="40"/>
        <v>0</v>
      </c>
      <c r="AU29" s="24">
        <f t="shared" si="40"/>
        <v>0</v>
      </c>
      <c r="AV29" s="24">
        <f t="shared" si="40"/>
        <v>0</v>
      </c>
      <c r="AW29" s="24">
        <f t="shared" si="40"/>
        <v>0</v>
      </c>
      <c r="AX29" s="24">
        <f t="shared" si="40"/>
        <v>0</v>
      </c>
      <c r="AY29" s="24">
        <f t="shared" si="40"/>
        <v>0</v>
      </c>
      <c r="AZ29" s="24">
        <f t="shared" si="40"/>
        <v>0</v>
      </c>
      <c r="BA29" s="24">
        <f t="shared" si="40"/>
        <v>0</v>
      </c>
      <c r="BB29" s="24">
        <f t="shared" si="40"/>
        <v>0</v>
      </c>
      <c r="BC29" s="24">
        <f t="shared" si="40"/>
        <v>0</v>
      </c>
      <c r="BD29" s="24">
        <f t="shared" si="40"/>
        <v>0</v>
      </c>
      <c r="BE29" s="24">
        <f t="shared" si="40"/>
        <v>0</v>
      </c>
      <c r="BF29" s="24">
        <f t="shared" si="40"/>
        <v>0</v>
      </c>
      <c r="BG29" s="24">
        <f t="shared" si="40"/>
        <v>0</v>
      </c>
      <c r="BH29">
        <f t="shared" si="4"/>
        <v>1</v>
      </c>
    </row>
    <row r="30" spans="8:60" x14ac:dyDescent="0.2">
      <c r="H30" s="54">
        <f>Registration!B31</f>
        <v>21</v>
      </c>
      <c r="I30" s="1" t="str">
        <f>Registration!C31</f>
        <v>Paul Work</v>
      </c>
      <c r="J30" s="24">
        <f t="shared" ref="J30:AO30" si="41">IF(ROW()=COLUMN(),"-",(COUNTIF(G1_1,$H30)*COUNTIF(G1_1,J$7))+(COUNTIF(G1_2,$H30)*COUNTIF(G1_2,J$7))+(COUNTIF(G1_3,$H30)*COUNTIF(G1_3,J$7))+(COUNTIF(G1_4,$H30)*COUNTIF(G1_4,J$7))+(COUNTIF(G1_5,$H30)*COUNTIF(G1_5,J$7))+(COUNTIF(G2_1,$H30)*COUNTIF(G2_1,J$7))+(COUNTIF(G2_2,$H30)*COUNTIF(G2_2,J$7))+(COUNTIF(G2_3,$H30)*COUNTIF(G2_3,J$7))+(COUNTIF(G2_4,$H30)*COUNTIF(G2_4,J$7))+(COUNTIF(G2_5,$H30)*COUNTIF(G2_5,J$7))+(COUNTIF(G3_1,$H30)*COUNTIF(G3_1,J$7))+(COUNTIF(G3_2,$H30)*COUNTIF(G3_2,J$7))+(COUNTIF(G3_3,$H30)*COUNTIF(G3_3,J$7))+(COUNTIF(G3_4,$H30)*COUNTIF(G3_4,J$7))+(COUNTIF(G3_5,$H30)*COUNTIF(G3_5,J$7))+(COUNTIF(G4_1,$H30)*COUNTIF(G4_1,J$7))+(COUNTIF(G4_2,$H30)*COUNTIF(G4_2,J$7))+(COUNTIF(G4_3,$H30)*COUNTIF(G4_3,J$7))+(COUNTIF(G4_4,$H30)*COUNTIF(G4_4,J$7))+(COUNTIF(G4_5,$H30)*COUNTIF(G4_5,J$7))+(COUNTIF(G5_1,$H30)*COUNTIF(G5_1,J$7))+(COUNTIF(G5_2,$H30)*COUNTIF(G5_2,J$7))+(COUNTIF(G5_3,$H30)*COUNTIF(G5_3,J$7))+(COUNTIF(G5_4,$H30)*COUNTIF(G5_4,J$7))+(COUNTIF(G5_5,$H30)*COUNTIF(G5_5,J$7)+J90))</f>
        <v>1</v>
      </c>
      <c r="K30" s="24">
        <f t="shared" si="41"/>
        <v>0</v>
      </c>
      <c r="L30" s="24">
        <f t="shared" si="41"/>
        <v>2</v>
      </c>
      <c r="M30" s="24">
        <f t="shared" si="41"/>
        <v>0</v>
      </c>
      <c r="N30" s="24">
        <f t="shared" si="41"/>
        <v>0</v>
      </c>
      <c r="O30" s="24">
        <f t="shared" si="41"/>
        <v>2</v>
      </c>
      <c r="P30" s="24">
        <f t="shared" si="41"/>
        <v>3</v>
      </c>
      <c r="Q30" s="24">
        <f t="shared" si="41"/>
        <v>1</v>
      </c>
      <c r="R30" s="24">
        <f t="shared" si="41"/>
        <v>3</v>
      </c>
      <c r="S30" s="24">
        <f t="shared" si="41"/>
        <v>0</v>
      </c>
      <c r="T30" s="24">
        <f t="shared" si="41"/>
        <v>2</v>
      </c>
      <c r="U30" s="24">
        <f t="shared" si="41"/>
        <v>1</v>
      </c>
      <c r="V30" s="24">
        <f t="shared" si="41"/>
        <v>0</v>
      </c>
      <c r="W30" s="24">
        <f t="shared" si="41"/>
        <v>0</v>
      </c>
      <c r="X30" s="24">
        <f t="shared" si="41"/>
        <v>0</v>
      </c>
      <c r="Y30" s="24">
        <f t="shared" si="41"/>
        <v>1</v>
      </c>
      <c r="Z30" s="24">
        <f t="shared" si="41"/>
        <v>0</v>
      </c>
      <c r="AA30" s="24">
        <f t="shared" si="41"/>
        <v>2</v>
      </c>
      <c r="AB30" s="24">
        <f t="shared" si="41"/>
        <v>0</v>
      </c>
      <c r="AC30" s="24">
        <f t="shared" si="41"/>
        <v>0</v>
      </c>
      <c r="AD30" s="24" t="str">
        <f t="shared" si="41"/>
        <v>-</v>
      </c>
      <c r="AE30" s="24">
        <f t="shared" si="41"/>
        <v>4</v>
      </c>
      <c r="AF30" s="24">
        <f t="shared" si="41"/>
        <v>0</v>
      </c>
      <c r="AG30" s="24">
        <f t="shared" si="41"/>
        <v>0</v>
      </c>
      <c r="AH30" s="24">
        <f t="shared" si="41"/>
        <v>0</v>
      </c>
      <c r="AI30" s="24">
        <f t="shared" si="41"/>
        <v>0</v>
      </c>
      <c r="AJ30" s="24">
        <f t="shared" si="41"/>
        <v>0</v>
      </c>
      <c r="AK30" s="24">
        <f t="shared" si="41"/>
        <v>0</v>
      </c>
      <c r="AL30" s="24">
        <f t="shared" si="41"/>
        <v>0</v>
      </c>
      <c r="AM30" s="24">
        <f t="shared" si="41"/>
        <v>0</v>
      </c>
      <c r="AN30" s="24">
        <f t="shared" si="41"/>
        <v>0</v>
      </c>
      <c r="AO30" s="24">
        <f t="shared" si="41"/>
        <v>0</v>
      </c>
      <c r="AP30" s="24">
        <f t="shared" ref="AP30:BG30" si="42">IF(ROW()=COLUMN(),"-",(COUNTIF(G1_1,$H30)*COUNTIF(G1_1,AP$7))+(COUNTIF(G1_2,$H30)*COUNTIF(G1_2,AP$7))+(COUNTIF(G1_3,$H30)*COUNTIF(G1_3,AP$7))+(COUNTIF(G1_4,$H30)*COUNTIF(G1_4,AP$7))+(COUNTIF(G1_5,$H30)*COUNTIF(G1_5,AP$7))+(COUNTIF(G2_1,$H30)*COUNTIF(G2_1,AP$7))+(COUNTIF(G2_2,$H30)*COUNTIF(G2_2,AP$7))+(COUNTIF(G2_3,$H30)*COUNTIF(G2_3,AP$7))+(COUNTIF(G2_4,$H30)*COUNTIF(G2_4,AP$7))+(COUNTIF(G2_5,$H30)*COUNTIF(G2_5,AP$7))+(COUNTIF(G3_1,$H30)*COUNTIF(G3_1,AP$7))+(COUNTIF(G3_2,$H30)*COUNTIF(G3_2,AP$7))+(COUNTIF(G3_3,$H30)*COUNTIF(G3_3,AP$7))+(COUNTIF(G3_4,$H30)*COUNTIF(G3_4,AP$7))+(COUNTIF(G3_5,$H30)*COUNTIF(G3_5,AP$7))+(COUNTIF(G4_1,$H30)*COUNTIF(G4_1,AP$7))+(COUNTIF(G4_2,$H30)*COUNTIF(G4_2,AP$7))+(COUNTIF(G4_3,$H30)*COUNTIF(G4_3,AP$7))+(COUNTIF(G4_4,$H30)*COUNTIF(G4_4,AP$7))+(COUNTIF(G4_5,$H30)*COUNTIF(G4_5,AP$7))+(COUNTIF(G5_1,$H30)*COUNTIF(G5_1,AP$7))+(COUNTIF(G5_2,$H30)*COUNTIF(G5_2,AP$7))+(COUNTIF(G5_3,$H30)*COUNTIF(G5_3,AP$7))+(COUNTIF(G5_4,$H30)*COUNTIF(G5_4,AP$7))+(COUNTIF(G5_5,$H30)*COUNTIF(G5_5,AP$7)+AP90))</f>
        <v>0</v>
      </c>
      <c r="AQ30" s="24">
        <f t="shared" si="42"/>
        <v>0</v>
      </c>
      <c r="AR30" s="24">
        <f t="shared" si="42"/>
        <v>0</v>
      </c>
      <c r="AS30" s="24">
        <f t="shared" si="42"/>
        <v>0</v>
      </c>
      <c r="AT30" s="24">
        <f t="shared" si="42"/>
        <v>0</v>
      </c>
      <c r="AU30" s="24">
        <f t="shared" si="42"/>
        <v>0</v>
      </c>
      <c r="AV30" s="24">
        <f t="shared" si="42"/>
        <v>0</v>
      </c>
      <c r="AW30" s="24">
        <f t="shared" si="42"/>
        <v>0</v>
      </c>
      <c r="AX30" s="24">
        <f t="shared" si="42"/>
        <v>0</v>
      </c>
      <c r="AY30" s="24">
        <f t="shared" si="42"/>
        <v>0</v>
      </c>
      <c r="AZ30" s="24">
        <f t="shared" si="42"/>
        <v>0</v>
      </c>
      <c r="BA30" s="24">
        <f t="shared" si="42"/>
        <v>0</v>
      </c>
      <c r="BB30" s="24">
        <f t="shared" si="42"/>
        <v>0</v>
      </c>
      <c r="BC30" s="24">
        <f t="shared" si="42"/>
        <v>0</v>
      </c>
      <c r="BD30" s="24">
        <f t="shared" si="42"/>
        <v>0</v>
      </c>
      <c r="BE30" s="24">
        <f t="shared" si="42"/>
        <v>0</v>
      </c>
      <c r="BF30" s="24">
        <f t="shared" si="42"/>
        <v>0</v>
      </c>
      <c r="BG30" s="24">
        <f t="shared" si="42"/>
        <v>0</v>
      </c>
      <c r="BH30">
        <f t="shared" si="4"/>
        <v>2.75</v>
      </c>
    </row>
    <row r="31" spans="8:60" x14ac:dyDescent="0.2">
      <c r="H31" s="54">
        <f>Registration!B32</f>
        <v>22</v>
      </c>
      <c r="I31" s="1" t="str">
        <f>Registration!C32</f>
        <v>Jonathan Work</v>
      </c>
      <c r="J31" s="24">
        <f t="shared" ref="J31:AO31" si="43">IF(ROW()=COLUMN(),"-",(COUNTIF(G1_1,$H31)*COUNTIF(G1_1,J$7))+(COUNTIF(G1_2,$H31)*COUNTIF(G1_2,J$7))+(COUNTIF(G1_3,$H31)*COUNTIF(G1_3,J$7))+(COUNTIF(G1_4,$H31)*COUNTIF(G1_4,J$7))+(COUNTIF(G1_5,$H31)*COUNTIF(G1_5,J$7))+(COUNTIF(G2_1,$H31)*COUNTIF(G2_1,J$7))+(COUNTIF(G2_2,$H31)*COUNTIF(G2_2,J$7))+(COUNTIF(G2_3,$H31)*COUNTIF(G2_3,J$7))+(COUNTIF(G2_4,$H31)*COUNTIF(G2_4,J$7))+(COUNTIF(G2_5,$H31)*COUNTIF(G2_5,J$7))+(COUNTIF(G3_1,$H31)*COUNTIF(G3_1,J$7))+(COUNTIF(G3_2,$H31)*COUNTIF(G3_2,J$7))+(COUNTIF(G3_3,$H31)*COUNTIF(G3_3,J$7))+(COUNTIF(G3_4,$H31)*COUNTIF(G3_4,J$7))+(COUNTIF(G3_5,$H31)*COUNTIF(G3_5,J$7))+(COUNTIF(G4_1,$H31)*COUNTIF(G4_1,J$7))+(COUNTIF(G4_2,$H31)*COUNTIF(G4_2,J$7))+(COUNTIF(G4_3,$H31)*COUNTIF(G4_3,J$7))+(COUNTIF(G4_4,$H31)*COUNTIF(G4_4,J$7))+(COUNTIF(G4_5,$H31)*COUNTIF(G4_5,J$7))+(COUNTIF(G5_1,$H31)*COUNTIF(G5_1,J$7))+(COUNTIF(G5_2,$H31)*COUNTIF(G5_2,J$7))+(COUNTIF(G5_3,$H31)*COUNTIF(G5_3,J$7))+(COUNTIF(G5_4,$H31)*COUNTIF(G5_4,J$7))+(COUNTIF(G5_5,$H31)*COUNTIF(G5_5,J$7)+J91))</f>
        <v>2</v>
      </c>
      <c r="K31" s="24">
        <f t="shared" si="43"/>
        <v>0</v>
      </c>
      <c r="L31" s="24">
        <f t="shared" si="43"/>
        <v>0</v>
      </c>
      <c r="M31" s="24">
        <f t="shared" si="43"/>
        <v>0</v>
      </c>
      <c r="N31" s="24">
        <f t="shared" si="43"/>
        <v>2</v>
      </c>
      <c r="O31" s="24">
        <f t="shared" si="43"/>
        <v>0</v>
      </c>
      <c r="P31" s="24">
        <f t="shared" si="43"/>
        <v>1</v>
      </c>
      <c r="Q31" s="24">
        <f t="shared" si="43"/>
        <v>1</v>
      </c>
      <c r="R31" s="24">
        <f t="shared" si="43"/>
        <v>1</v>
      </c>
      <c r="S31" s="24">
        <f t="shared" si="43"/>
        <v>2</v>
      </c>
      <c r="T31" s="24">
        <f t="shared" si="43"/>
        <v>1</v>
      </c>
      <c r="U31" s="24">
        <f t="shared" si="43"/>
        <v>1</v>
      </c>
      <c r="V31" s="24">
        <f t="shared" si="43"/>
        <v>0</v>
      </c>
      <c r="W31" s="24">
        <f t="shared" si="43"/>
        <v>0</v>
      </c>
      <c r="X31" s="24">
        <f t="shared" si="43"/>
        <v>1</v>
      </c>
      <c r="Y31" s="24">
        <f t="shared" si="43"/>
        <v>0</v>
      </c>
      <c r="Z31" s="24">
        <f t="shared" si="43"/>
        <v>1</v>
      </c>
      <c r="AA31" s="24">
        <f t="shared" si="43"/>
        <v>0</v>
      </c>
      <c r="AB31" s="24">
        <f t="shared" si="43"/>
        <v>0</v>
      </c>
      <c r="AC31" s="24">
        <f t="shared" si="43"/>
        <v>0</v>
      </c>
      <c r="AD31" s="24">
        <f t="shared" si="43"/>
        <v>4</v>
      </c>
      <c r="AE31" s="24" t="str">
        <f t="shared" si="43"/>
        <v>-</v>
      </c>
      <c r="AF31" s="24">
        <f t="shared" si="43"/>
        <v>0</v>
      </c>
      <c r="AG31" s="24">
        <f t="shared" si="43"/>
        <v>0</v>
      </c>
      <c r="AH31" s="24">
        <f t="shared" si="43"/>
        <v>0</v>
      </c>
      <c r="AI31" s="24">
        <f t="shared" si="43"/>
        <v>0</v>
      </c>
      <c r="AJ31" s="24">
        <f t="shared" si="43"/>
        <v>0</v>
      </c>
      <c r="AK31" s="24">
        <f t="shared" si="43"/>
        <v>0</v>
      </c>
      <c r="AL31" s="24">
        <f t="shared" si="43"/>
        <v>0</v>
      </c>
      <c r="AM31" s="24">
        <f t="shared" si="43"/>
        <v>0</v>
      </c>
      <c r="AN31" s="24">
        <f t="shared" si="43"/>
        <v>0</v>
      </c>
      <c r="AO31" s="24">
        <f t="shared" si="43"/>
        <v>0</v>
      </c>
      <c r="AP31" s="24">
        <f t="shared" ref="AP31:BG31" si="44">IF(ROW()=COLUMN(),"-",(COUNTIF(G1_1,$H31)*COUNTIF(G1_1,AP$7))+(COUNTIF(G1_2,$H31)*COUNTIF(G1_2,AP$7))+(COUNTIF(G1_3,$H31)*COUNTIF(G1_3,AP$7))+(COUNTIF(G1_4,$H31)*COUNTIF(G1_4,AP$7))+(COUNTIF(G1_5,$H31)*COUNTIF(G1_5,AP$7))+(COUNTIF(G2_1,$H31)*COUNTIF(G2_1,AP$7))+(COUNTIF(G2_2,$H31)*COUNTIF(G2_2,AP$7))+(COUNTIF(G2_3,$H31)*COUNTIF(G2_3,AP$7))+(COUNTIF(G2_4,$H31)*COUNTIF(G2_4,AP$7))+(COUNTIF(G2_5,$H31)*COUNTIF(G2_5,AP$7))+(COUNTIF(G3_1,$H31)*COUNTIF(G3_1,AP$7))+(COUNTIF(G3_2,$H31)*COUNTIF(G3_2,AP$7))+(COUNTIF(G3_3,$H31)*COUNTIF(G3_3,AP$7))+(COUNTIF(G3_4,$H31)*COUNTIF(G3_4,AP$7))+(COUNTIF(G3_5,$H31)*COUNTIF(G3_5,AP$7))+(COUNTIF(G4_1,$H31)*COUNTIF(G4_1,AP$7))+(COUNTIF(G4_2,$H31)*COUNTIF(G4_2,AP$7))+(COUNTIF(G4_3,$H31)*COUNTIF(G4_3,AP$7))+(COUNTIF(G4_4,$H31)*COUNTIF(G4_4,AP$7))+(COUNTIF(G4_5,$H31)*COUNTIF(G4_5,AP$7))+(COUNTIF(G5_1,$H31)*COUNTIF(G5_1,AP$7))+(COUNTIF(G5_2,$H31)*COUNTIF(G5_2,AP$7))+(COUNTIF(G5_3,$H31)*COUNTIF(G5_3,AP$7))+(COUNTIF(G5_4,$H31)*COUNTIF(G5_4,AP$7))+(COUNTIF(G5_5,$H31)*COUNTIF(G5_5,AP$7)+AP91))</f>
        <v>0</v>
      </c>
      <c r="AQ31" s="24">
        <f t="shared" si="44"/>
        <v>0</v>
      </c>
      <c r="AR31" s="24">
        <f t="shared" si="44"/>
        <v>0</v>
      </c>
      <c r="AS31" s="24">
        <f t="shared" si="44"/>
        <v>0</v>
      </c>
      <c r="AT31" s="24">
        <f t="shared" si="44"/>
        <v>0</v>
      </c>
      <c r="AU31" s="24">
        <f t="shared" si="44"/>
        <v>0</v>
      </c>
      <c r="AV31" s="24">
        <f t="shared" si="44"/>
        <v>0</v>
      </c>
      <c r="AW31" s="24">
        <f t="shared" si="44"/>
        <v>0</v>
      </c>
      <c r="AX31" s="24">
        <f t="shared" si="44"/>
        <v>0</v>
      </c>
      <c r="AY31" s="24">
        <f t="shared" si="44"/>
        <v>0</v>
      </c>
      <c r="AZ31" s="24">
        <f t="shared" si="44"/>
        <v>0</v>
      </c>
      <c r="BA31" s="24">
        <f t="shared" si="44"/>
        <v>0</v>
      </c>
      <c r="BB31" s="24">
        <f t="shared" si="44"/>
        <v>0</v>
      </c>
      <c r="BC31" s="24">
        <f t="shared" si="44"/>
        <v>0</v>
      </c>
      <c r="BD31" s="24">
        <f t="shared" si="44"/>
        <v>0</v>
      </c>
      <c r="BE31" s="24">
        <f t="shared" si="44"/>
        <v>0</v>
      </c>
      <c r="BF31" s="24">
        <f t="shared" si="44"/>
        <v>0</v>
      </c>
      <c r="BG31" s="24">
        <f t="shared" si="44"/>
        <v>0</v>
      </c>
      <c r="BH31">
        <f t="shared" si="4"/>
        <v>2.75</v>
      </c>
    </row>
    <row r="32" spans="8:60" x14ac:dyDescent="0.2">
      <c r="H32" s="54">
        <f>Registration!B33</f>
        <v>23</v>
      </c>
      <c r="I32" s="1" t="str">
        <f>Registration!C33</f>
        <v>Aaron</v>
      </c>
      <c r="J32" s="24">
        <f t="shared" ref="J32:AO32" si="45">IF(ROW()=COLUMN(),"-",(COUNTIF(G1_1,$H32)*COUNTIF(G1_1,J$7))+(COUNTIF(G1_2,$H32)*COUNTIF(G1_2,J$7))+(COUNTIF(G1_3,$H32)*COUNTIF(G1_3,J$7))+(COUNTIF(G1_4,$H32)*COUNTIF(G1_4,J$7))+(COUNTIF(G1_5,$H32)*COUNTIF(G1_5,J$7))+(COUNTIF(G2_1,$H32)*COUNTIF(G2_1,J$7))+(COUNTIF(G2_2,$H32)*COUNTIF(G2_2,J$7))+(COUNTIF(G2_3,$H32)*COUNTIF(G2_3,J$7))+(COUNTIF(G2_4,$H32)*COUNTIF(G2_4,J$7))+(COUNTIF(G2_5,$H32)*COUNTIF(G2_5,J$7))+(COUNTIF(G3_1,$H32)*COUNTIF(G3_1,J$7))+(COUNTIF(G3_2,$H32)*COUNTIF(G3_2,J$7))+(COUNTIF(G3_3,$H32)*COUNTIF(G3_3,J$7))+(COUNTIF(G3_4,$H32)*COUNTIF(G3_4,J$7))+(COUNTIF(G3_5,$H32)*COUNTIF(G3_5,J$7))+(COUNTIF(G4_1,$H32)*COUNTIF(G4_1,J$7))+(COUNTIF(G4_2,$H32)*COUNTIF(G4_2,J$7))+(COUNTIF(G4_3,$H32)*COUNTIF(G4_3,J$7))+(COUNTIF(G4_4,$H32)*COUNTIF(G4_4,J$7))+(COUNTIF(G4_5,$H32)*COUNTIF(G4_5,J$7))+(COUNTIF(G5_1,$H32)*COUNTIF(G5_1,J$7))+(COUNTIF(G5_2,$H32)*COUNTIF(G5_2,J$7))+(COUNTIF(G5_3,$H32)*COUNTIF(G5_3,J$7))+(COUNTIF(G5_4,$H32)*COUNTIF(G5_4,J$7))+(COUNTIF(G5_5,$H32)*COUNTIF(G5_5,J$7)+J92))</f>
        <v>0</v>
      </c>
      <c r="K32" s="24">
        <f t="shared" si="45"/>
        <v>0</v>
      </c>
      <c r="L32" s="24">
        <f t="shared" si="45"/>
        <v>0</v>
      </c>
      <c r="M32" s="24">
        <f t="shared" si="45"/>
        <v>0</v>
      </c>
      <c r="N32" s="24">
        <f t="shared" si="45"/>
        <v>0</v>
      </c>
      <c r="O32" s="24">
        <f t="shared" si="45"/>
        <v>0</v>
      </c>
      <c r="P32" s="24">
        <f t="shared" si="45"/>
        <v>0</v>
      </c>
      <c r="Q32" s="24">
        <f t="shared" si="45"/>
        <v>0</v>
      </c>
      <c r="R32" s="24">
        <f t="shared" si="45"/>
        <v>0</v>
      </c>
      <c r="S32" s="24">
        <f t="shared" si="45"/>
        <v>1</v>
      </c>
      <c r="T32" s="24">
        <f t="shared" si="45"/>
        <v>0</v>
      </c>
      <c r="U32" s="24">
        <f t="shared" si="45"/>
        <v>0</v>
      </c>
      <c r="V32" s="24">
        <f t="shared" si="45"/>
        <v>1</v>
      </c>
      <c r="W32" s="24">
        <f t="shared" si="45"/>
        <v>0</v>
      </c>
      <c r="X32" s="24">
        <f t="shared" si="45"/>
        <v>0</v>
      </c>
      <c r="Y32" s="24">
        <f t="shared" si="45"/>
        <v>0</v>
      </c>
      <c r="Z32" s="24">
        <f t="shared" si="45"/>
        <v>0</v>
      </c>
      <c r="AA32" s="24">
        <f t="shared" si="45"/>
        <v>0</v>
      </c>
      <c r="AB32" s="24">
        <f t="shared" si="45"/>
        <v>0</v>
      </c>
      <c r="AC32" s="24">
        <f t="shared" si="45"/>
        <v>0</v>
      </c>
      <c r="AD32" s="24">
        <f t="shared" si="45"/>
        <v>0</v>
      </c>
      <c r="AE32" s="24">
        <f t="shared" si="45"/>
        <v>0</v>
      </c>
      <c r="AF32" s="24" t="str">
        <f t="shared" si="45"/>
        <v>-</v>
      </c>
      <c r="AG32" s="24">
        <f t="shared" si="45"/>
        <v>0</v>
      </c>
      <c r="AH32" s="24">
        <f t="shared" si="45"/>
        <v>0</v>
      </c>
      <c r="AI32" s="24">
        <f t="shared" si="45"/>
        <v>0</v>
      </c>
      <c r="AJ32" s="24">
        <f t="shared" si="45"/>
        <v>0</v>
      </c>
      <c r="AK32" s="24">
        <f t="shared" si="45"/>
        <v>0</v>
      </c>
      <c r="AL32" s="24">
        <f t="shared" si="45"/>
        <v>0</v>
      </c>
      <c r="AM32" s="24">
        <f t="shared" si="45"/>
        <v>0</v>
      </c>
      <c r="AN32" s="24">
        <f t="shared" si="45"/>
        <v>0</v>
      </c>
      <c r="AO32" s="24">
        <f t="shared" si="45"/>
        <v>0</v>
      </c>
      <c r="AP32" s="24">
        <f t="shared" ref="AP32:BG32" si="46">IF(ROW()=COLUMN(),"-",(COUNTIF(G1_1,$H32)*COUNTIF(G1_1,AP$7))+(COUNTIF(G1_2,$H32)*COUNTIF(G1_2,AP$7))+(COUNTIF(G1_3,$H32)*COUNTIF(G1_3,AP$7))+(COUNTIF(G1_4,$H32)*COUNTIF(G1_4,AP$7))+(COUNTIF(G1_5,$H32)*COUNTIF(G1_5,AP$7))+(COUNTIF(G2_1,$H32)*COUNTIF(G2_1,AP$7))+(COUNTIF(G2_2,$H32)*COUNTIF(G2_2,AP$7))+(COUNTIF(G2_3,$H32)*COUNTIF(G2_3,AP$7))+(COUNTIF(G2_4,$H32)*COUNTIF(G2_4,AP$7))+(COUNTIF(G2_5,$H32)*COUNTIF(G2_5,AP$7))+(COUNTIF(G3_1,$H32)*COUNTIF(G3_1,AP$7))+(COUNTIF(G3_2,$H32)*COUNTIF(G3_2,AP$7))+(COUNTIF(G3_3,$H32)*COUNTIF(G3_3,AP$7))+(COUNTIF(G3_4,$H32)*COUNTIF(G3_4,AP$7))+(COUNTIF(G3_5,$H32)*COUNTIF(G3_5,AP$7))+(COUNTIF(G4_1,$H32)*COUNTIF(G4_1,AP$7))+(COUNTIF(G4_2,$H32)*COUNTIF(G4_2,AP$7))+(COUNTIF(G4_3,$H32)*COUNTIF(G4_3,AP$7))+(COUNTIF(G4_4,$H32)*COUNTIF(G4_4,AP$7))+(COUNTIF(G4_5,$H32)*COUNTIF(G4_5,AP$7))+(COUNTIF(G5_1,$H32)*COUNTIF(G5_1,AP$7))+(COUNTIF(G5_2,$H32)*COUNTIF(G5_2,AP$7))+(COUNTIF(G5_3,$H32)*COUNTIF(G5_3,AP$7))+(COUNTIF(G5_4,$H32)*COUNTIF(G5_4,AP$7))+(COUNTIF(G5_5,$H32)*COUNTIF(G5_5,AP$7)+AP92))</f>
        <v>0</v>
      </c>
      <c r="AQ32" s="24">
        <f t="shared" si="46"/>
        <v>0</v>
      </c>
      <c r="AR32" s="24">
        <f t="shared" si="46"/>
        <v>0</v>
      </c>
      <c r="AS32" s="72">
        <f t="shared" si="46"/>
        <v>0</v>
      </c>
      <c r="AT32" s="24">
        <f t="shared" si="46"/>
        <v>0</v>
      </c>
      <c r="AU32" s="24">
        <f t="shared" si="46"/>
        <v>0</v>
      </c>
      <c r="AV32" s="24">
        <f t="shared" si="46"/>
        <v>0</v>
      </c>
      <c r="AW32" s="24">
        <f t="shared" si="46"/>
        <v>0</v>
      </c>
      <c r="AX32" s="24">
        <f t="shared" si="46"/>
        <v>0</v>
      </c>
      <c r="AY32" s="24">
        <f t="shared" si="46"/>
        <v>0</v>
      </c>
      <c r="AZ32" s="24">
        <f t="shared" si="46"/>
        <v>0</v>
      </c>
      <c r="BA32" s="24">
        <f t="shared" si="46"/>
        <v>0</v>
      </c>
      <c r="BB32" s="24">
        <f t="shared" si="46"/>
        <v>0</v>
      </c>
      <c r="BC32" s="24">
        <f t="shared" si="46"/>
        <v>0</v>
      </c>
      <c r="BD32" s="24">
        <f t="shared" si="46"/>
        <v>0</v>
      </c>
      <c r="BE32" s="24">
        <f t="shared" si="46"/>
        <v>0</v>
      </c>
      <c r="BF32" s="24">
        <f t="shared" si="46"/>
        <v>0</v>
      </c>
      <c r="BG32" s="24">
        <f t="shared" si="46"/>
        <v>0</v>
      </c>
      <c r="BH32">
        <f t="shared" si="4"/>
        <v>0.5</v>
      </c>
    </row>
    <row r="33" spans="8:60" x14ac:dyDescent="0.2">
      <c r="H33" s="54">
        <f>Registration!B34</f>
        <v>24</v>
      </c>
      <c r="I33" s="1">
        <f>Registration!C34</f>
        <v>0</v>
      </c>
      <c r="J33" s="24">
        <f t="shared" ref="J33:AO33" si="47">IF(ROW()=COLUMN(),"-",(COUNTIF(G1_1,$H33)*COUNTIF(G1_1,J$7))+(COUNTIF(G1_2,$H33)*COUNTIF(G1_2,J$7))+(COUNTIF(G1_3,$H33)*COUNTIF(G1_3,J$7))+(COUNTIF(G1_4,$H33)*COUNTIF(G1_4,J$7))+(COUNTIF(G1_5,$H33)*COUNTIF(G1_5,J$7))+(COUNTIF(G2_1,$H33)*COUNTIF(G2_1,J$7))+(COUNTIF(G2_2,$H33)*COUNTIF(G2_2,J$7))+(COUNTIF(G2_3,$H33)*COUNTIF(G2_3,J$7))+(COUNTIF(G2_4,$H33)*COUNTIF(G2_4,J$7))+(COUNTIF(G2_5,$H33)*COUNTIF(G2_5,J$7))+(COUNTIF(G3_1,$H33)*COUNTIF(G3_1,J$7))+(COUNTIF(G3_2,$H33)*COUNTIF(G3_2,J$7))+(COUNTIF(G3_3,$H33)*COUNTIF(G3_3,J$7))+(COUNTIF(G3_4,$H33)*COUNTIF(G3_4,J$7))+(COUNTIF(G3_5,$H33)*COUNTIF(G3_5,J$7))+(COUNTIF(G4_1,$H33)*COUNTIF(G4_1,J$7))+(COUNTIF(G4_2,$H33)*COUNTIF(G4_2,J$7))+(COUNTIF(G4_3,$H33)*COUNTIF(G4_3,J$7))+(COUNTIF(G4_4,$H33)*COUNTIF(G4_4,J$7))+(COUNTIF(G4_5,$H33)*COUNTIF(G4_5,J$7))+(COUNTIF(G5_1,$H33)*COUNTIF(G5_1,J$7))+(COUNTIF(G5_2,$H33)*COUNTIF(G5_2,J$7))+(COUNTIF(G5_3,$H33)*COUNTIF(G5_3,J$7))+(COUNTIF(G5_4,$H33)*COUNTIF(G5_4,J$7))+(COUNTIF(G5_5,$H33)*COUNTIF(G5_5,J$7)+J93))</f>
        <v>0</v>
      </c>
      <c r="K33" s="24">
        <f t="shared" si="47"/>
        <v>0</v>
      </c>
      <c r="L33" s="24">
        <f t="shared" si="47"/>
        <v>0</v>
      </c>
      <c r="M33" s="24">
        <f t="shared" si="47"/>
        <v>0</v>
      </c>
      <c r="N33" s="24">
        <f t="shared" si="47"/>
        <v>0</v>
      </c>
      <c r="O33" s="24">
        <f t="shared" si="47"/>
        <v>0</v>
      </c>
      <c r="P33" s="24">
        <f t="shared" si="47"/>
        <v>0</v>
      </c>
      <c r="Q33" s="24">
        <f t="shared" si="47"/>
        <v>0</v>
      </c>
      <c r="R33" s="24">
        <f t="shared" si="47"/>
        <v>0</v>
      </c>
      <c r="S33" s="24">
        <f t="shared" si="47"/>
        <v>0</v>
      </c>
      <c r="T33" s="24">
        <f t="shared" si="47"/>
        <v>0</v>
      </c>
      <c r="U33" s="24">
        <f t="shared" si="47"/>
        <v>0</v>
      </c>
      <c r="V33" s="24">
        <f t="shared" si="47"/>
        <v>0</v>
      </c>
      <c r="W33" s="24">
        <f t="shared" si="47"/>
        <v>0</v>
      </c>
      <c r="X33" s="24">
        <f t="shared" si="47"/>
        <v>0</v>
      </c>
      <c r="Y33" s="24">
        <f t="shared" si="47"/>
        <v>0</v>
      </c>
      <c r="Z33" s="24">
        <f t="shared" si="47"/>
        <v>0</v>
      </c>
      <c r="AA33" s="24">
        <f t="shared" si="47"/>
        <v>0</v>
      </c>
      <c r="AB33" s="24">
        <f t="shared" si="47"/>
        <v>0</v>
      </c>
      <c r="AC33" s="24">
        <f t="shared" si="47"/>
        <v>0</v>
      </c>
      <c r="AD33" s="24">
        <f t="shared" si="47"/>
        <v>0</v>
      </c>
      <c r="AE33" s="24">
        <f t="shared" si="47"/>
        <v>0</v>
      </c>
      <c r="AF33" s="24">
        <f t="shared" si="47"/>
        <v>0</v>
      </c>
      <c r="AG33" s="24" t="str">
        <f t="shared" si="47"/>
        <v>-</v>
      </c>
      <c r="AH33" s="24">
        <f t="shared" si="47"/>
        <v>0</v>
      </c>
      <c r="AI33" s="24">
        <f t="shared" si="47"/>
        <v>0</v>
      </c>
      <c r="AJ33" s="24">
        <f t="shared" si="47"/>
        <v>0</v>
      </c>
      <c r="AK33" s="24">
        <f t="shared" si="47"/>
        <v>0</v>
      </c>
      <c r="AL33" s="24">
        <f t="shared" si="47"/>
        <v>0</v>
      </c>
      <c r="AM33" s="24">
        <f t="shared" si="47"/>
        <v>0</v>
      </c>
      <c r="AN33" s="24">
        <f t="shared" si="47"/>
        <v>0</v>
      </c>
      <c r="AO33" s="24">
        <f t="shared" si="47"/>
        <v>0</v>
      </c>
      <c r="AP33" s="24">
        <f t="shared" ref="AP33:BG33" si="48">IF(ROW()=COLUMN(),"-",(COUNTIF(G1_1,$H33)*COUNTIF(G1_1,AP$7))+(COUNTIF(G1_2,$H33)*COUNTIF(G1_2,AP$7))+(COUNTIF(G1_3,$H33)*COUNTIF(G1_3,AP$7))+(COUNTIF(G1_4,$H33)*COUNTIF(G1_4,AP$7))+(COUNTIF(G1_5,$H33)*COUNTIF(G1_5,AP$7))+(COUNTIF(G2_1,$H33)*COUNTIF(G2_1,AP$7))+(COUNTIF(G2_2,$H33)*COUNTIF(G2_2,AP$7))+(COUNTIF(G2_3,$H33)*COUNTIF(G2_3,AP$7))+(COUNTIF(G2_4,$H33)*COUNTIF(G2_4,AP$7))+(COUNTIF(G2_5,$H33)*COUNTIF(G2_5,AP$7))+(COUNTIF(G3_1,$H33)*COUNTIF(G3_1,AP$7))+(COUNTIF(G3_2,$H33)*COUNTIF(G3_2,AP$7))+(COUNTIF(G3_3,$H33)*COUNTIF(G3_3,AP$7))+(COUNTIF(G3_4,$H33)*COUNTIF(G3_4,AP$7))+(COUNTIF(G3_5,$H33)*COUNTIF(G3_5,AP$7))+(COUNTIF(G4_1,$H33)*COUNTIF(G4_1,AP$7))+(COUNTIF(G4_2,$H33)*COUNTIF(G4_2,AP$7))+(COUNTIF(G4_3,$H33)*COUNTIF(G4_3,AP$7))+(COUNTIF(G4_4,$H33)*COUNTIF(G4_4,AP$7))+(COUNTIF(G4_5,$H33)*COUNTIF(G4_5,AP$7))+(COUNTIF(G5_1,$H33)*COUNTIF(G5_1,AP$7))+(COUNTIF(G5_2,$H33)*COUNTIF(G5_2,AP$7))+(COUNTIF(G5_3,$H33)*COUNTIF(G5_3,AP$7))+(COUNTIF(G5_4,$H33)*COUNTIF(G5_4,AP$7))+(COUNTIF(G5_5,$H33)*COUNTIF(G5_5,AP$7)+AP93))</f>
        <v>0</v>
      </c>
      <c r="AQ33" s="24">
        <f t="shared" si="48"/>
        <v>0</v>
      </c>
      <c r="AR33" s="24">
        <f t="shared" si="48"/>
        <v>0</v>
      </c>
      <c r="AS33" s="24">
        <f t="shared" si="48"/>
        <v>0</v>
      </c>
      <c r="AT33" s="24">
        <f t="shared" si="48"/>
        <v>0</v>
      </c>
      <c r="AU33" s="24">
        <f t="shared" si="48"/>
        <v>0</v>
      </c>
      <c r="AV33" s="24">
        <f t="shared" si="48"/>
        <v>0</v>
      </c>
      <c r="AW33" s="24">
        <f t="shared" si="48"/>
        <v>0</v>
      </c>
      <c r="AX33" s="24">
        <f t="shared" si="48"/>
        <v>0</v>
      </c>
      <c r="AY33" s="24">
        <f t="shared" si="48"/>
        <v>0</v>
      </c>
      <c r="AZ33" s="24">
        <f t="shared" si="48"/>
        <v>0</v>
      </c>
      <c r="BA33" s="24">
        <f t="shared" si="48"/>
        <v>0</v>
      </c>
      <c r="BB33" s="24">
        <f t="shared" si="48"/>
        <v>0</v>
      </c>
      <c r="BC33" s="24">
        <f t="shared" si="48"/>
        <v>0</v>
      </c>
      <c r="BD33" s="24">
        <f t="shared" si="48"/>
        <v>0</v>
      </c>
      <c r="BE33" s="24">
        <f t="shared" si="48"/>
        <v>0</v>
      </c>
      <c r="BF33" s="24">
        <f t="shared" si="48"/>
        <v>0</v>
      </c>
      <c r="BG33" s="24">
        <f t="shared" si="48"/>
        <v>0</v>
      </c>
      <c r="BH33">
        <f t="shared" si="4"/>
        <v>0</v>
      </c>
    </row>
    <row r="34" spans="8:60" x14ac:dyDescent="0.2">
      <c r="H34" s="54">
        <f>Registration!B35</f>
        <v>25</v>
      </c>
      <c r="I34" s="1" t="str">
        <f>Registration!C32</f>
        <v>Jonathan Work</v>
      </c>
      <c r="J34" s="24">
        <f t="shared" ref="J34:AO34" si="49">IF(ROW()=COLUMN(),"-",(COUNTIF(G1_1,$H34)*COUNTIF(G1_1,J$7))+(COUNTIF(G1_2,$H34)*COUNTIF(G1_2,J$7))+(COUNTIF(G1_3,$H34)*COUNTIF(G1_3,J$7))+(COUNTIF(G1_4,$H34)*COUNTIF(G1_4,J$7))+(COUNTIF(G1_5,$H34)*COUNTIF(G1_5,J$7))+(COUNTIF(G2_1,$H34)*COUNTIF(G2_1,J$7))+(COUNTIF(G2_2,$H34)*COUNTIF(G2_2,J$7))+(COUNTIF(G2_3,$H34)*COUNTIF(G2_3,J$7))+(COUNTIF(G2_4,$H34)*COUNTIF(G2_4,J$7))+(COUNTIF(G2_5,$H34)*COUNTIF(G2_5,J$7))+(COUNTIF(G3_1,$H34)*COUNTIF(G3_1,J$7))+(COUNTIF(G3_2,$H34)*COUNTIF(G3_2,J$7))+(COUNTIF(G3_3,$H34)*COUNTIF(G3_3,J$7))+(COUNTIF(G3_4,$H34)*COUNTIF(G3_4,J$7))+(COUNTIF(G3_5,$H34)*COUNTIF(G3_5,J$7))+(COUNTIF(G4_1,$H34)*COUNTIF(G4_1,J$7))+(COUNTIF(G4_2,$H34)*COUNTIF(G4_2,J$7))+(COUNTIF(G4_3,$H34)*COUNTIF(G4_3,J$7))+(COUNTIF(G4_4,$H34)*COUNTIF(G4_4,J$7))+(COUNTIF(G4_5,$H34)*COUNTIF(G4_5,J$7))+(COUNTIF(G5_1,$H34)*COUNTIF(G5_1,J$7))+(COUNTIF(G5_2,$H34)*COUNTIF(G5_2,J$7))+(COUNTIF(G5_3,$H34)*COUNTIF(G5_3,J$7))+(COUNTIF(G5_4,$H34)*COUNTIF(G5_4,J$7))+(COUNTIF(G5_5,$H34)*COUNTIF(G5_5,J$7)+J94))</f>
        <v>0</v>
      </c>
      <c r="K34" s="24">
        <f t="shared" si="49"/>
        <v>0</v>
      </c>
      <c r="L34" s="24">
        <f t="shared" si="49"/>
        <v>0</v>
      </c>
      <c r="M34" s="24">
        <f t="shared" si="49"/>
        <v>0</v>
      </c>
      <c r="N34" s="24">
        <f t="shared" si="49"/>
        <v>0</v>
      </c>
      <c r="O34" s="24">
        <f t="shared" si="49"/>
        <v>0</v>
      </c>
      <c r="P34" s="24">
        <f t="shared" si="49"/>
        <v>0</v>
      </c>
      <c r="Q34" s="24">
        <f t="shared" si="49"/>
        <v>0</v>
      </c>
      <c r="R34" s="24">
        <f t="shared" si="49"/>
        <v>0</v>
      </c>
      <c r="S34" s="24">
        <f t="shared" si="49"/>
        <v>0</v>
      </c>
      <c r="T34" s="24">
        <f t="shared" si="49"/>
        <v>0</v>
      </c>
      <c r="U34" s="24">
        <f t="shared" si="49"/>
        <v>0</v>
      </c>
      <c r="V34" s="24">
        <f t="shared" si="49"/>
        <v>0</v>
      </c>
      <c r="W34" s="24">
        <f t="shared" si="49"/>
        <v>0</v>
      </c>
      <c r="X34" s="24">
        <f t="shared" si="49"/>
        <v>0</v>
      </c>
      <c r="Y34" s="24">
        <f t="shared" si="49"/>
        <v>0</v>
      </c>
      <c r="Z34" s="24">
        <f t="shared" si="49"/>
        <v>0</v>
      </c>
      <c r="AA34" s="24">
        <f t="shared" si="49"/>
        <v>0</v>
      </c>
      <c r="AB34" s="24">
        <f t="shared" si="49"/>
        <v>0</v>
      </c>
      <c r="AC34" s="24">
        <f t="shared" si="49"/>
        <v>0</v>
      </c>
      <c r="AD34" s="24">
        <f t="shared" si="49"/>
        <v>0</v>
      </c>
      <c r="AE34" s="24">
        <f t="shared" si="49"/>
        <v>0</v>
      </c>
      <c r="AF34" s="24">
        <f t="shared" si="49"/>
        <v>0</v>
      </c>
      <c r="AG34" s="24">
        <f t="shared" si="49"/>
        <v>0</v>
      </c>
      <c r="AH34" s="24" t="str">
        <f t="shared" si="49"/>
        <v>-</v>
      </c>
      <c r="AI34" s="24">
        <f t="shared" si="49"/>
        <v>0</v>
      </c>
      <c r="AJ34" s="24">
        <f t="shared" si="49"/>
        <v>0</v>
      </c>
      <c r="AK34" s="24">
        <f t="shared" si="49"/>
        <v>0</v>
      </c>
      <c r="AL34" s="24">
        <f t="shared" si="49"/>
        <v>0</v>
      </c>
      <c r="AM34" s="73">
        <f t="shared" si="49"/>
        <v>0</v>
      </c>
      <c r="AN34" s="72">
        <f t="shared" si="49"/>
        <v>0</v>
      </c>
      <c r="AO34" s="24">
        <f t="shared" si="49"/>
        <v>0</v>
      </c>
      <c r="AP34" s="24">
        <f t="shared" ref="AP34:BG34" si="50">IF(ROW()=COLUMN(),"-",(COUNTIF(G1_1,$H34)*COUNTIF(G1_1,AP$7))+(COUNTIF(G1_2,$H34)*COUNTIF(G1_2,AP$7))+(COUNTIF(G1_3,$H34)*COUNTIF(G1_3,AP$7))+(COUNTIF(G1_4,$H34)*COUNTIF(G1_4,AP$7))+(COUNTIF(G1_5,$H34)*COUNTIF(G1_5,AP$7))+(COUNTIF(G2_1,$H34)*COUNTIF(G2_1,AP$7))+(COUNTIF(G2_2,$H34)*COUNTIF(G2_2,AP$7))+(COUNTIF(G2_3,$H34)*COUNTIF(G2_3,AP$7))+(COUNTIF(G2_4,$H34)*COUNTIF(G2_4,AP$7))+(COUNTIF(G2_5,$H34)*COUNTIF(G2_5,AP$7))+(COUNTIF(G3_1,$H34)*COUNTIF(G3_1,AP$7))+(COUNTIF(G3_2,$H34)*COUNTIF(G3_2,AP$7))+(COUNTIF(G3_3,$H34)*COUNTIF(G3_3,AP$7))+(COUNTIF(G3_4,$H34)*COUNTIF(G3_4,AP$7))+(COUNTIF(G3_5,$H34)*COUNTIF(G3_5,AP$7))+(COUNTIF(G4_1,$H34)*COUNTIF(G4_1,AP$7))+(COUNTIF(G4_2,$H34)*COUNTIF(G4_2,AP$7))+(COUNTIF(G4_3,$H34)*COUNTIF(G4_3,AP$7))+(COUNTIF(G4_4,$H34)*COUNTIF(G4_4,AP$7))+(COUNTIF(G4_5,$H34)*COUNTIF(G4_5,AP$7))+(COUNTIF(G5_1,$H34)*COUNTIF(G5_1,AP$7))+(COUNTIF(G5_2,$H34)*COUNTIF(G5_2,AP$7))+(COUNTIF(G5_3,$H34)*COUNTIF(G5_3,AP$7))+(COUNTIF(G5_4,$H34)*COUNTIF(G5_4,AP$7))+(COUNTIF(G5_5,$H34)*COUNTIF(G5_5,AP$7)+AP94))</f>
        <v>0</v>
      </c>
      <c r="AQ34" s="24">
        <f t="shared" si="50"/>
        <v>0</v>
      </c>
      <c r="AR34" s="24">
        <f t="shared" si="50"/>
        <v>0</v>
      </c>
      <c r="AS34" s="24">
        <f t="shared" si="50"/>
        <v>0</v>
      </c>
      <c r="AT34" s="68">
        <f t="shared" si="50"/>
        <v>0</v>
      </c>
      <c r="AU34" s="24">
        <f t="shared" si="50"/>
        <v>0</v>
      </c>
      <c r="AV34" s="24">
        <f t="shared" si="50"/>
        <v>0</v>
      </c>
      <c r="AW34" s="24">
        <f t="shared" si="50"/>
        <v>0</v>
      </c>
      <c r="AX34" s="24">
        <f t="shared" si="50"/>
        <v>0</v>
      </c>
      <c r="AY34" s="24">
        <f t="shared" si="50"/>
        <v>0</v>
      </c>
      <c r="AZ34" s="24">
        <f t="shared" si="50"/>
        <v>0</v>
      </c>
      <c r="BA34" s="24">
        <f t="shared" si="50"/>
        <v>0</v>
      </c>
      <c r="BB34" s="24">
        <f t="shared" si="50"/>
        <v>0</v>
      </c>
      <c r="BC34" s="24">
        <f t="shared" si="50"/>
        <v>0</v>
      </c>
      <c r="BD34" s="24">
        <f t="shared" si="50"/>
        <v>0</v>
      </c>
      <c r="BE34" s="24">
        <f t="shared" si="50"/>
        <v>0</v>
      </c>
      <c r="BF34" s="24">
        <f t="shared" si="50"/>
        <v>0</v>
      </c>
      <c r="BG34" s="24">
        <f t="shared" si="50"/>
        <v>0</v>
      </c>
      <c r="BH34">
        <f t="shared" si="4"/>
        <v>0</v>
      </c>
    </row>
    <row r="35" spans="8:60" x14ac:dyDescent="0.2">
      <c r="H35" s="54">
        <f>Registration!B36</f>
        <v>26</v>
      </c>
      <c r="I35" s="1" t="str">
        <f>Registration!C36</f>
        <v>Who #1</v>
      </c>
      <c r="J35" s="24">
        <f t="shared" ref="J35:AO35" si="51">IF(ROW()=COLUMN(),"-",(COUNTIF(G1_1,$H35)*COUNTIF(G1_1,J$7))+(COUNTIF(G1_2,$H35)*COUNTIF(G1_2,J$7))+(COUNTIF(G1_3,$H35)*COUNTIF(G1_3,J$7))+(COUNTIF(G1_4,$H35)*COUNTIF(G1_4,J$7))+(COUNTIF(G1_5,$H35)*COUNTIF(G1_5,J$7))+(COUNTIF(G2_1,$H35)*COUNTIF(G2_1,J$7))+(COUNTIF(G2_2,$H35)*COUNTIF(G2_2,J$7))+(COUNTIF(G2_3,$H35)*COUNTIF(G2_3,J$7))+(COUNTIF(G2_4,$H35)*COUNTIF(G2_4,J$7))+(COUNTIF(G2_5,$H35)*COUNTIF(G2_5,J$7))+(COUNTIF(G3_1,$H35)*COUNTIF(G3_1,J$7))+(COUNTIF(G3_2,$H35)*COUNTIF(G3_2,J$7))+(COUNTIF(G3_3,$H35)*COUNTIF(G3_3,J$7))+(COUNTIF(G3_4,$H35)*COUNTIF(G3_4,J$7))+(COUNTIF(G3_5,$H35)*COUNTIF(G3_5,J$7))+(COUNTIF(G4_1,$H35)*COUNTIF(G4_1,J$7))+(COUNTIF(G4_2,$H35)*COUNTIF(G4_2,J$7))+(COUNTIF(G4_3,$H35)*COUNTIF(G4_3,J$7))+(COUNTIF(G4_4,$H35)*COUNTIF(G4_4,J$7))+(COUNTIF(G4_5,$H35)*COUNTIF(G4_5,J$7))+(COUNTIF(G5_1,$H35)*COUNTIF(G5_1,J$7))+(COUNTIF(G5_2,$H35)*COUNTIF(G5_2,J$7))+(COUNTIF(G5_3,$H35)*COUNTIF(G5_3,J$7))+(COUNTIF(G5_4,$H35)*COUNTIF(G5_4,J$7))+(COUNTIF(G5_5,$H35)*COUNTIF(G5_5,J$7)+J95))</f>
        <v>0</v>
      </c>
      <c r="K35" s="24">
        <f t="shared" si="51"/>
        <v>0</v>
      </c>
      <c r="L35" s="24">
        <f t="shared" si="51"/>
        <v>0</v>
      </c>
      <c r="M35" s="24">
        <f t="shared" si="51"/>
        <v>0</v>
      </c>
      <c r="N35" s="24">
        <f t="shared" si="51"/>
        <v>0</v>
      </c>
      <c r="O35" s="24">
        <f t="shared" si="51"/>
        <v>0</v>
      </c>
      <c r="P35" s="24">
        <f t="shared" si="51"/>
        <v>0</v>
      </c>
      <c r="Q35" s="24">
        <f t="shared" si="51"/>
        <v>0</v>
      </c>
      <c r="R35" s="24">
        <f t="shared" si="51"/>
        <v>0</v>
      </c>
      <c r="S35" s="73">
        <f t="shared" si="51"/>
        <v>0</v>
      </c>
      <c r="T35" s="73">
        <f t="shared" si="51"/>
        <v>0</v>
      </c>
      <c r="U35" s="72">
        <f t="shared" si="51"/>
        <v>0</v>
      </c>
      <c r="V35" s="24">
        <f t="shared" si="51"/>
        <v>0</v>
      </c>
      <c r="W35" s="24">
        <f t="shared" si="51"/>
        <v>0</v>
      </c>
      <c r="X35" s="24">
        <f t="shared" si="51"/>
        <v>0</v>
      </c>
      <c r="Y35" s="24">
        <f t="shared" si="51"/>
        <v>0</v>
      </c>
      <c r="Z35" s="24">
        <f t="shared" si="51"/>
        <v>0</v>
      </c>
      <c r="AA35" s="24">
        <f t="shared" si="51"/>
        <v>0</v>
      </c>
      <c r="AB35" s="24">
        <f t="shared" si="51"/>
        <v>0</v>
      </c>
      <c r="AC35" s="24">
        <f t="shared" si="51"/>
        <v>0</v>
      </c>
      <c r="AD35" s="24">
        <f t="shared" si="51"/>
        <v>0</v>
      </c>
      <c r="AE35" s="24">
        <f t="shared" si="51"/>
        <v>0</v>
      </c>
      <c r="AF35" s="24">
        <f t="shared" si="51"/>
        <v>0</v>
      </c>
      <c r="AG35" s="24">
        <f t="shared" si="51"/>
        <v>0</v>
      </c>
      <c r="AH35" s="24">
        <f t="shared" si="51"/>
        <v>0</v>
      </c>
      <c r="AI35" s="24" t="str">
        <f t="shared" si="51"/>
        <v>-</v>
      </c>
      <c r="AJ35" s="24">
        <f t="shared" si="51"/>
        <v>0</v>
      </c>
      <c r="AK35" s="24">
        <f t="shared" si="51"/>
        <v>0</v>
      </c>
      <c r="AL35" s="24">
        <f t="shared" si="51"/>
        <v>0</v>
      </c>
      <c r="AM35" s="24">
        <f t="shared" si="51"/>
        <v>0</v>
      </c>
      <c r="AN35" s="24">
        <f t="shared" si="51"/>
        <v>0</v>
      </c>
      <c r="AO35" s="24">
        <f t="shared" si="51"/>
        <v>0</v>
      </c>
      <c r="AP35" s="24">
        <f t="shared" ref="AP35:BG35" si="52">IF(ROW()=COLUMN(),"-",(COUNTIF(G1_1,$H35)*COUNTIF(G1_1,AP$7))+(COUNTIF(G1_2,$H35)*COUNTIF(G1_2,AP$7))+(COUNTIF(G1_3,$H35)*COUNTIF(G1_3,AP$7))+(COUNTIF(G1_4,$H35)*COUNTIF(G1_4,AP$7))+(COUNTIF(G1_5,$H35)*COUNTIF(G1_5,AP$7))+(COUNTIF(G2_1,$H35)*COUNTIF(G2_1,AP$7))+(COUNTIF(G2_2,$H35)*COUNTIF(G2_2,AP$7))+(COUNTIF(G2_3,$H35)*COUNTIF(G2_3,AP$7))+(COUNTIF(G2_4,$H35)*COUNTIF(G2_4,AP$7))+(COUNTIF(G2_5,$H35)*COUNTIF(G2_5,AP$7))+(COUNTIF(G3_1,$H35)*COUNTIF(G3_1,AP$7))+(COUNTIF(G3_2,$H35)*COUNTIF(G3_2,AP$7))+(COUNTIF(G3_3,$H35)*COUNTIF(G3_3,AP$7))+(COUNTIF(G3_4,$H35)*COUNTIF(G3_4,AP$7))+(COUNTIF(G3_5,$H35)*COUNTIF(G3_5,AP$7))+(COUNTIF(G4_1,$H35)*COUNTIF(G4_1,AP$7))+(COUNTIF(G4_2,$H35)*COUNTIF(G4_2,AP$7))+(COUNTIF(G4_3,$H35)*COUNTIF(G4_3,AP$7))+(COUNTIF(G4_4,$H35)*COUNTIF(G4_4,AP$7))+(COUNTIF(G4_5,$H35)*COUNTIF(G4_5,AP$7))+(COUNTIF(G5_1,$H35)*COUNTIF(G5_1,AP$7))+(COUNTIF(G5_2,$H35)*COUNTIF(G5_2,AP$7))+(COUNTIF(G5_3,$H35)*COUNTIF(G5_3,AP$7))+(COUNTIF(G5_4,$H35)*COUNTIF(G5_4,AP$7))+(COUNTIF(G5_5,$H35)*COUNTIF(G5_5,AP$7)+AP95))</f>
        <v>0</v>
      </c>
      <c r="AQ35" s="24">
        <f t="shared" si="52"/>
        <v>0</v>
      </c>
      <c r="AR35" s="24">
        <f t="shared" si="52"/>
        <v>0</v>
      </c>
      <c r="AS35" s="24">
        <f t="shared" si="52"/>
        <v>0</v>
      </c>
      <c r="AT35" s="24">
        <f t="shared" si="52"/>
        <v>0</v>
      </c>
      <c r="AU35" s="24">
        <f t="shared" si="52"/>
        <v>0</v>
      </c>
      <c r="AV35" s="24">
        <f t="shared" si="52"/>
        <v>0</v>
      </c>
      <c r="AW35" s="24">
        <f t="shared" si="52"/>
        <v>0</v>
      </c>
      <c r="AX35" s="24">
        <f t="shared" si="52"/>
        <v>0</v>
      </c>
      <c r="AY35" s="24">
        <f t="shared" si="52"/>
        <v>0</v>
      </c>
      <c r="AZ35" s="73">
        <f t="shared" si="52"/>
        <v>0</v>
      </c>
      <c r="BA35" s="73">
        <f t="shared" si="52"/>
        <v>0</v>
      </c>
      <c r="BB35" s="72">
        <f t="shared" si="52"/>
        <v>0</v>
      </c>
      <c r="BC35" s="24">
        <f t="shared" si="52"/>
        <v>0</v>
      </c>
      <c r="BD35" s="24">
        <f t="shared" si="52"/>
        <v>0</v>
      </c>
      <c r="BE35" s="24">
        <f t="shared" si="52"/>
        <v>0</v>
      </c>
      <c r="BF35" s="24">
        <f t="shared" si="52"/>
        <v>0</v>
      </c>
      <c r="BG35" s="24">
        <f t="shared" si="52"/>
        <v>0</v>
      </c>
      <c r="BH35">
        <f t="shared" si="4"/>
        <v>0</v>
      </c>
    </row>
    <row r="36" spans="8:60" x14ac:dyDescent="0.2">
      <c r="H36" s="54">
        <f>Registration!B37</f>
        <v>27</v>
      </c>
      <c r="I36" s="1" t="str">
        <f>Registration!C37</f>
        <v>Who #2</v>
      </c>
      <c r="J36" s="24">
        <f t="shared" ref="J36:AO36" si="53">IF(ROW()=COLUMN(),"-",(COUNTIF(G1_1,$H36)*COUNTIF(G1_1,J$7))+(COUNTIF(G1_2,$H36)*COUNTIF(G1_2,J$7))+(COUNTIF(G1_3,$H36)*COUNTIF(G1_3,J$7))+(COUNTIF(G1_4,$H36)*COUNTIF(G1_4,J$7))+(COUNTIF(G1_5,$H36)*COUNTIF(G1_5,J$7))+(COUNTIF(G2_1,$H36)*COUNTIF(G2_1,J$7))+(COUNTIF(G2_2,$H36)*COUNTIF(G2_2,J$7))+(COUNTIF(G2_3,$H36)*COUNTIF(G2_3,J$7))+(COUNTIF(G2_4,$H36)*COUNTIF(G2_4,J$7))+(COUNTIF(G2_5,$H36)*COUNTIF(G2_5,J$7))+(COUNTIF(G3_1,$H36)*COUNTIF(G3_1,J$7))+(COUNTIF(G3_2,$H36)*COUNTIF(G3_2,J$7))+(COUNTIF(G3_3,$H36)*COUNTIF(G3_3,J$7))+(COUNTIF(G3_4,$H36)*COUNTIF(G3_4,J$7))+(COUNTIF(G3_5,$H36)*COUNTIF(G3_5,J$7))+(COUNTIF(G4_1,$H36)*COUNTIF(G4_1,J$7))+(COUNTIF(G4_2,$H36)*COUNTIF(G4_2,J$7))+(COUNTIF(G4_3,$H36)*COUNTIF(G4_3,J$7))+(COUNTIF(G4_4,$H36)*COUNTIF(G4_4,J$7))+(COUNTIF(G4_5,$H36)*COUNTIF(G4_5,J$7))+(COUNTIF(G5_1,$H36)*COUNTIF(G5_1,J$7))+(COUNTIF(G5_2,$H36)*COUNTIF(G5_2,J$7))+(COUNTIF(G5_3,$H36)*COUNTIF(G5_3,J$7))+(COUNTIF(G5_4,$H36)*COUNTIF(G5_4,J$7))+(COUNTIF(G5_5,$H36)*COUNTIF(G5_5,J$7)+J96))</f>
        <v>0</v>
      </c>
      <c r="K36" s="24">
        <f t="shared" si="53"/>
        <v>0</v>
      </c>
      <c r="L36" s="68">
        <f t="shared" si="53"/>
        <v>0</v>
      </c>
      <c r="M36" s="24">
        <f t="shared" si="53"/>
        <v>0</v>
      </c>
      <c r="N36" s="24">
        <f t="shared" si="53"/>
        <v>0</v>
      </c>
      <c r="O36" s="24">
        <f t="shared" si="53"/>
        <v>0</v>
      </c>
      <c r="P36" s="24">
        <f t="shared" si="53"/>
        <v>0</v>
      </c>
      <c r="Q36" s="24">
        <f t="shared" si="53"/>
        <v>0</v>
      </c>
      <c r="R36" s="24">
        <f t="shared" si="53"/>
        <v>0</v>
      </c>
      <c r="S36" s="24">
        <f t="shared" si="53"/>
        <v>0</v>
      </c>
      <c r="T36" s="24">
        <f t="shared" si="53"/>
        <v>0</v>
      </c>
      <c r="U36" s="24">
        <f t="shared" si="53"/>
        <v>0</v>
      </c>
      <c r="V36" s="24">
        <f t="shared" si="53"/>
        <v>0</v>
      </c>
      <c r="W36" s="24">
        <f t="shared" si="53"/>
        <v>0</v>
      </c>
      <c r="X36" s="24">
        <f t="shared" si="53"/>
        <v>0</v>
      </c>
      <c r="Y36" s="24">
        <f t="shared" si="53"/>
        <v>0</v>
      </c>
      <c r="Z36" s="24">
        <f t="shared" si="53"/>
        <v>0</v>
      </c>
      <c r="AA36" s="24">
        <f t="shared" si="53"/>
        <v>0</v>
      </c>
      <c r="AB36" s="24">
        <f t="shared" si="53"/>
        <v>0</v>
      </c>
      <c r="AC36" s="24">
        <f t="shared" si="53"/>
        <v>0</v>
      </c>
      <c r="AD36" s="24">
        <f t="shared" si="53"/>
        <v>0</v>
      </c>
      <c r="AE36" s="24">
        <f t="shared" si="53"/>
        <v>0</v>
      </c>
      <c r="AF36" s="24">
        <f t="shared" si="53"/>
        <v>0</v>
      </c>
      <c r="AG36" s="24">
        <f t="shared" si="53"/>
        <v>0</v>
      </c>
      <c r="AH36" s="24">
        <f t="shared" si="53"/>
        <v>0</v>
      </c>
      <c r="AI36" s="24">
        <f t="shared" si="53"/>
        <v>0</v>
      </c>
      <c r="AJ36" s="24" t="str">
        <f t="shared" si="53"/>
        <v>-</v>
      </c>
      <c r="AK36" s="24">
        <f t="shared" si="53"/>
        <v>0</v>
      </c>
      <c r="AL36" s="24">
        <f t="shared" si="53"/>
        <v>0</v>
      </c>
      <c r="AM36" s="24">
        <f t="shared" si="53"/>
        <v>0</v>
      </c>
      <c r="AN36" s="24">
        <f t="shared" si="53"/>
        <v>0</v>
      </c>
      <c r="AO36" s="24">
        <f t="shared" si="53"/>
        <v>0</v>
      </c>
      <c r="AP36" s="24">
        <f t="shared" ref="AP36:BG36" si="54">IF(ROW()=COLUMN(),"-",(COUNTIF(G1_1,$H36)*COUNTIF(G1_1,AP$7))+(COUNTIF(G1_2,$H36)*COUNTIF(G1_2,AP$7))+(COUNTIF(G1_3,$H36)*COUNTIF(G1_3,AP$7))+(COUNTIF(G1_4,$H36)*COUNTIF(G1_4,AP$7))+(COUNTIF(G1_5,$H36)*COUNTIF(G1_5,AP$7))+(COUNTIF(G2_1,$H36)*COUNTIF(G2_1,AP$7))+(COUNTIF(G2_2,$H36)*COUNTIF(G2_2,AP$7))+(COUNTIF(G2_3,$H36)*COUNTIF(G2_3,AP$7))+(COUNTIF(G2_4,$H36)*COUNTIF(G2_4,AP$7))+(COUNTIF(G2_5,$H36)*COUNTIF(G2_5,AP$7))+(COUNTIF(G3_1,$H36)*COUNTIF(G3_1,AP$7))+(COUNTIF(G3_2,$H36)*COUNTIF(G3_2,AP$7))+(COUNTIF(G3_3,$H36)*COUNTIF(G3_3,AP$7))+(COUNTIF(G3_4,$H36)*COUNTIF(G3_4,AP$7))+(COUNTIF(G3_5,$H36)*COUNTIF(G3_5,AP$7))+(COUNTIF(G4_1,$H36)*COUNTIF(G4_1,AP$7))+(COUNTIF(G4_2,$H36)*COUNTIF(G4_2,AP$7))+(COUNTIF(G4_3,$H36)*COUNTIF(G4_3,AP$7))+(COUNTIF(G4_4,$H36)*COUNTIF(G4_4,AP$7))+(COUNTIF(G4_5,$H36)*COUNTIF(G4_5,AP$7))+(COUNTIF(G5_1,$H36)*COUNTIF(G5_1,AP$7))+(COUNTIF(G5_2,$H36)*COUNTIF(G5_2,AP$7))+(COUNTIF(G5_3,$H36)*COUNTIF(G5_3,AP$7))+(COUNTIF(G5_4,$H36)*COUNTIF(G5_4,AP$7))+(COUNTIF(G5_5,$H36)*COUNTIF(G5_5,AP$7)+AP96))</f>
        <v>0</v>
      </c>
      <c r="AQ36" s="24">
        <f t="shared" si="54"/>
        <v>0</v>
      </c>
      <c r="AR36" s="24">
        <f t="shared" si="54"/>
        <v>0</v>
      </c>
      <c r="AS36" s="24">
        <f t="shared" si="54"/>
        <v>0</v>
      </c>
      <c r="AT36" s="24">
        <f t="shared" si="54"/>
        <v>0</v>
      </c>
      <c r="AU36" s="24">
        <f t="shared" si="54"/>
        <v>0</v>
      </c>
      <c r="AV36" s="24">
        <f t="shared" si="54"/>
        <v>0</v>
      </c>
      <c r="AW36" s="24">
        <f t="shared" si="54"/>
        <v>0</v>
      </c>
      <c r="AX36" s="24">
        <f t="shared" si="54"/>
        <v>0</v>
      </c>
      <c r="AY36" s="24">
        <f t="shared" si="54"/>
        <v>0</v>
      </c>
      <c r="AZ36" s="24">
        <f t="shared" si="54"/>
        <v>0</v>
      </c>
      <c r="BA36" s="24">
        <f t="shared" si="54"/>
        <v>0</v>
      </c>
      <c r="BB36" s="24">
        <f t="shared" si="54"/>
        <v>0</v>
      </c>
      <c r="BC36" s="24">
        <f t="shared" si="54"/>
        <v>0</v>
      </c>
      <c r="BD36" s="24">
        <f t="shared" si="54"/>
        <v>0</v>
      </c>
      <c r="BE36" s="24">
        <f t="shared" si="54"/>
        <v>0</v>
      </c>
      <c r="BF36" s="24">
        <f t="shared" si="54"/>
        <v>0</v>
      </c>
      <c r="BG36" s="24">
        <f t="shared" si="54"/>
        <v>0</v>
      </c>
      <c r="BH36">
        <f t="shared" si="4"/>
        <v>0</v>
      </c>
    </row>
    <row r="37" spans="8:60" x14ac:dyDescent="0.2">
      <c r="H37" s="54">
        <f>Registration!B38</f>
        <v>28</v>
      </c>
      <c r="I37" s="1" t="str">
        <f>Registration!C38</f>
        <v>Who #3</v>
      </c>
      <c r="J37" s="24">
        <f t="shared" ref="J37:AO37" si="55">IF(ROW()=COLUMN(),"-",(COUNTIF(G1_1,$H37)*COUNTIF(G1_1,J$7))+(COUNTIF(G1_2,$H37)*COUNTIF(G1_2,J$7))+(COUNTIF(G1_3,$H37)*COUNTIF(G1_3,J$7))+(COUNTIF(G1_4,$H37)*COUNTIF(G1_4,J$7))+(COUNTIF(G1_5,$H37)*COUNTIF(G1_5,J$7))+(COUNTIF(G2_1,$H37)*COUNTIF(G2_1,J$7))+(COUNTIF(G2_2,$H37)*COUNTIF(G2_2,J$7))+(COUNTIF(G2_3,$H37)*COUNTIF(G2_3,J$7))+(COUNTIF(G2_4,$H37)*COUNTIF(G2_4,J$7))+(COUNTIF(G2_5,$H37)*COUNTIF(G2_5,J$7))+(COUNTIF(G3_1,$H37)*COUNTIF(G3_1,J$7))+(COUNTIF(G3_2,$H37)*COUNTIF(G3_2,J$7))+(COUNTIF(G3_3,$H37)*COUNTIF(G3_3,J$7))+(COUNTIF(G3_4,$H37)*COUNTIF(G3_4,J$7))+(COUNTIF(G3_5,$H37)*COUNTIF(G3_5,J$7))+(COUNTIF(G4_1,$H37)*COUNTIF(G4_1,J$7))+(COUNTIF(G4_2,$H37)*COUNTIF(G4_2,J$7))+(COUNTIF(G4_3,$H37)*COUNTIF(G4_3,J$7))+(COUNTIF(G4_4,$H37)*COUNTIF(G4_4,J$7))+(COUNTIF(G4_5,$H37)*COUNTIF(G4_5,J$7))+(COUNTIF(G5_1,$H37)*COUNTIF(G5_1,J$7))+(COUNTIF(G5_2,$H37)*COUNTIF(G5_2,J$7))+(COUNTIF(G5_3,$H37)*COUNTIF(G5_3,J$7))+(COUNTIF(G5_4,$H37)*COUNTIF(G5_4,J$7))+(COUNTIF(G5_5,$H37)*COUNTIF(G5_5,J$7)+J97))</f>
        <v>0</v>
      </c>
      <c r="K37" s="24">
        <f t="shared" si="55"/>
        <v>0</v>
      </c>
      <c r="L37" s="24">
        <f t="shared" si="55"/>
        <v>0</v>
      </c>
      <c r="M37" s="24">
        <f t="shared" si="55"/>
        <v>0</v>
      </c>
      <c r="N37" s="24">
        <f t="shared" si="55"/>
        <v>0</v>
      </c>
      <c r="O37" s="24">
        <f t="shared" si="55"/>
        <v>0</v>
      </c>
      <c r="P37" s="24">
        <f t="shared" si="55"/>
        <v>0</v>
      </c>
      <c r="Q37" s="24">
        <f t="shared" si="55"/>
        <v>0</v>
      </c>
      <c r="R37" s="24">
        <f t="shared" si="55"/>
        <v>0</v>
      </c>
      <c r="S37" s="24">
        <f t="shared" si="55"/>
        <v>0</v>
      </c>
      <c r="T37" s="24">
        <f t="shared" si="55"/>
        <v>0</v>
      </c>
      <c r="U37" s="24">
        <f t="shared" si="55"/>
        <v>0</v>
      </c>
      <c r="V37" s="24">
        <f t="shared" si="55"/>
        <v>0</v>
      </c>
      <c r="W37" s="24">
        <f t="shared" si="55"/>
        <v>0</v>
      </c>
      <c r="X37" s="24">
        <f t="shared" si="55"/>
        <v>0</v>
      </c>
      <c r="Y37" s="24">
        <f t="shared" si="55"/>
        <v>0</v>
      </c>
      <c r="Z37" s="24">
        <f t="shared" si="55"/>
        <v>0</v>
      </c>
      <c r="AA37" s="24">
        <f t="shared" si="55"/>
        <v>0</v>
      </c>
      <c r="AB37" s="24">
        <f t="shared" si="55"/>
        <v>0</v>
      </c>
      <c r="AC37" s="24">
        <f t="shared" si="55"/>
        <v>0</v>
      </c>
      <c r="AD37" s="65">
        <f t="shared" si="55"/>
        <v>0</v>
      </c>
      <c r="AE37" s="24">
        <f t="shared" si="55"/>
        <v>0</v>
      </c>
      <c r="AF37" s="24">
        <f t="shared" si="55"/>
        <v>0</v>
      </c>
      <c r="AG37" s="24">
        <f t="shared" si="55"/>
        <v>0</v>
      </c>
      <c r="AH37" s="24">
        <f t="shared" si="55"/>
        <v>0</v>
      </c>
      <c r="AI37" s="24">
        <f t="shared" si="55"/>
        <v>0</v>
      </c>
      <c r="AJ37" s="24">
        <f t="shared" si="55"/>
        <v>0</v>
      </c>
      <c r="AK37" s="24" t="str">
        <f t="shared" si="55"/>
        <v>-</v>
      </c>
      <c r="AL37" s="24">
        <f t="shared" si="55"/>
        <v>0</v>
      </c>
      <c r="AM37" s="24">
        <f t="shared" si="55"/>
        <v>0</v>
      </c>
      <c r="AN37" s="24">
        <f t="shared" si="55"/>
        <v>0</v>
      </c>
      <c r="AO37" s="24">
        <f t="shared" si="55"/>
        <v>0</v>
      </c>
      <c r="AP37" s="24">
        <f t="shared" ref="AP37:BG37" si="56">IF(ROW()=COLUMN(),"-",(COUNTIF(G1_1,$H37)*COUNTIF(G1_1,AP$7))+(COUNTIF(G1_2,$H37)*COUNTIF(G1_2,AP$7))+(COUNTIF(G1_3,$H37)*COUNTIF(G1_3,AP$7))+(COUNTIF(G1_4,$H37)*COUNTIF(G1_4,AP$7))+(COUNTIF(G1_5,$H37)*COUNTIF(G1_5,AP$7))+(COUNTIF(G2_1,$H37)*COUNTIF(G2_1,AP$7))+(COUNTIF(G2_2,$H37)*COUNTIF(G2_2,AP$7))+(COUNTIF(G2_3,$H37)*COUNTIF(G2_3,AP$7))+(COUNTIF(G2_4,$H37)*COUNTIF(G2_4,AP$7))+(COUNTIF(G2_5,$H37)*COUNTIF(G2_5,AP$7))+(COUNTIF(G3_1,$H37)*COUNTIF(G3_1,AP$7))+(COUNTIF(G3_2,$H37)*COUNTIF(G3_2,AP$7))+(COUNTIF(G3_3,$H37)*COUNTIF(G3_3,AP$7))+(COUNTIF(G3_4,$H37)*COUNTIF(G3_4,AP$7))+(COUNTIF(G3_5,$H37)*COUNTIF(G3_5,AP$7))+(COUNTIF(G4_1,$H37)*COUNTIF(G4_1,AP$7))+(COUNTIF(G4_2,$H37)*COUNTIF(G4_2,AP$7))+(COUNTIF(G4_3,$H37)*COUNTIF(G4_3,AP$7))+(COUNTIF(G4_4,$H37)*COUNTIF(G4_4,AP$7))+(COUNTIF(G4_5,$H37)*COUNTIF(G4_5,AP$7))+(COUNTIF(G5_1,$H37)*COUNTIF(G5_1,AP$7))+(COUNTIF(G5_2,$H37)*COUNTIF(G5_2,AP$7))+(COUNTIF(G5_3,$H37)*COUNTIF(G5_3,AP$7))+(COUNTIF(G5_4,$H37)*COUNTIF(G5_4,AP$7))+(COUNTIF(G5_5,$H37)*COUNTIF(G5_5,AP$7)+AP97))</f>
        <v>0</v>
      </c>
      <c r="AQ37" s="24">
        <f t="shared" si="56"/>
        <v>0</v>
      </c>
      <c r="AR37" s="24">
        <f t="shared" si="56"/>
        <v>0</v>
      </c>
      <c r="AS37" s="24">
        <f t="shared" si="56"/>
        <v>0</v>
      </c>
      <c r="AT37" s="24">
        <f t="shared" si="56"/>
        <v>0</v>
      </c>
      <c r="AU37" s="24">
        <f t="shared" si="56"/>
        <v>0</v>
      </c>
      <c r="AV37" s="24">
        <f t="shared" si="56"/>
        <v>0</v>
      </c>
      <c r="AW37" s="24">
        <f t="shared" si="56"/>
        <v>0</v>
      </c>
      <c r="AX37" s="24">
        <f t="shared" si="56"/>
        <v>0</v>
      </c>
      <c r="AY37" s="24">
        <f t="shared" si="56"/>
        <v>0</v>
      </c>
      <c r="AZ37" s="24">
        <f t="shared" si="56"/>
        <v>0</v>
      </c>
      <c r="BA37" s="24">
        <f t="shared" si="56"/>
        <v>0</v>
      </c>
      <c r="BB37" s="24">
        <f t="shared" si="56"/>
        <v>0</v>
      </c>
      <c r="BC37" s="24">
        <f t="shared" si="56"/>
        <v>0</v>
      </c>
      <c r="BD37" s="24">
        <f t="shared" si="56"/>
        <v>0</v>
      </c>
      <c r="BE37" s="24">
        <f t="shared" si="56"/>
        <v>0</v>
      </c>
      <c r="BF37" s="24">
        <f t="shared" si="56"/>
        <v>0</v>
      </c>
      <c r="BG37" s="24">
        <f t="shared" si="56"/>
        <v>0</v>
      </c>
      <c r="BH37">
        <f t="shared" si="4"/>
        <v>0</v>
      </c>
    </row>
    <row r="38" spans="8:60" x14ac:dyDescent="0.2">
      <c r="H38" s="54">
        <f>Registration!B39</f>
        <v>29</v>
      </c>
      <c r="I38" s="1" t="str">
        <f>Registration!C39</f>
        <v>Who #4</v>
      </c>
      <c r="J38" s="24">
        <f t="shared" ref="J38:AO38" si="57">IF(ROW()=COLUMN(),"-",(COUNTIF(G1_1,$H38)*COUNTIF(G1_1,J$7))+(COUNTIF(G1_2,$H38)*COUNTIF(G1_2,J$7))+(COUNTIF(G1_3,$H38)*COUNTIF(G1_3,J$7))+(COUNTIF(G1_4,$H38)*COUNTIF(G1_4,J$7))+(COUNTIF(G1_5,$H38)*COUNTIF(G1_5,J$7))+(COUNTIF(G2_1,$H38)*COUNTIF(G2_1,J$7))+(COUNTIF(G2_2,$H38)*COUNTIF(G2_2,J$7))+(COUNTIF(G2_3,$H38)*COUNTIF(G2_3,J$7))+(COUNTIF(G2_4,$H38)*COUNTIF(G2_4,J$7))+(COUNTIF(G2_5,$H38)*COUNTIF(G2_5,J$7))+(COUNTIF(G3_1,$H38)*COUNTIF(G3_1,J$7))+(COUNTIF(G3_2,$H38)*COUNTIF(G3_2,J$7))+(COUNTIF(G3_3,$H38)*COUNTIF(G3_3,J$7))+(COUNTIF(G3_4,$H38)*COUNTIF(G3_4,J$7))+(COUNTIF(G3_5,$H38)*COUNTIF(G3_5,J$7))+(COUNTIF(G4_1,$H38)*COUNTIF(G4_1,J$7))+(COUNTIF(G4_2,$H38)*COUNTIF(G4_2,J$7))+(COUNTIF(G4_3,$H38)*COUNTIF(G4_3,J$7))+(COUNTIF(G4_4,$H38)*COUNTIF(G4_4,J$7))+(COUNTIF(G4_5,$H38)*COUNTIF(G4_5,J$7))+(COUNTIF(G5_1,$H38)*COUNTIF(G5_1,J$7))+(COUNTIF(G5_2,$H38)*COUNTIF(G5_2,J$7))+(COUNTIF(G5_3,$H38)*COUNTIF(G5_3,J$7))+(COUNTIF(G5_4,$H38)*COUNTIF(G5_4,J$7))+(COUNTIF(G5_5,$H38)*COUNTIF(G5_5,J$7)+J98))</f>
        <v>0</v>
      </c>
      <c r="K38" s="24">
        <f t="shared" si="57"/>
        <v>0</v>
      </c>
      <c r="L38" s="24">
        <f t="shared" si="57"/>
        <v>0</v>
      </c>
      <c r="M38" s="24">
        <f t="shared" si="57"/>
        <v>0</v>
      </c>
      <c r="N38" s="68">
        <f t="shared" si="57"/>
        <v>0</v>
      </c>
      <c r="O38" s="24">
        <f t="shared" si="57"/>
        <v>0</v>
      </c>
      <c r="P38" s="24">
        <f t="shared" si="57"/>
        <v>0</v>
      </c>
      <c r="Q38" s="24">
        <f t="shared" si="57"/>
        <v>0</v>
      </c>
      <c r="R38" s="24">
        <f t="shared" si="57"/>
        <v>0</v>
      </c>
      <c r="S38" s="24">
        <f t="shared" si="57"/>
        <v>0</v>
      </c>
      <c r="T38" s="24">
        <f t="shared" si="57"/>
        <v>0</v>
      </c>
      <c r="U38" s="24">
        <f t="shared" si="57"/>
        <v>0</v>
      </c>
      <c r="V38" s="24">
        <f t="shared" si="57"/>
        <v>0</v>
      </c>
      <c r="W38" s="24">
        <f t="shared" si="57"/>
        <v>0</v>
      </c>
      <c r="X38" s="24">
        <f t="shared" si="57"/>
        <v>0</v>
      </c>
      <c r="Y38" s="24">
        <f t="shared" si="57"/>
        <v>0</v>
      </c>
      <c r="Z38" s="24">
        <f t="shared" si="57"/>
        <v>0</v>
      </c>
      <c r="AA38" s="24">
        <f t="shared" si="57"/>
        <v>0</v>
      </c>
      <c r="AB38" s="24">
        <f t="shared" si="57"/>
        <v>0</v>
      </c>
      <c r="AC38" s="24">
        <f t="shared" si="57"/>
        <v>0</v>
      </c>
      <c r="AD38" s="24">
        <f t="shared" si="57"/>
        <v>0</v>
      </c>
      <c r="AE38" s="24">
        <f t="shared" si="57"/>
        <v>0</v>
      </c>
      <c r="AF38" s="24">
        <f t="shared" si="57"/>
        <v>0</v>
      </c>
      <c r="AG38" s="24">
        <f t="shared" si="57"/>
        <v>0</v>
      </c>
      <c r="AH38" s="24">
        <f t="shared" si="57"/>
        <v>0</v>
      </c>
      <c r="AI38" s="24">
        <f t="shared" si="57"/>
        <v>0</v>
      </c>
      <c r="AJ38" s="24">
        <f t="shared" si="57"/>
        <v>0</v>
      </c>
      <c r="AK38" s="24">
        <f t="shared" si="57"/>
        <v>0</v>
      </c>
      <c r="AL38" s="24" t="str">
        <f t="shared" si="57"/>
        <v>-</v>
      </c>
      <c r="AM38" s="24">
        <f t="shared" si="57"/>
        <v>0</v>
      </c>
      <c r="AN38" s="24">
        <f t="shared" si="57"/>
        <v>0</v>
      </c>
      <c r="AO38" s="24">
        <f t="shared" si="57"/>
        <v>0</v>
      </c>
      <c r="AP38" s="24">
        <f t="shared" ref="AP38:BG38" si="58">IF(ROW()=COLUMN(),"-",(COUNTIF(G1_1,$H38)*COUNTIF(G1_1,AP$7))+(COUNTIF(G1_2,$H38)*COUNTIF(G1_2,AP$7))+(COUNTIF(G1_3,$H38)*COUNTIF(G1_3,AP$7))+(COUNTIF(G1_4,$H38)*COUNTIF(G1_4,AP$7))+(COUNTIF(G1_5,$H38)*COUNTIF(G1_5,AP$7))+(COUNTIF(G2_1,$H38)*COUNTIF(G2_1,AP$7))+(COUNTIF(G2_2,$H38)*COUNTIF(G2_2,AP$7))+(COUNTIF(G2_3,$H38)*COUNTIF(G2_3,AP$7))+(COUNTIF(G2_4,$H38)*COUNTIF(G2_4,AP$7))+(COUNTIF(G2_5,$H38)*COUNTIF(G2_5,AP$7))+(COUNTIF(G3_1,$H38)*COUNTIF(G3_1,AP$7))+(COUNTIF(G3_2,$H38)*COUNTIF(G3_2,AP$7))+(COUNTIF(G3_3,$H38)*COUNTIF(G3_3,AP$7))+(COUNTIF(G3_4,$H38)*COUNTIF(G3_4,AP$7))+(COUNTIF(G3_5,$H38)*COUNTIF(G3_5,AP$7))+(COUNTIF(G4_1,$H38)*COUNTIF(G4_1,AP$7))+(COUNTIF(G4_2,$H38)*COUNTIF(G4_2,AP$7))+(COUNTIF(G4_3,$H38)*COUNTIF(G4_3,AP$7))+(COUNTIF(G4_4,$H38)*COUNTIF(G4_4,AP$7))+(COUNTIF(G4_5,$H38)*COUNTIF(G4_5,AP$7))+(COUNTIF(G5_1,$H38)*COUNTIF(G5_1,AP$7))+(COUNTIF(G5_2,$H38)*COUNTIF(G5_2,AP$7))+(COUNTIF(G5_3,$H38)*COUNTIF(G5_3,AP$7))+(COUNTIF(G5_4,$H38)*COUNTIF(G5_4,AP$7))+(COUNTIF(G5_5,$H38)*COUNTIF(G5_5,AP$7)+AP98))</f>
        <v>0</v>
      </c>
      <c r="AQ38" s="24">
        <f t="shared" si="58"/>
        <v>0</v>
      </c>
      <c r="AR38" s="24">
        <f t="shared" si="58"/>
        <v>0</v>
      </c>
      <c r="AS38" s="24">
        <f t="shared" si="58"/>
        <v>0</v>
      </c>
      <c r="AT38" s="24">
        <f t="shared" si="58"/>
        <v>0</v>
      </c>
      <c r="AU38" s="24">
        <f t="shared" si="58"/>
        <v>0</v>
      </c>
      <c r="AV38" s="24">
        <f t="shared" si="58"/>
        <v>0</v>
      </c>
      <c r="AW38" s="24">
        <f t="shared" si="58"/>
        <v>0</v>
      </c>
      <c r="AX38" s="24">
        <f t="shared" si="58"/>
        <v>0</v>
      </c>
      <c r="AY38" s="24">
        <f t="shared" si="58"/>
        <v>0</v>
      </c>
      <c r="AZ38" s="24">
        <f t="shared" si="58"/>
        <v>0</v>
      </c>
      <c r="BA38" s="24">
        <f t="shared" si="58"/>
        <v>0</v>
      </c>
      <c r="BB38" s="24">
        <f t="shared" si="58"/>
        <v>0</v>
      </c>
      <c r="BC38" s="24">
        <f t="shared" si="58"/>
        <v>0</v>
      </c>
      <c r="BD38" s="24">
        <f t="shared" si="58"/>
        <v>0</v>
      </c>
      <c r="BE38" s="24">
        <f t="shared" si="58"/>
        <v>0</v>
      </c>
      <c r="BF38" s="24">
        <f t="shared" si="58"/>
        <v>0</v>
      </c>
      <c r="BG38" s="24">
        <f t="shared" si="58"/>
        <v>0</v>
      </c>
      <c r="BH38">
        <f t="shared" si="4"/>
        <v>0</v>
      </c>
    </row>
    <row r="39" spans="8:60" x14ac:dyDescent="0.2">
      <c r="H39" s="54">
        <f>Registration!B40</f>
        <v>30</v>
      </c>
      <c r="I39" s="1">
        <f>Registration!C40</f>
        <v>0</v>
      </c>
      <c r="J39" s="24">
        <f t="shared" ref="J39:AO39" si="59">IF(ROW()=COLUMN(),"-",(COUNTIF(G1_1,$H39)*COUNTIF(G1_1,J$7))+(COUNTIF(G1_2,$H39)*COUNTIF(G1_2,J$7))+(COUNTIF(G1_3,$H39)*COUNTIF(G1_3,J$7))+(COUNTIF(G1_4,$H39)*COUNTIF(G1_4,J$7))+(COUNTIF(G1_5,$H39)*COUNTIF(G1_5,J$7))+(COUNTIF(G2_1,$H39)*COUNTIF(G2_1,J$7))+(COUNTIF(G2_2,$H39)*COUNTIF(G2_2,J$7))+(COUNTIF(G2_3,$H39)*COUNTIF(G2_3,J$7))+(COUNTIF(G2_4,$H39)*COUNTIF(G2_4,J$7))+(COUNTIF(G2_5,$H39)*COUNTIF(G2_5,J$7))+(COUNTIF(G3_1,$H39)*COUNTIF(G3_1,J$7))+(COUNTIF(G3_2,$H39)*COUNTIF(G3_2,J$7))+(COUNTIF(G3_3,$H39)*COUNTIF(G3_3,J$7))+(COUNTIF(G3_4,$H39)*COUNTIF(G3_4,J$7))+(COUNTIF(G3_5,$H39)*COUNTIF(G3_5,J$7))+(COUNTIF(G4_1,$H39)*COUNTIF(G4_1,J$7))+(COUNTIF(G4_2,$H39)*COUNTIF(G4_2,J$7))+(COUNTIF(G4_3,$H39)*COUNTIF(G4_3,J$7))+(COUNTIF(G4_4,$H39)*COUNTIF(G4_4,J$7))+(COUNTIF(G4_5,$H39)*COUNTIF(G4_5,J$7))+(COUNTIF(G5_1,$H39)*COUNTIF(G5_1,J$7))+(COUNTIF(G5_2,$H39)*COUNTIF(G5_2,J$7))+(COUNTIF(G5_3,$H39)*COUNTIF(G5_3,J$7))+(COUNTIF(G5_4,$H39)*COUNTIF(G5_4,J$7))+(COUNTIF(G5_5,$H39)*COUNTIF(G5_5,J$7)+J99))</f>
        <v>0</v>
      </c>
      <c r="K39" s="24">
        <f t="shared" si="59"/>
        <v>0</v>
      </c>
      <c r="L39" s="24">
        <f t="shared" si="59"/>
        <v>0</v>
      </c>
      <c r="M39" s="24">
        <f t="shared" si="59"/>
        <v>0</v>
      </c>
      <c r="N39" s="24">
        <f t="shared" si="59"/>
        <v>0</v>
      </c>
      <c r="O39" s="24">
        <f t="shared" si="59"/>
        <v>0</v>
      </c>
      <c r="P39" s="24">
        <f t="shared" si="59"/>
        <v>0</v>
      </c>
      <c r="Q39" s="24">
        <f t="shared" si="59"/>
        <v>0</v>
      </c>
      <c r="R39" s="24">
        <f t="shared" si="59"/>
        <v>0</v>
      </c>
      <c r="S39" s="24">
        <f t="shared" si="59"/>
        <v>0</v>
      </c>
      <c r="T39" s="24">
        <f t="shared" si="59"/>
        <v>0</v>
      </c>
      <c r="U39" s="24">
        <f t="shared" si="59"/>
        <v>0</v>
      </c>
      <c r="V39" s="24">
        <f t="shared" si="59"/>
        <v>0</v>
      </c>
      <c r="W39" s="24">
        <f t="shared" si="59"/>
        <v>0</v>
      </c>
      <c r="X39" s="24">
        <f t="shared" si="59"/>
        <v>0</v>
      </c>
      <c r="Y39" s="24">
        <f t="shared" si="59"/>
        <v>0</v>
      </c>
      <c r="Z39" s="24">
        <f t="shared" si="59"/>
        <v>0</v>
      </c>
      <c r="AA39" s="24">
        <f t="shared" si="59"/>
        <v>0</v>
      </c>
      <c r="AB39" s="24">
        <f t="shared" si="59"/>
        <v>0</v>
      </c>
      <c r="AC39" s="24">
        <f t="shared" si="59"/>
        <v>0</v>
      </c>
      <c r="AD39" s="24">
        <f t="shared" si="59"/>
        <v>0</v>
      </c>
      <c r="AE39" s="24">
        <f t="shared" si="59"/>
        <v>0</v>
      </c>
      <c r="AF39" s="24">
        <f t="shared" si="59"/>
        <v>0</v>
      </c>
      <c r="AG39" s="24">
        <f t="shared" si="59"/>
        <v>0</v>
      </c>
      <c r="AH39" s="24">
        <f t="shared" si="59"/>
        <v>0</v>
      </c>
      <c r="AI39" s="24">
        <f t="shared" si="59"/>
        <v>0</v>
      </c>
      <c r="AJ39" s="24">
        <f t="shared" si="59"/>
        <v>0</v>
      </c>
      <c r="AK39" s="24">
        <f t="shared" si="59"/>
        <v>0</v>
      </c>
      <c r="AL39" s="24">
        <f t="shared" si="59"/>
        <v>0</v>
      </c>
      <c r="AM39" s="24" t="str">
        <f t="shared" si="59"/>
        <v>-</v>
      </c>
      <c r="AN39" s="24">
        <f t="shared" si="59"/>
        <v>0</v>
      </c>
      <c r="AO39" s="24">
        <f t="shared" si="59"/>
        <v>0</v>
      </c>
      <c r="AP39" s="24">
        <f t="shared" ref="AP39:BG39" si="60">IF(ROW()=COLUMN(),"-",(COUNTIF(G1_1,$H39)*COUNTIF(G1_1,AP$7))+(COUNTIF(G1_2,$H39)*COUNTIF(G1_2,AP$7))+(COUNTIF(G1_3,$H39)*COUNTIF(G1_3,AP$7))+(COUNTIF(G1_4,$H39)*COUNTIF(G1_4,AP$7))+(COUNTIF(G1_5,$H39)*COUNTIF(G1_5,AP$7))+(COUNTIF(G2_1,$H39)*COUNTIF(G2_1,AP$7))+(COUNTIF(G2_2,$H39)*COUNTIF(G2_2,AP$7))+(COUNTIF(G2_3,$H39)*COUNTIF(G2_3,AP$7))+(COUNTIF(G2_4,$H39)*COUNTIF(G2_4,AP$7))+(COUNTIF(G2_5,$H39)*COUNTIF(G2_5,AP$7))+(COUNTIF(G3_1,$H39)*COUNTIF(G3_1,AP$7))+(COUNTIF(G3_2,$H39)*COUNTIF(G3_2,AP$7))+(COUNTIF(G3_3,$H39)*COUNTIF(G3_3,AP$7))+(COUNTIF(G3_4,$H39)*COUNTIF(G3_4,AP$7))+(COUNTIF(G3_5,$H39)*COUNTIF(G3_5,AP$7))+(COUNTIF(G4_1,$H39)*COUNTIF(G4_1,AP$7))+(COUNTIF(G4_2,$H39)*COUNTIF(G4_2,AP$7))+(COUNTIF(G4_3,$H39)*COUNTIF(G4_3,AP$7))+(COUNTIF(G4_4,$H39)*COUNTIF(G4_4,AP$7))+(COUNTIF(G4_5,$H39)*COUNTIF(G4_5,AP$7))+(COUNTIF(G5_1,$H39)*COUNTIF(G5_1,AP$7))+(COUNTIF(G5_2,$H39)*COUNTIF(G5_2,AP$7))+(COUNTIF(G5_3,$H39)*COUNTIF(G5_3,AP$7))+(COUNTIF(G5_4,$H39)*COUNTIF(G5_4,AP$7))+(COUNTIF(G5_5,$H39)*COUNTIF(G5_5,AP$7)+AP99))</f>
        <v>0</v>
      </c>
      <c r="AQ39" s="24">
        <f t="shared" si="60"/>
        <v>0</v>
      </c>
      <c r="AR39" s="24">
        <f t="shared" si="60"/>
        <v>0</v>
      </c>
      <c r="AS39" s="24">
        <f t="shared" si="60"/>
        <v>0</v>
      </c>
      <c r="AT39" s="24">
        <f t="shared" si="60"/>
        <v>0</v>
      </c>
      <c r="AU39" s="24">
        <f t="shared" si="60"/>
        <v>0</v>
      </c>
      <c r="AV39" s="24">
        <f t="shared" si="60"/>
        <v>0</v>
      </c>
      <c r="AW39" s="24">
        <f t="shared" si="60"/>
        <v>0</v>
      </c>
      <c r="AX39" s="24">
        <f t="shared" si="60"/>
        <v>0</v>
      </c>
      <c r="AY39" s="24">
        <f t="shared" si="60"/>
        <v>0</v>
      </c>
      <c r="AZ39" s="24">
        <f t="shared" si="60"/>
        <v>0</v>
      </c>
      <c r="BA39" s="24">
        <f t="shared" si="60"/>
        <v>0</v>
      </c>
      <c r="BB39" s="24">
        <f t="shared" si="60"/>
        <v>0</v>
      </c>
      <c r="BC39" s="24">
        <f t="shared" si="60"/>
        <v>0</v>
      </c>
      <c r="BD39" s="24">
        <f t="shared" si="60"/>
        <v>0</v>
      </c>
      <c r="BE39" s="24">
        <f t="shared" si="60"/>
        <v>0</v>
      </c>
      <c r="BF39" s="24">
        <f t="shared" si="60"/>
        <v>0</v>
      </c>
      <c r="BG39" s="24">
        <f t="shared" si="60"/>
        <v>0</v>
      </c>
      <c r="BH39">
        <f t="shared" si="4"/>
        <v>0</v>
      </c>
    </row>
    <row r="40" spans="8:60" x14ac:dyDescent="0.2">
      <c r="H40" s="54">
        <f>Registration!B41</f>
        <v>31</v>
      </c>
      <c r="I40" s="1">
        <f>Registration!C41</f>
        <v>0</v>
      </c>
      <c r="J40" s="24">
        <f t="shared" ref="J40:AO40" si="61">IF(ROW()=COLUMN(),"-",(COUNTIF(G1_1,$H40)*COUNTIF(G1_1,J$7))+(COUNTIF(G1_2,$H40)*COUNTIF(G1_2,J$7))+(COUNTIF(G1_3,$H40)*COUNTIF(G1_3,J$7))+(COUNTIF(G1_4,$H40)*COUNTIF(G1_4,J$7))+(COUNTIF(G1_5,$H40)*COUNTIF(G1_5,J$7))+(COUNTIF(G2_1,$H40)*COUNTIF(G2_1,J$7))+(COUNTIF(G2_2,$H40)*COUNTIF(G2_2,J$7))+(COUNTIF(G2_3,$H40)*COUNTIF(G2_3,J$7))+(COUNTIF(G2_4,$H40)*COUNTIF(G2_4,J$7))+(COUNTIF(G2_5,$H40)*COUNTIF(G2_5,J$7))+(COUNTIF(G3_1,$H40)*COUNTIF(G3_1,J$7))+(COUNTIF(G3_2,$H40)*COUNTIF(G3_2,J$7))+(COUNTIF(G3_3,$H40)*COUNTIF(G3_3,J$7))+(COUNTIF(G3_4,$H40)*COUNTIF(G3_4,J$7))+(COUNTIF(G3_5,$H40)*COUNTIF(G3_5,J$7))+(COUNTIF(G4_1,$H40)*COUNTIF(G4_1,J$7))+(COUNTIF(G4_2,$H40)*COUNTIF(G4_2,J$7))+(COUNTIF(G4_3,$H40)*COUNTIF(G4_3,J$7))+(COUNTIF(G4_4,$H40)*COUNTIF(G4_4,J$7))+(COUNTIF(G4_5,$H40)*COUNTIF(G4_5,J$7))+(COUNTIF(G5_1,$H40)*COUNTIF(G5_1,J$7))+(COUNTIF(G5_2,$H40)*COUNTIF(G5_2,J$7))+(COUNTIF(G5_3,$H40)*COUNTIF(G5_3,J$7))+(COUNTIF(G5_4,$H40)*COUNTIF(G5_4,J$7))+(COUNTIF(G5_5,$H40)*COUNTIF(G5_5,J$7)+J100))</f>
        <v>0</v>
      </c>
      <c r="K40" s="24">
        <f t="shared" si="61"/>
        <v>0</v>
      </c>
      <c r="L40" s="24">
        <f t="shared" si="61"/>
        <v>0</v>
      </c>
      <c r="M40" s="24">
        <f t="shared" si="61"/>
        <v>0</v>
      </c>
      <c r="N40" s="24">
        <f t="shared" si="61"/>
        <v>0</v>
      </c>
      <c r="O40" s="24">
        <f t="shared" si="61"/>
        <v>0</v>
      </c>
      <c r="P40" s="24">
        <f t="shared" si="61"/>
        <v>0</v>
      </c>
      <c r="Q40" s="24">
        <f t="shared" si="61"/>
        <v>0</v>
      </c>
      <c r="R40" s="24">
        <f t="shared" si="61"/>
        <v>0</v>
      </c>
      <c r="S40" s="24">
        <f t="shared" si="61"/>
        <v>0</v>
      </c>
      <c r="T40" s="24">
        <f t="shared" si="61"/>
        <v>0</v>
      </c>
      <c r="U40" s="24">
        <f t="shared" si="61"/>
        <v>0</v>
      </c>
      <c r="V40" s="24">
        <f t="shared" si="61"/>
        <v>0</v>
      </c>
      <c r="W40" s="24">
        <f t="shared" si="61"/>
        <v>0</v>
      </c>
      <c r="X40" s="24">
        <f t="shared" si="61"/>
        <v>0</v>
      </c>
      <c r="Y40" s="24">
        <f t="shared" si="61"/>
        <v>0</v>
      </c>
      <c r="Z40" s="24">
        <f t="shared" si="61"/>
        <v>0</v>
      </c>
      <c r="AA40" s="24">
        <f t="shared" si="61"/>
        <v>0</v>
      </c>
      <c r="AB40" s="24">
        <f t="shared" si="61"/>
        <v>0</v>
      </c>
      <c r="AC40" s="24">
        <f t="shared" si="61"/>
        <v>0</v>
      </c>
      <c r="AD40" s="24">
        <f t="shared" si="61"/>
        <v>0</v>
      </c>
      <c r="AE40" s="24">
        <f t="shared" si="61"/>
        <v>0</v>
      </c>
      <c r="AF40" s="24">
        <f t="shared" si="61"/>
        <v>0</v>
      </c>
      <c r="AG40" s="24">
        <f t="shared" si="61"/>
        <v>0</v>
      </c>
      <c r="AH40" s="24">
        <f t="shared" si="61"/>
        <v>0</v>
      </c>
      <c r="AI40" s="24">
        <f t="shared" si="61"/>
        <v>0</v>
      </c>
      <c r="AJ40" s="24">
        <f t="shared" si="61"/>
        <v>0</v>
      </c>
      <c r="AK40" s="24">
        <f t="shared" si="61"/>
        <v>0</v>
      </c>
      <c r="AL40" s="24">
        <f t="shared" si="61"/>
        <v>0</v>
      </c>
      <c r="AM40" s="24">
        <f t="shared" si="61"/>
        <v>0</v>
      </c>
      <c r="AN40" s="24" t="str">
        <f t="shared" si="61"/>
        <v>-</v>
      </c>
      <c r="AO40" s="24">
        <f t="shared" si="61"/>
        <v>0</v>
      </c>
      <c r="AP40" s="24">
        <f t="shared" ref="AP40:BG40" si="62">IF(ROW()=COLUMN(),"-",(COUNTIF(G1_1,$H40)*COUNTIF(G1_1,AP$7))+(COUNTIF(G1_2,$H40)*COUNTIF(G1_2,AP$7))+(COUNTIF(G1_3,$H40)*COUNTIF(G1_3,AP$7))+(COUNTIF(G1_4,$H40)*COUNTIF(G1_4,AP$7))+(COUNTIF(G1_5,$H40)*COUNTIF(G1_5,AP$7))+(COUNTIF(G2_1,$H40)*COUNTIF(G2_1,AP$7))+(COUNTIF(G2_2,$H40)*COUNTIF(G2_2,AP$7))+(COUNTIF(G2_3,$H40)*COUNTIF(G2_3,AP$7))+(COUNTIF(G2_4,$H40)*COUNTIF(G2_4,AP$7))+(COUNTIF(G2_5,$H40)*COUNTIF(G2_5,AP$7))+(COUNTIF(G3_1,$H40)*COUNTIF(G3_1,AP$7))+(COUNTIF(G3_2,$H40)*COUNTIF(G3_2,AP$7))+(COUNTIF(G3_3,$H40)*COUNTIF(G3_3,AP$7))+(COUNTIF(G3_4,$H40)*COUNTIF(G3_4,AP$7))+(COUNTIF(G3_5,$H40)*COUNTIF(G3_5,AP$7))+(COUNTIF(G4_1,$H40)*COUNTIF(G4_1,AP$7))+(COUNTIF(G4_2,$H40)*COUNTIF(G4_2,AP$7))+(COUNTIF(G4_3,$H40)*COUNTIF(G4_3,AP$7))+(COUNTIF(G4_4,$H40)*COUNTIF(G4_4,AP$7))+(COUNTIF(G4_5,$H40)*COUNTIF(G4_5,AP$7))+(COUNTIF(G5_1,$H40)*COUNTIF(G5_1,AP$7))+(COUNTIF(G5_2,$H40)*COUNTIF(G5_2,AP$7))+(COUNTIF(G5_3,$H40)*COUNTIF(G5_3,AP$7))+(COUNTIF(G5_4,$H40)*COUNTIF(G5_4,AP$7))+(COUNTIF(G5_5,$H40)*COUNTIF(G5_5,AP$7)+AP100))</f>
        <v>0</v>
      </c>
      <c r="AQ40" s="24">
        <f t="shared" si="62"/>
        <v>0</v>
      </c>
      <c r="AR40" s="24">
        <f t="shared" si="62"/>
        <v>0</v>
      </c>
      <c r="AS40" s="24">
        <f t="shared" si="62"/>
        <v>0</v>
      </c>
      <c r="AT40" s="24">
        <f t="shared" si="62"/>
        <v>0</v>
      </c>
      <c r="AU40" s="24">
        <f t="shared" si="62"/>
        <v>0</v>
      </c>
      <c r="AV40" s="24">
        <f t="shared" si="62"/>
        <v>0</v>
      </c>
      <c r="AW40" s="24">
        <f t="shared" si="62"/>
        <v>0</v>
      </c>
      <c r="AX40" s="24">
        <f t="shared" si="62"/>
        <v>0</v>
      </c>
      <c r="AY40" s="24">
        <f t="shared" si="62"/>
        <v>0</v>
      </c>
      <c r="AZ40" s="24">
        <f t="shared" si="62"/>
        <v>0</v>
      </c>
      <c r="BA40" s="24">
        <f t="shared" si="62"/>
        <v>0</v>
      </c>
      <c r="BB40" s="24">
        <f t="shared" si="62"/>
        <v>0</v>
      </c>
      <c r="BC40" s="24">
        <f t="shared" si="62"/>
        <v>0</v>
      </c>
      <c r="BD40" s="24">
        <f t="shared" si="62"/>
        <v>0</v>
      </c>
      <c r="BE40" s="24">
        <f t="shared" si="62"/>
        <v>0</v>
      </c>
      <c r="BF40" s="24">
        <f t="shared" si="62"/>
        <v>0</v>
      </c>
      <c r="BG40" s="24">
        <f t="shared" si="62"/>
        <v>0</v>
      </c>
      <c r="BH40">
        <f t="shared" si="4"/>
        <v>0</v>
      </c>
    </row>
    <row r="41" spans="8:60" x14ac:dyDescent="0.2">
      <c r="H41" s="54">
        <f>Registration!B42</f>
        <v>36</v>
      </c>
      <c r="I41" s="1">
        <f>Registration!C42</f>
        <v>0</v>
      </c>
      <c r="J41" s="24">
        <f t="shared" ref="J41:AO41" si="63">IF(ROW()=COLUMN(),"-",(COUNTIF(G1_1,$H41)*COUNTIF(G1_1,J$7))+(COUNTIF(G1_2,$H41)*COUNTIF(G1_2,J$7))+(COUNTIF(G1_3,$H41)*COUNTIF(G1_3,J$7))+(COUNTIF(G1_4,$H41)*COUNTIF(G1_4,J$7))+(COUNTIF(G1_5,$H41)*COUNTIF(G1_5,J$7))+(COUNTIF(G2_1,$H41)*COUNTIF(G2_1,J$7))+(COUNTIF(G2_2,$H41)*COUNTIF(G2_2,J$7))+(COUNTIF(G2_3,$H41)*COUNTIF(G2_3,J$7))+(COUNTIF(G2_4,$H41)*COUNTIF(G2_4,J$7))+(COUNTIF(G2_5,$H41)*COUNTIF(G2_5,J$7))+(COUNTIF(G3_1,$H41)*COUNTIF(G3_1,J$7))+(COUNTIF(G3_2,$H41)*COUNTIF(G3_2,J$7))+(COUNTIF(G3_3,$H41)*COUNTIF(G3_3,J$7))+(COUNTIF(G3_4,$H41)*COUNTIF(G3_4,J$7))+(COUNTIF(G3_5,$H41)*COUNTIF(G3_5,J$7))+(COUNTIF(G4_1,$H41)*COUNTIF(G4_1,J$7))+(COUNTIF(G4_2,$H41)*COUNTIF(G4_2,J$7))+(COUNTIF(G4_3,$H41)*COUNTIF(G4_3,J$7))+(COUNTIF(G4_4,$H41)*COUNTIF(G4_4,J$7))+(COUNTIF(G4_5,$H41)*COUNTIF(G4_5,J$7))+(COUNTIF(G5_1,$H41)*COUNTIF(G5_1,J$7))+(COUNTIF(G5_2,$H41)*COUNTIF(G5_2,J$7))+(COUNTIF(G5_3,$H41)*COUNTIF(G5_3,J$7))+(COUNTIF(G5_4,$H41)*COUNTIF(G5_4,J$7))+(COUNTIF(G5_5,$H41)*COUNTIF(G5_5,J$7)+J101))</f>
        <v>0</v>
      </c>
      <c r="K41" s="24">
        <f t="shared" si="63"/>
        <v>0</v>
      </c>
      <c r="L41" s="24">
        <f t="shared" si="63"/>
        <v>0</v>
      </c>
      <c r="M41" s="24">
        <f t="shared" si="63"/>
        <v>0</v>
      </c>
      <c r="N41" s="24">
        <f t="shared" si="63"/>
        <v>0</v>
      </c>
      <c r="O41" s="24">
        <f t="shared" si="63"/>
        <v>0</v>
      </c>
      <c r="P41" s="24">
        <f t="shared" si="63"/>
        <v>0</v>
      </c>
      <c r="Q41" s="24">
        <f t="shared" si="63"/>
        <v>0</v>
      </c>
      <c r="R41" s="24">
        <f t="shared" si="63"/>
        <v>0</v>
      </c>
      <c r="S41" s="24">
        <f t="shared" si="63"/>
        <v>0</v>
      </c>
      <c r="T41" s="24">
        <f t="shared" si="63"/>
        <v>0</v>
      </c>
      <c r="U41" s="24">
        <f t="shared" si="63"/>
        <v>0</v>
      </c>
      <c r="V41" s="24">
        <f t="shared" si="63"/>
        <v>0</v>
      </c>
      <c r="W41" s="24">
        <f t="shared" si="63"/>
        <v>0</v>
      </c>
      <c r="X41" s="24">
        <f t="shared" si="63"/>
        <v>0</v>
      </c>
      <c r="Y41" s="24">
        <f t="shared" si="63"/>
        <v>0</v>
      </c>
      <c r="Z41" s="24">
        <f t="shared" si="63"/>
        <v>0</v>
      </c>
      <c r="AA41" s="24">
        <f t="shared" si="63"/>
        <v>0</v>
      </c>
      <c r="AB41" s="24">
        <f t="shared" si="63"/>
        <v>0</v>
      </c>
      <c r="AC41" s="24">
        <f t="shared" si="63"/>
        <v>0</v>
      </c>
      <c r="AD41" s="24">
        <f t="shared" si="63"/>
        <v>0</v>
      </c>
      <c r="AE41" s="24">
        <f t="shared" si="63"/>
        <v>0</v>
      </c>
      <c r="AF41" s="24">
        <f t="shared" si="63"/>
        <v>0</v>
      </c>
      <c r="AG41" s="24">
        <f t="shared" si="63"/>
        <v>0</v>
      </c>
      <c r="AH41" s="24">
        <f t="shared" si="63"/>
        <v>0</v>
      </c>
      <c r="AI41" s="24">
        <f t="shared" si="63"/>
        <v>0</v>
      </c>
      <c r="AJ41" s="24">
        <f t="shared" si="63"/>
        <v>0</v>
      </c>
      <c r="AK41" s="24">
        <f t="shared" si="63"/>
        <v>0</v>
      </c>
      <c r="AL41" s="24">
        <f t="shared" si="63"/>
        <v>0</v>
      </c>
      <c r="AM41" s="24">
        <f t="shared" si="63"/>
        <v>0</v>
      </c>
      <c r="AN41" s="24">
        <f t="shared" si="63"/>
        <v>0</v>
      </c>
      <c r="AO41" s="24" t="str">
        <f t="shared" si="63"/>
        <v>-</v>
      </c>
      <c r="AP41" s="24">
        <f t="shared" ref="AP41:BG41" si="64">IF(ROW()=COLUMN(),"-",(COUNTIF(G1_1,$H41)*COUNTIF(G1_1,AP$7))+(COUNTIF(G1_2,$H41)*COUNTIF(G1_2,AP$7))+(COUNTIF(G1_3,$H41)*COUNTIF(G1_3,AP$7))+(COUNTIF(G1_4,$H41)*COUNTIF(G1_4,AP$7))+(COUNTIF(G1_5,$H41)*COUNTIF(G1_5,AP$7))+(COUNTIF(G2_1,$H41)*COUNTIF(G2_1,AP$7))+(COUNTIF(G2_2,$H41)*COUNTIF(G2_2,AP$7))+(COUNTIF(G2_3,$H41)*COUNTIF(G2_3,AP$7))+(COUNTIF(G2_4,$H41)*COUNTIF(G2_4,AP$7))+(COUNTIF(G2_5,$H41)*COUNTIF(G2_5,AP$7))+(COUNTIF(G3_1,$H41)*COUNTIF(G3_1,AP$7))+(COUNTIF(G3_2,$H41)*COUNTIF(G3_2,AP$7))+(COUNTIF(G3_3,$H41)*COUNTIF(G3_3,AP$7))+(COUNTIF(G3_4,$H41)*COUNTIF(G3_4,AP$7))+(COUNTIF(G3_5,$H41)*COUNTIF(G3_5,AP$7))+(COUNTIF(G4_1,$H41)*COUNTIF(G4_1,AP$7))+(COUNTIF(G4_2,$H41)*COUNTIF(G4_2,AP$7))+(COUNTIF(G4_3,$H41)*COUNTIF(G4_3,AP$7))+(COUNTIF(G4_4,$H41)*COUNTIF(G4_4,AP$7))+(COUNTIF(G4_5,$H41)*COUNTIF(G4_5,AP$7))+(COUNTIF(G5_1,$H41)*COUNTIF(G5_1,AP$7))+(COUNTIF(G5_2,$H41)*COUNTIF(G5_2,AP$7))+(COUNTIF(G5_3,$H41)*COUNTIF(G5_3,AP$7))+(COUNTIF(G5_4,$H41)*COUNTIF(G5_4,AP$7))+(COUNTIF(G5_5,$H41)*COUNTIF(G5_5,AP$7)+AP101))</f>
        <v>0</v>
      </c>
      <c r="AQ41" s="24">
        <f t="shared" si="64"/>
        <v>0</v>
      </c>
      <c r="AR41" s="24">
        <f t="shared" si="64"/>
        <v>0</v>
      </c>
      <c r="AS41" s="24">
        <f t="shared" si="64"/>
        <v>0</v>
      </c>
      <c r="AT41" s="24">
        <f t="shared" si="64"/>
        <v>0</v>
      </c>
      <c r="AU41" s="24">
        <f t="shared" si="64"/>
        <v>0</v>
      </c>
      <c r="AV41" s="24">
        <f t="shared" si="64"/>
        <v>0</v>
      </c>
      <c r="AW41" s="24">
        <f t="shared" si="64"/>
        <v>0</v>
      </c>
      <c r="AX41" s="24">
        <f t="shared" si="64"/>
        <v>0</v>
      </c>
      <c r="AY41" s="24">
        <f t="shared" si="64"/>
        <v>0</v>
      </c>
      <c r="AZ41" s="24">
        <f t="shared" si="64"/>
        <v>0</v>
      </c>
      <c r="BA41" s="24">
        <f t="shared" si="64"/>
        <v>0</v>
      </c>
      <c r="BB41" s="24">
        <f t="shared" si="64"/>
        <v>0</v>
      </c>
      <c r="BC41" s="24">
        <f t="shared" si="64"/>
        <v>0</v>
      </c>
      <c r="BD41" s="24">
        <f t="shared" si="64"/>
        <v>0</v>
      </c>
      <c r="BE41" s="24">
        <f t="shared" si="64"/>
        <v>0</v>
      </c>
      <c r="BF41" s="24">
        <f t="shared" si="64"/>
        <v>0</v>
      </c>
      <c r="BG41" s="24">
        <f t="shared" si="64"/>
        <v>0</v>
      </c>
      <c r="BH41">
        <f t="shared" si="4"/>
        <v>0</v>
      </c>
    </row>
    <row r="42" spans="8:60" x14ac:dyDescent="0.2">
      <c r="H42" s="54">
        <f>Registration!B43</f>
        <v>37</v>
      </c>
      <c r="I42" s="1">
        <f>Registration!C43</f>
        <v>0</v>
      </c>
      <c r="J42" s="24">
        <f t="shared" ref="J42:AO42" si="65">IF(ROW()=COLUMN(),"-",(COUNTIF(G1_1,$H42)*COUNTIF(G1_1,J$7))+(COUNTIF(G1_2,$H42)*COUNTIF(G1_2,J$7))+(COUNTIF(G1_3,$H42)*COUNTIF(G1_3,J$7))+(COUNTIF(G1_4,$H42)*COUNTIF(G1_4,J$7))+(COUNTIF(G1_5,$H42)*COUNTIF(G1_5,J$7))+(COUNTIF(G2_1,$H42)*COUNTIF(G2_1,J$7))+(COUNTIF(G2_2,$H42)*COUNTIF(G2_2,J$7))+(COUNTIF(G2_3,$H42)*COUNTIF(G2_3,J$7))+(COUNTIF(G2_4,$H42)*COUNTIF(G2_4,J$7))+(COUNTIF(G2_5,$H42)*COUNTIF(G2_5,J$7))+(COUNTIF(G3_1,$H42)*COUNTIF(G3_1,J$7))+(COUNTIF(G3_2,$H42)*COUNTIF(G3_2,J$7))+(COUNTIF(G3_3,$H42)*COUNTIF(G3_3,J$7))+(COUNTIF(G3_4,$H42)*COUNTIF(G3_4,J$7))+(COUNTIF(G3_5,$H42)*COUNTIF(G3_5,J$7))+(COUNTIF(G4_1,$H42)*COUNTIF(G4_1,J$7))+(COUNTIF(G4_2,$H42)*COUNTIF(G4_2,J$7))+(COUNTIF(G4_3,$H42)*COUNTIF(G4_3,J$7))+(COUNTIF(G4_4,$H42)*COUNTIF(G4_4,J$7))+(COUNTIF(G4_5,$H42)*COUNTIF(G4_5,J$7))+(COUNTIF(G5_1,$H42)*COUNTIF(G5_1,J$7))+(COUNTIF(G5_2,$H42)*COUNTIF(G5_2,J$7))+(COUNTIF(G5_3,$H42)*COUNTIF(G5_3,J$7))+(COUNTIF(G5_4,$H42)*COUNTIF(G5_4,J$7))+(COUNTIF(G5_5,$H42)*COUNTIF(G5_5,J$7)+J102))</f>
        <v>0</v>
      </c>
      <c r="K42" s="24">
        <f t="shared" si="65"/>
        <v>0</v>
      </c>
      <c r="L42" s="24">
        <f t="shared" si="65"/>
        <v>0</v>
      </c>
      <c r="M42" s="24">
        <f t="shared" si="65"/>
        <v>0</v>
      </c>
      <c r="N42" s="74">
        <f t="shared" si="65"/>
        <v>0</v>
      </c>
      <c r="O42" s="24">
        <f t="shared" si="65"/>
        <v>0</v>
      </c>
      <c r="P42" s="24">
        <f t="shared" si="65"/>
        <v>0</v>
      </c>
      <c r="Q42" s="24">
        <f t="shared" si="65"/>
        <v>0</v>
      </c>
      <c r="R42" s="24">
        <f t="shared" si="65"/>
        <v>0</v>
      </c>
      <c r="S42" s="24">
        <f t="shared" si="65"/>
        <v>0</v>
      </c>
      <c r="T42" s="24">
        <f t="shared" si="65"/>
        <v>0</v>
      </c>
      <c r="U42" s="24">
        <f t="shared" si="65"/>
        <v>0</v>
      </c>
      <c r="V42" s="24">
        <f t="shared" si="65"/>
        <v>0</v>
      </c>
      <c r="W42" s="24">
        <f t="shared" si="65"/>
        <v>0</v>
      </c>
      <c r="X42" s="24">
        <f t="shared" si="65"/>
        <v>0</v>
      </c>
      <c r="Y42" s="24">
        <f t="shared" si="65"/>
        <v>0</v>
      </c>
      <c r="Z42" s="24">
        <f t="shared" si="65"/>
        <v>0</v>
      </c>
      <c r="AA42" s="24">
        <f t="shared" si="65"/>
        <v>0</v>
      </c>
      <c r="AB42" s="24">
        <f t="shared" si="65"/>
        <v>0</v>
      </c>
      <c r="AC42" s="24">
        <f t="shared" si="65"/>
        <v>0</v>
      </c>
      <c r="AD42" s="24">
        <f t="shared" si="65"/>
        <v>0</v>
      </c>
      <c r="AE42" s="24">
        <f t="shared" si="65"/>
        <v>0</v>
      </c>
      <c r="AF42" s="24">
        <f t="shared" si="65"/>
        <v>0</v>
      </c>
      <c r="AG42" s="24">
        <f t="shared" si="65"/>
        <v>0</v>
      </c>
      <c r="AH42" s="24">
        <f t="shared" si="65"/>
        <v>0</v>
      </c>
      <c r="AI42" s="24">
        <f t="shared" si="65"/>
        <v>0</v>
      </c>
      <c r="AJ42" s="24">
        <f t="shared" si="65"/>
        <v>0</v>
      </c>
      <c r="AK42" s="24">
        <f t="shared" si="65"/>
        <v>0</v>
      </c>
      <c r="AL42" s="24">
        <f t="shared" si="65"/>
        <v>0</v>
      </c>
      <c r="AM42" s="24">
        <f t="shared" si="65"/>
        <v>0</v>
      </c>
      <c r="AN42" s="24">
        <f t="shared" si="65"/>
        <v>0</v>
      </c>
      <c r="AO42" s="24">
        <f t="shared" si="65"/>
        <v>0</v>
      </c>
      <c r="AP42" s="24" t="str">
        <f t="shared" ref="AP42:BG42" si="66">IF(ROW()=COLUMN(),"-",(COUNTIF(G1_1,$H42)*COUNTIF(G1_1,AP$7))+(COUNTIF(G1_2,$H42)*COUNTIF(G1_2,AP$7))+(COUNTIF(G1_3,$H42)*COUNTIF(G1_3,AP$7))+(COUNTIF(G1_4,$H42)*COUNTIF(G1_4,AP$7))+(COUNTIF(G1_5,$H42)*COUNTIF(G1_5,AP$7))+(COUNTIF(G2_1,$H42)*COUNTIF(G2_1,AP$7))+(COUNTIF(G2_2,$H42)*COUNTIF(G2_2,AP$7))+(COUNTIF(G2_3,$H42)*COUNTIF(G2_3,AP$7))+(COUNTIF(G2_4,$H42)*COUNTIF(G2_4,AP$7))+(COUNTIF(G2_5,$H42)*COUNTIF(G2_5,AP$7))+(COUNTIF(G3_1,$H42)*COUNTIF(G3_1,AP$7))+(COUNTIF(G3_2,$H42)*COUNTIF(G3_2,AP$7))+(COUNTIF(G3_3,$H42)*COUNTIF(G3_3,AP$7))+(COUNTIF(G3_4,$H42)*COUNTIF(G3_4,AP$7))+(COUNTIF(G3_5,$H42)*COUNTIF(G3_5,AP$7))+(COUNTIF(G4_1,$H42)*COUNTIF(G4_1,AP$7))+(COUNTIF(G4_2,$H42)*COUNTIF(G4_2,AP$7))+(COUNTIF(G4_3,$H42)*COUNTIF(G4_3,AP$7))+(COUNTIF(G4_4,$H42)*COUNTIF(G4_4,AP$7))+(COUNTIF(G4_5,$H42)*COUNTIF(G4_5,AP$7))+(COUNTIF(G5_1,$H42)*COUNTIF(G5_1,AP$7))+(COUNTIF(G5_2,$H42)*COUNTIF(G5_2,AP$7))+(COUNTIF(G5_3,$H42)*COUNTIF(G5_3,AP$7))+(COUNTIF(G5_4,$H42)*COUNTIF(G5_4,AP$7))+(COUNTIF(G5_5,$H42)*COUNTIF(G5_5,AP$7)+AP102))</f>
        <v>-</v>
      </c>
      <c r="AQ42" s="24">
        <f t="shared" si="66"/>
        <v>0</v>
      </c>
      <c r="AR42" s="24">
        <f t="shared" si="66"/>
        <v>0</v>
      </c>
      <c r="AS42" s="24">
        <f t="shared" si="66"/>
        <v>0</v>
      </c>
      <c r="AT42" s="24">
        <f t="shared" si="66"/>
        <v>0</v>
      </c>
      <c r="AU42" s="24">
        <f t="shared" si="66"/>
        <v>0</v>
      </c>
      <c r="AV42" s="24">
        <f t="shared" si="66"/>
        <v>0</v>
      </c>
      <c r="AW42" s="24">
        <f t="shared" si="66"/>
        <v>0</v>
      </c>
      <c r="AX42" s="24">
        <f t="shared" si="66"/>
        <v>0</v>
      </c>
      <c r="AY42" s="24">
        <f t="shared" si="66"/>
        <v>0</v>
      </c>
      <c r="AZ42" s="24">
        <f t="shared" si="66"/>
        <v>0</v>
      </c>
      <c r="BA42" s="24">
        <f t="shared" si="66"/>
        <v>0</v>
      </c>
      <c r="BB42" s="24">
        <f t="shared" si="66"/>
        <v>0</v>
      </c>
      <c r="BC42" s="24">
        <f t="shared" si="66"/>
        <v>0</v>
      </c>
      <c r="BD42" s="24">
        <f t="shared" si="66"/>
        <v>0</v>
      </c>
      <c r="BE42" s="24">
        <f t="shared" si="66"/>
        <v>0</v>
      </c>
      <c r="BF42" s="24">
        <f t="shared" si="66"/>
        <v>0</v>
      </c>
      <c r="BG42" s="24">
        <f t="shared" si="66"/>
        <v>0</v>
      </c>
      <c r="BH42">
        <f t="shared" si="4"/>
        <v>0</v>
      </c>
    </row>
    <row r="43" spans="8:60" x14ac:dyDescent="0.2">
      <c r="H43" s="54">
        <f>Registration!B44</f>
        <v>39</v>
      </c>
      <c r="I43" s="1">
        <f>Registration!C44</f>
        <v>0</v>
      </c>
      <c r="J43" s="24">
        <f t="shared" ref="J43:AO43" si="67">IF(ROW()=COLUMN(),"-",(COUNTIF(G1_1,$H43)*COUNTIF(G1_1,J$7))+(COUNTIF(G1_2,$H43)*COUNTIF(G1_2,J$7))+(COUNTIF(G1_3,$H43)*COUNTIF(G1_3,J$7))+(COUNTIF(G1_4,$H43)*COUNTIF(G1_4,J$7))+(COUNTIF(G1_5,$H43)*COUNTIF(G1_5,J$7))+(COUNTIF(G2_1,$H43)*COUNTIF(G2_1,J$7))+(COUNTIF(G2_2,$H43)*COUNTIF(G2_2,J$7))+(COUNTIF(G2_3,$H43)*COUNTIF(G2_3,J$7))+(COUNTIF(G2_4,$H43)*COUNTIF(G2_4,J$7))+(COUNTIF(G2_5,$H43)*COUNTIF(G2_5,J$7))+(COUNTIF(G3_1,$H43)*COUNTIF(G3_1,J$7))+(COUNTIF(G3_2,$H43)*COUNTIF(G3_2,J$7))+(COUNTIF(G3_3,$H43)*COUNTIF(G3_3,J$7))+(COUNTIF(G3_4,$H43)*COUNTIF(G3_4,J$7))+(COUNTIF(G3_5,$H43)*COUNTIF(G3_5,J$7))+(COUNTIF(G4_1,$H43)*COUNTIF(G4_1,J$7))+(COUNTIF(G4_2,$H43)*COUNTIF(G4_2,J$7))+(COUNTIF(G4_3,$H43)*COUNTIF(G4_3,J$7))+(COUNTIF(G4_4,$H43)*COUNTIF(G4_4,J$7))+(COUNTIF(G4_5,$H43)*COUNTIF(G4_5,J$7))+(COUNTIF(G5_1,$H43)*COUNTIF(G5_1,J$7))+(COUNTIF(G5_2,$H43)*COUNTIF(G5_2,J$7))+(COUNTIF(G5_3,$H43)*COUNTIF(G5_3,J$7))+(COUNTIF(G5_4,$H43)*COUNTIF(G5_4,J$7))+(COUNTIF(G5_5,$H43)*COUNTIF(G5_5,J$7)+J103))</f>
        <v>0</v>
      </c>
      <c r="K43" s="24">
        <f t="shared" si="67"/>
        <v>0</v>
      </c>
      <c r="L43" s="24">
        <f t="shared" si="67"/>
        <v>0</v>
      </c>
      <c r="M43" s="24">
        <f t="shared" si="67"/>
        <v>0</v>
      </c>
      <c r="N43" s="24">
        <f t="shared" si="67"/>
        <v>0</v>
      </c>
      <c r="O43" s="24">
        <f t="shared" si="67"/>
        <v>0</v>
      </c>
      <c r="P43" s="24">
        <f t="shared" si="67"/>
        <v>0</v>
      </c>
      <c r="Q43" s="24">
        <f t="shared" si="67"/>
        <v>0</v>
      </c>
      <c r="R43" s="24">
        <f t="shared" si="67"/>
        <v>0</v>
      </c>
      <c r="S43" s="24">
        <f t="shared" si="67"/>
        <v>0</v>
      </c>
      <c r="T43" s="74">
        <f t="shared" si="67"/>
        <v>0</v>
      </c>
      <c r="U43" s="74">
        <f t="shared" si="67"/>
        <v>0</v>
      </c>
      <c r="V43" s="24">
        <f t="shared" si="67"/>
        <v>0</v>
      </c>
      <c r="W43" s="24">
        <f t="shared" si="67"/>
        <v>0</v>
      </c>
      <c r="X43" s="24">
        <f t="shared" si="67"/>
        <v>0</v>
      </c>
      <c r="Y43" s="24">
        <f t="shared" si="67"/>
        <v>0</v>
      </c>
      <c r="Z43" s="24">
        <f t="shared" si="67"/>
        <v>0</v>
      </c>
      <c r="AA43" s="24">
        <f t="shared" si="67"/>
        <v>0</v>
      </c>
      <c r="AB43" s="24">
        <f t="shared" si="67"/>
        <v>0</v>
      </c>
      <c r="AC43" s="24">
        <f t="shared" si="67"/>
        <v>0</v>
      </c>
      <c r="AD43" s="24">
        <f t="shared" si="67"/>
        <v>0</v>
      </c>
      <c r="AE43" s="24">
        <f t="shared" si="67"/>
        <v>0</v>
      </c>
      <c r="AF43" s="24">
        <f t="shared" si="67"/>
        <v>0</v>
      </c>
      <c r="AG43" s="24">
        <f t="shared" si="67"/>
        <v>0</v>
      </c>
      <c r="AH43" s="24">
        <f t="shared" si="67"/>
        <v>0</v>
      </c>
      <c r="AI43" s="24">
        <f t="shared" si="67"/>
        <v>0</v>
      </c>
      <c r="AJ43" s="24">
        <f t="shared" si="67"/>
        <v>0</v>
      </c>
      <c r="AK43" s="24">
        <f t="shared" si="67"/>
        <v>0</v>
      </c>
      <c r="AL43" s="24">
        <f t="shared" si="67"/>
        <v>0</v>
      </c>
      <c r="AM43" s="24">
        <f t="shared" si="67"/>
        <v>0</v>
      </c>
      <c r="AN43" s="24">
        <f t="shared" si="67"/>
        <v>0</v>
      </c>
      <c r="AO43" s="24">
        <f t="shared" si="67"/>
        <v>0</v>
      </c>
      <c r="AP43" s="24">
        <f t="shared" ref="AP43:BG43" si="68">IF(ROW()=COLUMN(),"-",(COUNTIF(G1_1,$H43)*COUNTIF(G1_1,AP$7))+(COUNTIF(G1_2,$H43)*COUNTIF(G1_2,AP$7))+(COUNTIF(G1_3,$H43)*COUNTIF(G1_3,AP$7))+(COUNTIF(G1_4,$H43)*COUNTIF(G1_4,AP$7))+(COUNTIF(G1_5,$H43)*COUNTIF(G1_5,AP$7))+(COUNTIF(G2_1,$H43)*COUNTIF(G2_1,AP$7))+(COUNTIF(G2_2,$H43)*COUNTIF(G2_2,AP$7))+(COUNTIF(G2_3,$H43)*COUNTIF(G2_3,AP$7))+(COUNTIF(G2_4,$H43)*COUNTIF(G2_4,AP$7))+(COUNTIF(G2_5,$H43)*COUNTIF(G2_5,AP$7))+(COUNTIF(G3_1,$H43)*COUNTIF(G3_1,AP$7))+(COUNTIF(G3_2,$H43)*COUNTIF(G3_2,AP$7))+(COUNTIF(G3_3,$H43)*COUNTIF(G3_3,AP$7))+(COUNTIF(G3_4,$H43)*COUNTIF(G3_4,AP$7))+(COUNTIF(G3_5,$H43)*COUNTIF(G3_5,AP$7))+(COUNTIF(G4_1,$H43)*COUNTIF(G4_1,AP$7))+(COUNTIF(G4_2,$H43)*COUNTIF(G4_2,AP$7))+(COUNTIF(G4_3,$H43)*COUNTIF(G4_3,AP$7))+(COUNTIF(G4_4,$H43)*COUNTIF(G4_4,AP$7))+(COUNTIF(G4_5,$H43)*COUNTIF(G4_5,AP$7))+(COUNTIF(G5_1,$H43)*COUNTIF(G5_1,AP$7))+(COUNTIF(G5_2,$H43)*COUNTIF(G5_2,AP$7))+(COUNTIF(G5_3,$H43)*COUNTIF(G5_3,AP$7))+(COUNTIF(G5_4,$H43)*COUNTIF(G5_4,AP$7))+(COUNTIF(G5_5,$H43)*COUNTIF(G5_5,AP$7)+AP103))</f>
        <v>0</v>
      </c>
      <c r="AQ43" s="24" t="str">
        <f t="shared" si="68"/>
        <v>-</v>
      </c>
      <c r="AR43" s="24">
        <f t="shared" si="68"/>
        <v>0</v>
      </c>
      <c r="AS43" s="24">
        <f t="shared" si="68"/>
        <v>0</v>
      </c>
      <c r="AT43" s="24">
        <f t="shared" si="68"/>
        <v>0</v>
      </c>
      <c r="AU43" s="24">
        <f t="shared" si="68"/>
        <v>0</v>
      </c>
      <c r="AV43" s="24">
        <f t="shared" si="68"/>
        <v>0</v>
      </c>
      <c r="AW43" s="24">
        <f t="shared" si="68"/>
        <v>0</v>
      </c>
      <c r="AX43" s="24">
        <f t="shared" si="68"/>
        <v>0</v>
      </c>
      <c r="AY43" s="24">
        <f t="shared" si="68"/>
        <v>0</v>
      </c>
      <c r="AZ43" s="75">
        <f t="shared" si="68"/>
        <v>0</v>
      </c>
      <c r="BA43" s="74">
        <f t="shared" si="68"/>
        <v>0</v>
      </c>
      <c r="BB43" s="74">
        <f t="shared" si="68"/>
        <v>0</v>
      </c>
      <c r="BC43" s="74">
        <f t="shared" si="68"/>
        <v>0</v>
      </c>
      <c r="BD43" s="24">
        <f t="shared" si="68"/>
        <v>0</v>
      </c>
      <c r="BE43" s="24">
        <f t="shared" si="68"/>
        <v>0</v>
      </c>
      <c r="BF43" s="24">
        <f t="shared" si="68"/>
        <v>0</v>
      </c>
      <c r="BG43" s="24">
        <f t="shared" si="68"/>
        <v>0</v>
      </c>
      <c r="BH43">
        <f t="shared" si="4"/>
        <v>0</v>
      </c>
    </row>
    <row r="44" spans="8:60" x14ac:dyDescent="0.2">
      <c r="H44" s="54">
        <f>Registration!B45</f>
        <v>40</v>
      </c>
      <c r="I44" s="1">
        <f>Registration!C45</f>
        <v>0</v>
      </c>
      <c r="J44" s="75">
        <f t="shared" ref="J44:AO44" si="69">IF(ROW()=COLUMN(),"-",(COUNTIF(G1_1,$H44)*COUNTIF(G1_1,J$7))+(COUNTIF(G1_2,$H44)*COUNTIF(G1_2,J$7))+(COUNTIF(G1_3,$H44)*COUNTIF(G1_3,J$7))+(COUNTIF(G1_4,$H44)*COUNTIF(G1_4,J$7))+(COUNTIF(G1_5,$H44)*COUNTIF(G1_5,J$7))+(COUNTIF(G2_1,$H44)*COUNTIF(G2_1,J$7))+(COUNTIF(G2_2,$H44)*COUNTIF(G2_2,J$7))+(COUNTIF(G2_3,$H44)*COUNTIF(G2_3,J$7))+(COUNTIF(G2_4,$H44)*COUNTIF(G2_4,J$7))+(COUNTIF(G2_5,$H44)*COUNTIF(G2_5,J$7))+(COUNTIF(G3_1,$H44)*COUNTIF(G3_1,J$7))+(COUNTIF(G3_2,$H44)*COUNTIF(G3_2,J$7))+(COUNTIF(G3_3,$H44)*COUNTIF(G3_3,J$7))+(COUNTIF(G3_4,$H44)*COUNTIF(G3_4,J$7))+(COUNTIF(G3_5,$H44)*COUNTIF(G3_5,J$7))+(COUNTIF(G4_1,$H44)*COUNTIF(G4_1,J$7))+(COUNTIF(G4_2,$H44)*COUNTIF(G4_2,J$7))+(COUNTIF(G4_3,$H44)*COUNTIF(G4_3,J$7))+(COUNTIF(G4_4,$H44)*COUNTIF(G4_4,J$7))+(COUNTIF(G4_5,$H44)*COUNTIF(G4_5,J$7))+(COUNTIF(G5_1,$H44)*COUNTIF(G5_1,J$7))+(COUNTIF(G5_2,$H44)*COUNTIF(G5_2,J$7))+(COUNTIF(G5_3,$H44)*COUNTIF(G5_3,J$7))+(COUNTIF(G5_4,$H44)*COUNTIF(G5_4,J$7))+(COUNTIF(G5_5,$H44)*COUNTIF(G5_5,J$7)+J104))</f>
        <v>0</v>
      </c>
      <c r="K44" s="74">
        <f t="shared" si="69"/>
        <v>0</v>
      </c>
      <c r="L44" s="24">
        <f t="shared" si="69"/>
        <v>0</v>
      </c>
      <c r="M44" s="24">
        <f t="shared" si="69"/>
        <v>0</v>
      </c>
      <c r="N44" s="75">
        <f t="shared" si="69"/>
        <v>0</v>
      </c>
      <c r="O44" s="24">
        <f t="shared" si="69"/>
        <v>0</v>
      </c>
      <c r="P44" s="24">
        <f t="shared" si="69"/>
        <v>0</v>
      </c>
      <c r="Q44" s="24">
        <f t="shared" si="69"/>
        <v>0</v>
      </c>
      <c r="R44" s="24">
        <f t="shared" si="69"/>
        <v>0</v>
      </c>
      <c r="S44" s="24">
        <f t="shared" si="69"/>
        <v>0</v>
      </c>
      <c r="T44" s="24">
        <f t="shared" si="69"/>
        <v>0</v>
      </c>
      <c r="U44" s="24">
        <f t="shared" si="69"/>
        <v>0</v>
      </c>
      <c r="V44" s="24">
        <f t="shared" si="69"/>
        <v>0</v>
      </c>
      <c r="W44" s="24">
        <f t="shared" si="69"/>
        <v>0</v>
      </c>
      <c r="X44" s="24">
        <f t="shared" si="69"/>
        <v>0</v>
      </c>
      <c r="Y44" s="24">
        <f t="shared" si="69"/>
        <v>0</v>
      </c>
      <c r="Z44" s="24">
        <f t="shared" si="69"/>
        <v>0</v>
      </c>
      <c r="AA44" s="24">
        <f t="shared" si="69"/>
        <v>0</v>
      </c>
      <c r="AB44" s="24">
        <f t="shared" si="69"/>
        <v>0</v>
      </c>
      <c r="AC44" s="24">
        <f t="shared" si="69"/>
        <v>0</v>
      </c>
      <c r="AD44" s="24">
        <f t="shared" si="69"/>
        <v>0</v>
      </c>
      <c r="AE44" s="24">
        <f t="shared" si="69"/>
        <v>0</v>
      </c>
      <c r="AF44" s="24">
        <f t="shared" si="69"/>
        <v>0</v>
      </c>
      <c r="AG44" s="24">
        <f t="shared" si="69"/>
        <v>0</v>
      </c>
      <c r="AH44" s="24">
        <f t="shared" si="69"/>
        <v>0</v>
      </c>
      <c r="AI44" s="24">
        <f t="shared" si="69"/>
        <v>0</v>
      </c>
      <c r="AJ44" s="24">
        <f t="shared" si="69"/>
        <v>0</v>
      </c>
      <c r="AK44" s="24">
        <f t="shared" si="69"/>
        <v>0</v>
      </c>
      <c r="AL44" s="24">
        <f t="shared" si="69"/>
        <v>0</v>
      </c>
      <c r="AM44" s="24">
        <f t="shared" si="69"/>
        <v>0</v>
      </c>
      <c r="AN44" s="24">
        <f t="shared" si="69"/>
        <v>0</v>
      </c>
      <c r="AO44" s="24">
        <f t="shared" si="69"/>
        <v>0</v>
      </c>
      <c r="AP44" s="24">
        <f t="shared" ref="AP44:BG44" si="70">IF(ROW()=COLUMN(),"-",(COUNTIF(G1_1,$H44)*COUNTIF(G1_1,AP$7))+(COUNTIF(G1_2,$H44)*COUNTIF(G1_2,AP$7))+(COUNTIF(G1_3,$H44)*COUNTIF(G1_3,AP$7))+(COUNTIF(G1_4,$H44)*COUNTIF(G1_4,AP$7))+(COUNTIF(G1_5,$H44)*COUNTIF(G1_5,AP$7))+(COUNTIF(G2_1,$H44)*COUNTIF(G2_1,AP$7))+(COUNTIF(G2_2,$H44)*COUNTIF(G2_2,AP$7))+(COUNTIF(G2_3,$H44)*COUNTIF(G2_3,AP$7))+(COUNTIF(G2_4,$H44)*COUNTIF(G2_4,AP$7))+(COUNTIF(G2_5,$H44)*COUNTIF(G2_5,AP$7))+(COUNTIF(G3_1,$H44)*COUNTIF(G3_1,AP$7))+(COUNTIF(G3_2,$H44)*COUNTIF(G3_2,AP$7))+(COUNTIF(G3_3,$H44)*COUNTIF(G3_3,AP$7))+(COUNTIF(G3_4,$H44)*COUNTIF(G3_4,AP$7))+(COUNTIF(G3_5,$H44)*COUNTIF(G3_5,AP$7))+(COUNTIF(G4_1,$H44)*COUNTIF(G4_1,AP$7))+(COUNTIF(G4_2,$H44)*COUNTIF(G4_2,AP$7))+(COUNTIF(G4_3,$H44)*COUNTIF(G4_3,AP$7))+(COUNTIF(G4_4,$H44)*COUNTIF(G4_4,AP$7))+(COUNTIF(G4_5,$H44)*COUNTIF(G4_5,AP$7))+(COUNTIF(G5_1,$H44)*COUNTIF(G5_1,AP$7))+(COUNTIF(G5_2,$H44)*COUNTIF(G5_2,AP$7))+(COUNTIF(G5_3,$H44)*COUNTIF(G5_3,AP$7))+(COUNTIF(G5_4,$H44)*COUNTIF(G5_4,AP$7))+(COUNTIF(G5_5,$H44)*COUNTIF(G5_5,AP$7)+AP104))</f>
        <v>0</v>
      </c>
      <c r="AQ44" s="24">
        <f t="shared" si="70"/>
        <v>0</v>
      </c>
      <c r="AR44" s="24" t="str">
        <f t="shared" si="70"/>
        <v>-</v>
      </c>
      <c r="AS44" s="24">
        <f t="shared" si="70"/>
        <v>0</v>
      </c>
      <c r="AT44" s="24">
        <f t="shared" si="70"/>
        <v>0</v>
      </c>
      <c r="AU44" s="24">
        <f t="shared" si="70"/>
        <v>0</v>
      </c>
      <c r="AV44" s="24">
        <f t="shared" si="70"/>
        <v>0</v>
      </c>
      <c r="AW44" s="24">
        <f t="shared" si="70"/>
        <v>0</v>
      </c>
      <c r="AX44" s="24">
        <f t="shared" si="70"/>
        <v>0</v>
      </c>
      <c r="AY44" s="24">
        <f t="shared" si="70"/>
        <v>0</v>
      </c>
      <c r="AZ44" s="24">
        <f t="shared" si="70"/>
        <v>0</v>
      </c>
      <c r="BA44" s="24">
        <f t="shared" si="70"/>
        <v>0</v>
      </c>
      <c r="BB44" s="24">
        <f t="shared" si="70"/>
        <v>0</v>
      </c>
      <c r="BC44" s="24">
        <f t="shared" si="70"/>
        <v>0</v>
      </c>
      <c r="BD44" s="24">
        <f t="shared" si="70"/>
        <v>0</v>
      </c>
      <c r="BE44" s="24">
        <f t="shared" si="70"/>
        <v>0</v>
      </c>
      <c r="BF44" s="24">
        <f t="shared" si="70"/>
        <v>0</v>
      </c>
      <c r="BG44" s="24">
        <f t="shared" si="70"/>
        <v>0</v>
      </c>
      <c r="BH44">
        <f t="shared" si="4"/>
        <v>0</v>
      </c>
    </row>
    <row r="45" spans="8:60" x14ac:dyDescent="0.2">
      <c r="H45" s="54">
        <f>Registration!B46</f>
        <v>41</v>
      </c>
      <c r="I45" s="1">
        <f>Registration!C46</f>
        <v>0</v>
      </c>
      <c r="J45" s="24">
        <f t="shared" ref="J45:AO45" si="71">IF(ROW()=COLUMN(),"-",(COUNTIF(G1_1,$H45)*COUNTIF(G1_1,J$7))+(COUNTIF(G1_2,$H45)*COUNTIF(G1_2,J$7))+(COUNTIF(G1_3,$H45)*COUNTIF(G1_3,J$7))+(COUNTIF(G1_4,$H45)*COUNTIF(G1_4,J$7))+(COUNTIF(G1_5,$H45)*COUNTIF(G1_5,J$7))+(COUNTIF(G2_1,$H45)*COUNTIF(G2_1,J$7))+(COUNTIF(G2_2,$H45)*COUNTIF(G2_2,J$7))+(COUNTIF(G2_3,$H45)*COUNTIF(G2_3,J$7))+(COUNTIF(G2_4,$H45)*COUNTIF(G2_4,J$7))+(COUNTIF(G2_5,$H45)*COUNTIF(G2_5,J$7))+(COUNTIF(G3_1,$H45)*COUNTIF(G3_1,J$7))+(COUNTIF(G3_2,$H45)*COUNTIF(G3_2,J$7))+(COUNTIF(G3_3,$H45)*COUNTIF(G3_3,J$7))+(COUNTIF(G3_4,$H45)*COUNTIF(G3_4,J$7))+(COUNTIF(G3_5,$H45)*COUNTIF(G3_5,J$7))+(COUNTIF(G4_1,$H45)*COUNTIF(G4_1,J$7))+(COUNTIF(G4_2,$H45)*COUNTIF(G4_2,J$7))+(COUNTIF(G4_3,$H45)*COUNTIF(G4_3,J$7))+(COUNTIF(G4_4,$H45)*COUNTIF(G4_4,J$7))+(COUNTIF(G4_5,$H45)*COUNTIF(G4_5,J$7))+(COUNTIF(G5_1,$H45)*COUNTIF(G5_1,J$7))+(COUNTIF(G5_2,$H45)*COUNTIF(G5_2,J$7))+(COUNTIF(G5_3,$H45)*COUNTIF(G5_3,J$7))+(COUNTIF(G5_4,$H45)*COUNTIF(G5_4,J$7))+(COUNTIF(G5_5,$H45)*COUNTIF(G5_5,J$7)+J105))</f>
        <v>0</v>
      </c>
      <c r="K45" s="24">
        <f t="shared" si="71"/>
        <v>0</v>
      </c>
      <c r="L45" s="24">
        <f t="shared" si="71"/>
        <v>0</v>
      </c>
      <c r="M45" s="24">
        <f t="shared" si="71"/>
        <v>0</v>
      </c>
      <c r="N45" s="24">
        <f t="shared" si="71"/>
        <v>0</v>
      </c>
      <c r="O45" s="24">
        <f t="shared" si="71"/>
        <v>0</v>
      </c>
      <c r="P45" s="75">
        <f t="shared" si="71"/>
        <v>0</v>
      </c>
      <c r="Q45" s="75">
        <f t="shared" si="71"/>
        <v>0</v>
      </c>
      <c r="R45" s="74">
        <f t="shared" si="71"/>
        <v>0</v>
      </c>
      <c r="S45" s="74">
        <f t="shared" si="71"/>
        <v>0</v>
      </c>
      <c r="T45" s="24">
        <f t="shared" si="71"/>
        <v>0</v>
      </c>
      <c r="U45" s="24">
        <f t="shared" si="71"/>
        <v>0</v>
      </c>
      <c r="V45" s="24">
        <f t="shared" si="71"/>
        <v>0</v>
      </c>
      <c r="W45" s="24">
        <f t="shared" si="71"/>
        <v>0</v>
      </c>
      <c r="X45" s="24">
        <f t="shared" si="71"/>
        <v>0</v>
      </c>
      <c r="Y45" s="24">
        <f t="shared" si="71"/>
        <v>0</v>
      </c>
      <c r="Z45" s="24">
        <f t="shared" si="71"/>
        <v>0</v>
      </c>
      <c r="AA45" s="24">
        <f t="shared" si="71"/>
        <v>0</v>
      </c>
      <c r="AB45" s="24">
        <f t="shared" si="71"/>
        <v>0</v>
      </c>
      <c r="AC45" s="24">
        <f t="shared" si="71"/>
        <v>0</v>
      </c>
      <c r="AD45" s="24">
        <f t="shared" si="71"/>
        <v>0</v>
      </c>
      <c r="AE45" s="24">
        <f t="shared" si="71"/>
        <v>0</v>
      </c>
      <c r="AF45" s="24">
        <f t="shared" si="71"/>
        <v>0</v>
      </c>
      <c r="AG45" s="24">
        <f t="shared" si="71"/>
        <v>0</v>
      </c>
      <c r="AH45" s="24">
        <f t="shared" si="71"/>
        <v>0</v>
      </c>
      <c r="AI45" s="24">
        <f t="shared" si="71"/>
        <v>0</v>
      </c>
      <c r="AJ45" s="24">
        <f t="shared" si="71"/>
        <v>0</v>
      </c>
      <c r="AK45" s="24">
        <f t="shared" si="71"/>
        <v>0</v>
      </c>
      <c r="AL45" s="24">
        <f t="shared" si="71"/>
        <v>0</v>
      </c>
      <c r="AM45" s="24">
        <f t="shared" si="71"/>
        <v>0</v>
      </c>
      <c r="AN45" s="24">
        <f t="shared" si="71"/>
        <v>0</v>
      </c>
      <c r="AO45" s="24">
        <f t="shared" si="71"/>
        <v>0</v>
      </c>
      <c r="AP45" s="24">
        <f t="shared" ref="AP45:BG45" si="72">IF(ROW()=COLUMN(),"-",(COUNTIF(G1_1,$H45)*COUNTIF(G1_1,AP$7))+(COUNTIF(G1_2,$H45)*COUNTIF(G1_2,AP$7))+(COUNTIF(G1_3,$H45)*COUNTIF(G1_3,AP$7))+(COUNTIF(G1_4,$H45)*COUNTIF(G1_4,AP$7))+(COUNTIF(G1_5,$H45)*COUNTIF(G1_5,AP$7))+(COUNTIF(G2_1,$H45)*COUNTIF(G2_1,AP$7))+(COUNTIF(G2_2,$H45)*COUNTIF(G2_2,AP$7))+(COUNTIF(G2_3,$H45)*COUNTIF(G2_3,AP$7))+(COUNTIF(G2_4,$H45)*COUNTIF(G2_4,AP$7))+(COUNTIF(G2_5,$H45)*COUNTIF(G2_5,AP$7))+(COUNTIF(G3_1,$H45)*COUNTIF(G3_1,AP$7))+(COUNTIF(G3_2,$H45)*COUNTIF(G3_2,AP$7))+(COUNTIF(G3_3,$H45)*COUNTIF(G3_3,AP$7))+(COUNTIF(G3_4,$H45)*COUNTIF(G3_4,AP$7))+(COUNTIF(G3_5,$H45)*COUNTIF(G3_5,AP$7))+(COUNTIF(G4_1,$H45)*COUNTIF(G4_1,AP$7))+(COUNTIF(G4_2,$H45)*COUNTIF(G4_2,AP$7))+(COUNTIF(G4_3,$H45)*COUNTIF(G4_3,AP$7))+(COUNTIF(G4_4,$H45)*COUNTIF(G4_4,AP$7))+(COUNTIF(G4_5,$H45)*COUNTIF(G4_5,AP$7))+(COUNTIF(G5_1,$H45)*COUNTIF(G5_1,AP$7))+(COUNTIF(G5_2,$H45)*COUNTIF(G5_2,AP$7))+(COUNTIF(G5_3,$H45)*COUNTIF(G5_3,AP$7))+(COUNTIF(G5_4,$H45)*COUNTIF(G5_4,AP$7))+(COUNTIF(G5_5,$H45)*COUNTIF(G5_5,AP$7)+AP105))</f>
        <v>0</v>
      </c>
      <c r="AQ45" s="24">
        <f t="shared" si="72"/>
        <v>0</v>
      </c>
      <c r="AR45" s="24">
        <f t="shared" si="72"/>
        <v>0</v>
      </c>
      <c r="AS45" s="24" t="str">
        <f t="shared" si="72"/>
        <v>-</v>
      </c>
      <c r="AT45" s="24">
        <f t="shared" si="72"/>
        <v>0</v>
      </c>
      <c r="AU45" s="24">
        <f t="shared" si="72"/>
        <v>0</v>
      </c>
      <c r="AV45" s="24">
        <f t="shared" si="72"/>
        <v>0</v>
      </c>
      <c r="AW45" s="24">
        <f t="shared" si="72"/>
        <v>0</v>
      </c>
      <c r="AX45" s="24">
        <f t="shared" si="72"/>
        <v>0</v>
      </c>
      <c r="AY45" s="24">
        <f t="shared" si="72"/>
        <v>0</v>
      </c>
      <c r="AZ45" s="24">
        <f t="shared" si="72"/>
        <v>0</v>
      </c>
      <c r="BA45" s="24">
        <f t="shared" si="72"/>
        <v>0</v>
      </c>
      <c r="BB45" s="24">
        <f t="shared" si="72"/>
        <v>0</v>
      </c>
      <c r="BC45" s="24">
        <f t="shared" si="72"/>
        <v>0</v>
      </c>
      <c r="BD45" s="24">
        <f t="shared" si="72"/>
        <v>0</v>
      </c>
      <c r="BE45" s="24">
        <f t="shared" si="72"/>
        <v>0</v>
      </c>
      <c r="BF45" s="24">
        <f t="shared" si="72"/>
        <v>0</v>
      </c>
      <c r="BG45" s="24">
        <f t="shared" si="72"/>
        <v>0</v>
      </c>
      <c r="BH45">
        <f t="shared" si="4"/>
        <v>0</v>
      </c>
    </row>
    <row r="46" spans="8:60" x14ac:dyDescent="0.2">
      <c r="H46" s="54">
        <f>Registration!B47</f>
        <v>42</v>
      </c>
      <c r="I46" s="1">
        <f>Registration!C47</f>
        <v>0</v>
      </c>
      <c r="J46" s="24">
        <f t="shared" ref="J46:AO46" si="73">IF(ROW()=COLUMN(),"-",(COUNTIF(G1_1,$H46)*COUNTIF(G1_1,J$7))+(COUNTIF(G1_2,$H46)*COUNTIF(G1_2,J$7))+(COUNTIF(G1_3,$H46)*COUNTIF(G1_3,J$7))+(COUNTIF(G1_4,$H46)*COUNTIF(G1_4,J$7))+(COUNTIF(G1_5,$H46)*COUNTIF(G1_5,J$7))+(COUNTIF(G2_1,$H46)*COUNTIF(G2_1,J$7))+(COUNTIF(G2_2,$H46)*COUNTIF(G2_2,J$7))+(COUNTIF(G2_3,$H46)*COUNTIF(G2_3,J$7))+(COUNTIF(G2_4,$H46)*COUNTIF(G2_4,J$7))+(COUNTIF(G2_5,$H46)*COUNTIF(G2_5,J$7))+(COUNTIF(G3_1,$H46)*COUNTIF(G3_1,J$7))+(COUNTIF(G3_2,$H46)*COUNTIF(G3_2,J$7))+(COUNTIF(G3_3,$H46)*COUNTIF(G3_3,J$7))+(COUNTIF(G3_4,$H46)*COUNTIF(G3_4,J$7))+(COUNTIF(G3_5,$H46)*COUNTIF(G3_5,J$7))+(COUNTIF(G4_1,$H46)*COUNTIF(G4_1,J$7))+(COUNTIF(G4_2,$H46)*COUNTIF(G4_2,J$7))+(COUNTIF(G4_3,$H46)*COUNTIF(G4_3,J$7))+(COUNTIF(G4_4,$H46)*COUNTIF(G4_4,J$7))+(COUNTIF(G4_5,$H46)*COUNTIF(G4_5,J$7))+(COUNTIF(G5_1,$H46)*COUNTIF(G5_1,J$7))+(COUNTIF(G5_2,$H46)*COUNTIF(G5_2,J$7))+(COUNTIF(G5_3,$H46)*COUNTIF(G5_3,J$7))+(COUNTIF(G5_4,$H46)*COUNTIF(G5_4,J$7))+(COUNTIF(G5_5,$H46)*COUNTIF(G5_5,J$7)+J106))</f>
        <v>0</v>
      </c>
      <c r="K46" s="24">
        <f t="shared" si="73"/>
        <v>0</v>
      </c>
      <c r="L46" s="24">
        <f t="shared" si="73"/>
        <v>0</v>
      </c>
      <c r="M46" s="24">
        <f t="shared" si="73"/>
        <v>0</v>
      </c>
      <c r="N46" s="74">
        <f t="shared" si="73"/>
        <v>0</v>
      </c>
      <c r="O46" s="24">
        <f t="shared" si="73"/>
        <v>0</v>
      </c>
      <c r="P46" s="24">
        <f t="shared" si="73"/>
        <v>0</v>
      </c>
      <c r="Q46" s="24">
        <f t="shared" si="73"/>
        <v>0</v>
      </c>
      <c r="R46" s="24">
        <f t="shared" si="73"/>
        <v>0</v>
      </c>
      <c r="S46" s="24">
        <f t="shared" si="73"/>
        <v>0</v>
      </c>
      <c r="T46" s="24">
        <f t="shared" si="73"/>
        <v>0</v>
      </c>
      <c r="U46" s="24">
        <f t="shared" si="73"/>
        <v>0</v>
      </c>
      <c r="V46" s="24">
        <f t="shared" si="73"/>
        <v>0</v>
      </c>
      <c r="W46" s="24">
        <f t="shared" si="73"/>
        <v>0</v>
      </c>
      <c r="X46" s="24">
        <f t="shared" si="73"/>
        <v>0</v>
      </c>
      <c r="Y46" s="24">
        <f t="shared" si="73"/>
        <v>0</v>
      </c>
      <c r="Z46" s="24">
        <f t="shared" si="73"/>
        <v>0</v>
      </c>
      <c r="AA46" s="24">
        <f t="shared" si="73"/>
        <v>0</v>
      </c>
      <c r="AB46" s="24">
        <f t="shared" si="73"/>
        <v>0</v>
      </c>
      <c r="AC46" s="24">
        <f t="shared" si="73"/>
        <v>0</v>
      </c>
      <c r="AD46" s="24">
        <f t="shared" si="73"/>
        <v>0</v>
      </c>
      <c r="AE46" s="24">
        <f t="shared" si="73"/>
        <v>0</v>
      </c>
      <c r="AF46" s="24">
        <f t="shared" si="73"/>
        <v>0</v>
      </c>
      <c r="AG46" s="24">
        <f t="shared" si="73"/>
        <v>0</v>
      </c>
      <c r="AH46" s="24">
        <f t="shared" si="73"/>
        <v>0</v>
      </c>
      <c r="AI46" s="24">
        <f t="shared" si="73"/>
        <v>0</v>
      </c>
      <c r="AJ46" s="24">
        <f t="shared" si="73"/>
        <v>0</v>
      </c>
      <c r="AK46" s="24">
        <f t="shared" si="73"/>
        <v>0</v>
      </c>
      <c r="AL46" s="24">
        <f t="shared" si="73"/>
        <v>0</v>
      </c>
      <c r="AM46" s="24">
        <f t="shared" si="73"/>
        <v>0</v>
      </c>
      <c r="AN46" s="24">
        <f t="shared" si="73"/>
        <v>0</v>
      </c>
      <c r="AO46" s="24">
        <f t="shared" si="73"/>
        <v>0</v>
      </c>
      <c r="AP46" s="24">
        <f t="shared" ref="AP46:BG46" si="74">IF(ROW()=COLUMN(),"-",(COUNTIF(G1_1,$H46)*COUNTIF(G1_1,AP$7))+(COUNTIF(G1_2,$H46)*COUNTIF(G1_2,AP$7))+(COUNTIF(G1_3,$H46)*COUNTIF(G1_3,AP$7))+(COUNTIF(G1_4,$H46)*COUNTIF(G1_4,AP$7))+(COUNTIF(G1_5,$H46)*COUNTIF(G1_5,AP$7))+(COUNTIF(G2_1,$H46)*COUNTIF(G2_1,AP$7))+(COUNTIF(G2_2,$H46)*COUNTIF(G2_2,AP$7))+(COUNTIF(G2_3,$H46)*COUNTIF(G2_3,AP$7))+(COUNTIF(G2_4,$H46)*COUNTIF(G2_4,AP$7))+(COUNTIF(G2_5,$H46)*COUNTIF(G2_5,AP$7))+(COUNTIF(G3_1,$H46)*COUNTIF(G3_1,AP$7))+(COUNTIF(G3_2,$H46)*COUNTIF(G3_2,AP$7))+(COUNTIF(G3_3,$H46)*COUNTIF(G3_3,AP$7))+(COUNTIF(G3_4,$H46)*COUNTIF(G3_4,AP$7))+(COUNTIF(G3_5,$H46)*COUNTIF(G3_5,AP$7))+(COUNTIF(G4_1,$H46)*COUNTIF(G4_1,AP$7))+(COUNTIF(G4_2,$H46)*COUNTIF(G4_2,AP$7))+(COUNTIF(G4_3,$H46)*COUNTIF(G4_3,AP$7))+(COUNTIF(G4_4,$H46)*COUNTIF(G4_4,AP$7))+(COUNTIF(G4_5,$H46)*COUNTIF(G4_5,AP$7))+(COUNTIF(G5_1,$H46)*COUNTIF(G5_1,AP$7))+(COUNTIF(G5_2,$H46)*COUNTIF(G5_2,AP$7))+(COUNTIF(G5_3,$H46)*COUNTIF(G5_3,AP$7))+(COUNTIF(G5_4,$H46)*COUNTIF(G5_4,AP$7))+(COUNTIF(G5_5,$H46)*COUNTIF(G5_5,AP$7)+AP106))</f>
        <v>0</v>
      </c>
      <c r="AQ46" s="24">
        <f t="shared" si="74"/>
        <v>0</v>
      </c>
      <c r="AR46" s="24">
        <f t="shared" si="74"/>
        <v>0</v>
      </c>
      <c r="AS46" s="24">
        <f t="shared" si="74"/>
        <v>0</v>
      </c>
      <c r="AT46" s="24" t="str">
        <f t="shared" si="74"/>
        <v>-</v>
      </c>
      <c r="AU46" s="24">
        <f t="shared" si="74"/>
        <v>0</v>
      </c>
      <c r="AV46" s="24">
        <f t="shared" si="74"/>
        <v>0</v>
      </c>
      <c r="AW46" s="24">
        <f t="shared" si="74"/>
        <v>0</v>
      </c>
      <c r="AX46" s="24">
        <f t="shared" si="74"/>
        <v>0</v>
      </c>
      <c r="AY46" s="24">
        <f t="shared" si="74"/>
        <v>0</v>
      </c>
      <c r="AZ46" s="24">
        <f t="shared" si="74"/>
        <v>0</v>
      </c>
      <c r="BA46" s="24">
        <f t="shared" si="74"/>
        <v>0</v>
      </c>
      <c r="BB46" s="24">
        <f t="shared" si="74"/>
        <v>0</v>
      </c>
      <c r="BC46" s="24">
        <f t="shared" si="74"/>
        <v>0</v>
      </c>
      <c r="BD46" s="24">
        <f t="shared" si="74"/>
        <v>0</v>
      </c>
      <c r="BE46" s="24">
        <f t="shared" si="74"/>
        <v>0</v>
      </c>
      <c r="BF46" s="24">
        <f t="shared" si="74"/>
        <v>0</v>
      </c>
      <c r="BG46" s="24">
        <f t="shared" si="74"/>
        <v>0</v>
      </c>
      <c r="BH46">
        <f t="shared" si="4"/>
        <v>0</v>
      </c>
    </row>
    <row r="47" spans="8:60" x14ac:dyDescent="0.2">
      <c r="H47" s="54">
        <f>Registration!B48</f>
        <v>43</v>
      </c>
      <c r="I47" s="1">
        <f>Registration!C48</f>
        <v>0</v>
      </c>
      <c r="J47" s="24">
        <f t="shared" ref="J47:AO47" si="75">IF(ROW()=COLUMN(),"-",(COUNTIF(G1_1,$H47)*COUNTIF(G1_1,J$7))+(COUNTIF(G1_2,$H47)*COUNTIF(G1_2,J$7))+(COUNTIF(G1_3,$H47)*COUNTIF(G1_3,J$7))+(COUNTIF(G1_4,$H47)*COUNTIF(G1_4,J$7))+(COUNTIF(G1_5,$H47)*COUNTIF(G1_5,J$7))+(COUNTIF(G2_1,$H47)*COUNTIF(G2_1,J$7))+(COUNTIF(G2_2,$H47)*COUNTIF(G2_2,J$7))+(COUNTIF(G2_3,$H47)*COUNTIF(G2_3,J$7))+(COUNTIF(G2_4,$H47)*COUNTIF(G2_4,J$7))+(COUNTIF(G2_5,$H47)*COUNTIF(G2_5,J$7))+(COUNTIF(G3_1,$H47)*COUNTIF(G3_1,J$7))+(COUNTIF(G3_2,$H47)*COUNTIF(G3_2,J$7))+(COUNTIF(G3_3,$H47)*COUNTIF(G3_3,J$7))+(COUNTIF(G3_4,$H47)*COUNTIF(G3_4,J$7))+(COUNTIF(G3_5,$H47)*COUNTIF(G3_5,J$7))+(COUNTIF(G4_1,$H47)*COUNTIF(G4_1,J$7))+(COUNTIF(G4_2,$H47)*COUNTIF(G4_2,J$7))+(COUNTIF(G4_3,$H47)*COUNTIF(G4_3,J$7))+(COUNTIF(G4_4,$H47)*COUNTIF(G4_4,J$7))+(COUNTIF(G4_5,$H47)*COUNTIF(G4_5,J$7))+(COUNTIF(G5_1,$H47)*COUNTIF(G5_1,J$7))+(COUNTIF(G5_2,$H47)*COUNTIF(G5_2,J$7))+(COUNTIF(G5_3,$H47)*COUNTIF(G5_3,J$7))+(COUNTIF(G5_4,$H47)*COUNTIF(G5_4,J$7))+(COUNTIF(G5_5,$H47)*COUNTIF(G5_5,J$7)+J107))</f>
        <v>0</v>
      </c>
      <c r="K47" s="24">
        <f t="shared" si="75"/>
        <v>0</v>
      </c>
      <c r="L47" s="24">
        <f t="shared" si="75"/>
        <v>0</v>
      </c>
      <c r="M47" s="24">
        <f t="shared" si="75"/>
        <v>0</v>
      </c>
      <c r="N47" s="24">
        <f t="shared" si="75"/>
        <v>0</v>
      </c>
      <c r="O47" s="24">
        <f t="shared" si="75"/>
        <v>0</v>
      </c>
      <c r="P47" s="24">
        <f t="shared" si="75"/>
        <v>0</v>
      </c>
      <c r="Q47" s="24">
        <f t="shared" si="75"/>
        <v>0</v>
      </c>
      <c r="R47" s="24">
        <f t="shared" si="75"/>
        <v>0</v>
      </c>
      <c r="S47" s="24">
        <f t="shared" si="75"/>
        <v>0</v>
      </c>
      <c r="T47" s="24">
        <f t="shared" si="75"/>
        <v>0</v>
      </c>
      <c r="U47" s="24">
        <f t="shared" si="75"/>
        <v>0</v>
      </c>
      <c r="V47" s="24">
        <f t="shared" si="75"/>
        <v>0</v>
      </c>
      <c r="W47" s="24">
        <f t="shared" si="75"/>
        <v>0</v>
      </c>
      <c r="X47" s="24">
        <f t="shared" si="75"/>
        <v>0</v>
      </c>
      <c r="Y47" s="24">
        <f t="shared" si="75"/>
        <v>0</v>
      </c>
      <c r="Z47" s="24">
        <f t="shared" si="75"/>
        <v>0</v>
      </c>
      <c r="AA47" s="24">
        <f t="shared" si="75"/>
        <v>0</v>
      </c>
      <c r="AB47" s="24">
        <f t="shared" si="75"/>
        <v>0</v>
      </c>
      <c r="AC47" s="24">
        <f t="shared" si="75"/>
        <v>0</v>
      </c>
      <c r="AD47" s="24">
        <f t="shared" si="75"/>
        <v>0</v>
      </c>
      <c r="AE47" s="24">
        <f t="shared" si="75"/>
        <v>0</v>
      </c>
      <c r="AF47" s="24">
        <f t="shared" si="75"/>
        <v>0</v>
      </c>
      <c r="AG47" s="24">
        <f t="shared" si="75"/>
        <v>0</v>
      </c>
      <c r="AH47" s="24">
        <f t="shared" si="75"/>
        <v>0</v>
      </c>
      <c r="AI47" s="24">
        <f t="shared" si="75"/>
        <v>0</v>
      </c>
      <c r="AJ47" s="24">
        <f t="shared" si="75"/>
        <v>0</v>
      </c>
      <c r="AK47" s="24">
        <f t="shared" si="75"/>
        <v>0</v>
      </c>
      <c r="AL47" s="24">
        <f t="shared" si="75"/>
        <v>0</v>
      </c>
      <c r="AM47" s="24">
        <f t="shared" si="75"/>
        <v>0</v>
      </c>
      <c r="AN47" s="24">
        <f t="shared" si="75"/>
        <v>0</v>
      </c>
      <c r="AO47" s="24">
        <f t="shared" si="75"/>
        <v>0</v>
      </c>
      <c r="AP47" s="24">
        <f t="shared" ref="AP47:BG47" si="76">IF(ROW()=COLUMN(),"-",(COUNTIF(G1_1,$H47)*COUNTIF(G1_1,AP$7))+(COUNTIF(G1_2,$H47)*COUNTIF(G1_2,AP$7))+(COUNTIF(G1_3,$H47)*COUNTIF(G1_3,AP$7))+(COUNTIF(G1_4,$H47)*COUNTIF(G1_4,AP$7))+(COUNTIF(G1_5,$H47)*COUNTIF(G1_5,AP$7))+(COUNTIF(G2_1,$H47)*COUNTIF(G2_1,AP$7))+(COUNTIF(G2_2,$H47)*COUNTIF(G2_2,AP$7))+(COUNTIF(G2_3,$H47)*COUNTIF(G2_3,AP$7))+(COUNTIF(G2_4,$H47)*COUNTIF(G2_4,AP$7))+(COUNTIF(G2_5,$H47)*COUNTIF(G2_5,AP$7))+(COUNTIF(G3_1,$H47)*COUNTIF(G3_1,AP$7))+(COUNTIF(G3_2,$H47)*COUNTIF(G3_2,AP$7))+(COUNTIF(G3_3,$H47)*COUNTIF(G3_3,AP$7))+(COUNTIF(G3_4,$H47)*COUNTIF(G3_4,AP$7))+(COUNTIF(G3_5,$H47)*COUNTIF(G3_5,AP$7))+(COUNTIF(G4_1,$H47)*COUNTIF(G4_1,AP$7))+(COUNTIF(G4_2,$H47)*COUNTIF(G4_2,AP$7))+(COUNTIF(G4_3,$H47)*COUNTIF(G4_3,AP$7))+(COUNTIF(G4_4,$H47)*COUNTIF(G4_4,AP$7))+(COUNTIF(G4_5,$H47)*COUNTIF(G4_5,AP$7))+(COUNTIF(G5_1,$H47)*COUNTIF(G5_1,AP$7))+(COUNTIF(G5_2,$H47)*COUNTIF(G5_2,AP$7))+(COUNTIF(G5_3,$H47)*COUNTIF(G5_3,AP$7))+(COUNTIF(G5_4,$H47)*COUNTIF(G5_4,AP$7))+(COUNTIF(G5_5,$H47)*COUNTIF(G5_5,AP$7)+AP107))</f>
        <v>0</v>
      </c>
      <c r="AQ47" s="24">
        <f t="shared" si="76"/>
        <v>0</v>
      </c>
      <c r="AR47" s="24">
        <f t="shared" si="76"/>
        <v>0</v>
      </c>
      <c r="AS47" s="24">
        <f t="shared" si="76"/>
        <v>0</v>
      </c>
      <c r="AT47" s="24">
        <f t="shared" si="76"/>
        <v>0</v>
      </c>
      <c r="AU47" s="24" t="str">
        <f t="shared" si="76"/>
        <v>-</v>
      </c>
      <c r="AV47" s="24">
        <f t="shared" si="76"/>
        <v>0</v>
      </c>
      <c r="AW47" s="24">
        <f t="shared" si="76"/>
        <v>0</v>
      </c>
      <c r="AX47" s="24">
        <f t="shared" si="76"/>
        <v>0</v>
      </c>
      <c r="AY47" s="24">
        <f t="shared" si="76"/>
        <v>0</v>
      </c>
      <c r="AZ47" s="24">
        <f t="shared" si="76"/>
        <v>0</v>
      </c>
      <c r="BA47" s="24">
        <f t="shared" si="76"/>
        <v>0</v>
      </c>
      <c r="BB47" s="24">
        <f t="shared" si="76"/>
        <v>0</v>
      </c>
      <c r="BC47" s="24">
        <f t="shared" si="76"/>
        <v>0</v>
      </c>
      <c r="BD47" s="24">
        <f t="shared" si="76"/>
        <v>0</v>
      </c>
      <c r="BE47" s="24">
        <f t="shared" si="76"/>
        <v>0</v>
      </c>
      <c r="BF47" s="24">
        <f t="shared" si="76"/>
        <v>0</v>
      </c>
      <c r="BG47" s="24">
        <f t="shared" si="76"/>
        <v>0</v>
      </c>
      <c r="BH47">
        <f t="shared" si="4"/>
        <v>0</v>
      </c>
    </row>
    <row r="48" spans="8:60" x14ac:dyDescent="0.2">
      <c r="H48" s="54">
        <f>Registration!B49</f>
        <v>44</v>
      </c>
      <c r="I48" s="1">
        <f>Registration!C49</f>
        <v>0</v>
      </c>
      <c r="J48" s="24">
        <f t="shared" ref="J48:AO48" si="77">IF(ROW()=COLUMN(),"-",(COUNTIF(G1_1,$H48)*COUNTIF(G1_1,J$7))+(COUNTIF(G1_2,$H48)*COUNTIF(G1_2,J$7))+(COUNTIF(G1_3,$H48)*COUNTIF(G1_3,J$7))+(COUNTIF(G1_4,$H48)*COUNTIF(G1_4,J$7))+(COUNTIF(G1_5,$H48)*COUNTIF(G1_5,J$7))+(COUNTIF(G2_1,$H48)*COUNTIF(G2_1,J$7))+(COUNTIF(G2_2,$H48)*COUNTIF(G2_2,J$7))+(COUNTIF(G2_3,$H48)*COUNTIF(G2_3,J$7))+(COUNTIF(G2_4,$H48)*COUNTIF(G2_4,J$7))+(COUNTIF(G2_5,$H48)*COUNTIF(G2_5,J$7))+(COUNTIF(G3_1,$H48)*COUNTIF(G3_1,J$7))+(COUNTIF(G3_2,$H48)*COUNTIF(G3_2,J$7))+(COUNTIF(G3_3,$H48)*COUNTIF(G3_3,J$7))+(COUNTIF(G3_4,$H48)*COUNTIF(G3_4,J$7))+(COUNTIF(G3_5,$H48)*COUNTIF(G3_5,J$7))+(COUNTIF(G4_1,$H48)*COUNTIF(G4_1,J$7))+(COUNTIF(G4_2,$H48)*COUNTIF(G4_2,J$7))+(COUNTIF(G4_3,$H48)*COUNTIF(G4_3,J$7))+(COUNTIF(G4_4,$H48)*COUNTIF(G4_4,J$7))+(COUNTIF(G4_5,$H48)*COUNTIF(G4_5,J$7))+(COUNTIF(G5_1,$H48)*COUNTIF(G5_1,J$7))+(COUNTIF(G5_2,$H48)*COUNTIF(G5_2,J$7))+(COUNTIF(G5_3,$H48)*COUNTIF(G5_3,J$7))+(COUNTIF(G5_4,$H48)*COUNTIF(G5_4,J$7))+(COUNTIF(G5_5,$H48)*COUNTIF(G5_5,J$7)+J108))</f>
        <v>0</v>
      </c>
      <c r="K48" s="24">
        <f t="shared" si="77"/>
        <v>0</v>
      </c>
      <c r="L48" s="24">
        <f t="shared" si="77"/>
        <v>0</v>
      </c>
      <c r="M48" s="24">
        <f t="shared" si="77"/>
        <v>0</v>
      </c>
      <c r="N48" s="24">
        <f t="shared" si="77"/>
        <v>0</v>
      </c>
      <c r="O48" s="24">
        <f t="shared" si="77"/>
        <v>0</v>
      </c>
      <c r="P48" s="24">
        <f t="shared" si="77"/>
        <v>0</v>
      </c>
      <c r="Q48" s="24">
        <f t="shared" si="77"/>
        <v>0</v>
      </c>
      <c r="R48" s="24">
        <f t="shared" si="77"/>
        <v>0</v>
      </c>
      <c r="S48" s="24">
        <f t="shared" si="77"/>
        <v>0</v>
      </c>
      <c r="T48" s="24">
        <f t="shared" si="77"/>
        <v>0</v>
      </c>
      <c r="U48" s="24">
        <f t="shared" si="77"/>
        <v>0</v>
      </c>
      <c r="V48" s="24">
        <f t="shared" si="77"/>
        <v>0</v>
      </c>
      <c r="W48" s="24">
        <f t="shared" si="77"/>
        <v>0</v>
      </c>
      <c r="X48" s="24">
        <f t="shared" si="77"/>
        <v>0</v>
      </c>
      <c r="Y48" s="24">
        <f t="shared" si="77"/>
        <v>0</v>
      </c>
      <c r="Z48" s="24">
        <f t="shared" si="77"/>
        <v>0</v>
      </c>
      <c r="AA48" s="24">
        <f t="shared" si="77"/>
        <v>0</v>
      </c>
      <c r="AB48" s="24">
        <f t="shared" si="77"/>
        <v>0</v>
      </c>
      <c r="AC48" s="24">
        <f t="shared" si="77"/>
        <v>0</v>
      </c>
      <c r="AD48" s="24">
        <f t="shared" si="77"/>
        <v>0</v>
      </c>
      <c r="AE48" s="24">
        <f t="shared" si="77"/>
        <v>0</v>
      </c>
      <c r="AF48" s="24">
        <f t="shared" si="77"/>
        <v>0</v>
      </c>
      <c r="AG48" s="24">
        <f t="shared" si="77"/>
        <v>0</v>
      </c>
      <c r="AH48" s="24">
        <f t="shared" si="77"/>
        <v>0</v>
      </c>
      <c r="AI48" s="24">
        <f t="shared" si="77"/>
        <v>0</v>
      </c>
      <c r="AJ48" s="24">
        <f t="shared" si="77"/>
        <v>0</v>
      </c>
      <c r="AK48" s="24">
        <f t="shared" si="77"/>
        <v>0</v>
      </c>
      <c r="AL48" s="24">
        <f t="shared" si="77"/>
        <v>0</v>
      </c>
      <c r="AM48" s="24">
        <f t="shared" si="77"/>
        <v>0</v>
      </c>
      <c r="AN48" s="24">
        <f t="shared" si="77"/>
        <v>0</v>
      </c>
      <c r="AO48" s="24">
        <f t="shared" si="77"/>
        <v>0</v>
      </c>
      <c r="AP48" s="24">
        <f t="shared" ref="AP48:BG48" si="78">IF(ROW()=COLUMN(),"-",(COUNTIF(G1_1,$H48)*COUNTIF(G1_1,AP$7))+(COUNTIF(G1_2,$H48)*COUNTIF(G1_2,AP$7))+(COUNTIF(G1_3,$H48)*COUNTIF(G1_3,AP$7))+(COUNTIF(G1_4,$H48)*COUNTIF(G1_4,AP$7))+(COUNTIF(G1_5,$H48)*COUNTIF(G1_5,AP$7))+(COUNTIF(G2_1,$H48)*COUNTIF(G2_1,AP$7))+(COUNTIF(G2_2,$H48)*COUNTIF(G2_2,AP$7))+(COUNTIF(G2_3,$H48)*COUNTIF(G2_3,AP$7))+(COUNTIF(G2_4,$H48)*COUNTIF(G2_4,AP$7))+(COUNTIF(G2_5,$H48)*COUNTIF(G2_5,AP$7))+(COUNTIF(G3_1,$H48)*COUNTIF(G3_1,AP$7))+(COUNTIF(G3_2,$H48)*COUNTIF(G3_2,AP$7))+(COUNTIF(G3_3,$H48)*COUNTIF(G3_3,AP$7))+(COUNTIF(G3_4,$H48)*COUNTIF(G3_4,AP$7))+(COUNTIF(G3_5,$H48)*COUNTIF(G3_5,AP$7))+(COUNTIF(G4_1,$H48)*COUNTIF(G4_1,AP$7))+(COUNTIF(G4_2,$H48)*COUNTIF(G4_2,AP$7))+(COUNTIF(G4_3,$H48)*COUNTIF(G4_3,AP$7))+(COUNTIF(G4_4,$H48)*COUNTIF(G4_4,AP$7))+(COUNTIF(G4_5,$H48)*COUNTIF(G4_5,AP$7))+(COUNTIF(G5_1,$H48)*COUNTIF(G5_1,AP$7))+(COUNTIF(G5_2,$H48)*COUNTIF(G5_2,AP$7))+(COUNTIF(G5_3,$H48)*COUNTIF(G5_3,AP$7))+(COUNTIF(G5_4,$H48)*COUNTIF(G5_4,AP$7))+(COUNTIF(G5_5,$H48)*COUNTIF(G5_5,AP$7)+AP108))</f>
        <v>0</v>
      </c>
      <c r="AQ48" s="24">
        <f t="shared" si="78"/>
        <v>0</v>
      </c>
      <c r="AR48" s="24">
        <f t="shared" si="78"/>
        <v>0</v>
      </c>
      <c r="AS48" s="24">
        <f t="shared" si="78"/>
        <v>0</v>
      </c>
      <c r="AT48" s="24">
        <f t="shared" si="78"/>
        <v>0</v>
      </c>
      <c r="AU48" s="24">
        <f t="shared" si="78"/>
        <v>0</v>
      </c>
      <c r="AV48" s="24" t="str">
        <f t="shared" si="78"/>
        <v>-</v>
      </c>
      <c r="AW48" s="24">
        <f t="shared" si="78"/>
        <v>0</v>
      </c>
      <c r="AX48" s="24">
        <f t="shared" si="78"/>
        <v>0</v>
      </c>
      <c r="AY48" s="24">
        <f t="shared" si="78"/>
        <v>0</v>
      </c>
      <c r="AZ48" s="24">
        <f t="shared" si="78"/>
        <v>0</v>
      </c>
      <c r="BA48" s="24">
        <f t="shared" si="78"/>
        <v>0</v>
      </c>
      <c r="BB48" s="24">
        <f t="shared" si="78"/>
        <v>0</v>
      </c>
      <c r="BC48" s="24">
        <f t="shared" si="78"/>
        <v>0</v>
      </c>
      <c r="BD48" s="24">
        <f t="shared" si="78"/>
        <v>0</v>
      </c>
      <c r="BE48" s="24">
        <f t="shared" si="78"/>
        <v>0</v>
      </c>
      <c r="BF48" s="24">
        <f t="shared" si="78"/>
        <v>0</v>
      </c>
      <c r="BG48" s="24">
        <f t="shared" si="78"/>
        <v>0</v>
      </c>
      <c r="BH48">
        <f t="shared" si="4"/>
        <v>0</v>
      </c>
    </row>
    <row r="49" spans="8:60" x14ac:dyDescent="0.2">
      <c r="H49" s="54">
        <f>Registration!B50</f>
        <v>45</v>
      </c>
      <c r="I49" s="1">
        <f>Registration!C50</f>
        <v>0</v>
      </c>
      <c r="J49" s="24">
        <f t="shared" ref="J49:AO49" si="79">IF(ROW()=COLUMN(),"-",(COUNTIF(G1_1,$H49)*COUNTIF(G1_1,J$7))+(COUNTIF(G1_2,$H49)*COUNTIF(G1_2,J$7))+(COUNTIF(G1_3,$H49)*COUNTIF(G1_3,J$7))+(COUNTIF(G1_4,$H49)*COUNTIF(G1_4,J$7))+(COUNTIF(G1_5,$H49)*COUNTIF(G1_5,J$7))+(COUNTIF(G2_1,$H49)*COUNTIF(G2_1,J$7))+(COUNTIF(G2_2,$H49)*COUNTIF(G2_2,J$7))+(COUNTIF(G2_3,$H49)*COUNTIF(G2_3,J$7))+(COUNTIF(G2_4,$H49)*COUNTIF(G2_4,J$7))+(COUNTIF(G2_5,$H49)*COUNTIF(G2_5,J$7))+(COUNTIF(G3_1,$H49)*COUNTIF(G3_1,J$7))+(COUNTIF(G3_2,$H49)*COUNTIF(G3_2,J$7))+(COUNTIF(G3_3,$H49)*COUNTIF(G3_3,J$7))+(COUNTIF(G3_4,$H49)*COUNTIF(G3_4,J$7))+(COUNTIF(G3_5,$H49)*COUNTIF(G3_5,J$7))+(COUNTIF(G4_1,$H49)*COUNTIF(G4_1,J$7))+(COUNTIF(G4_2,$H49)*COUNTIF(G4_2,J$7))+(COUNTIF(G4_3,$H49)*COUNTIF(G4_3,J$7))+(COUNTIF(G4_4,$H49)*COUNTIF(G4_4,J$7))+(COUNTIF(G4_5,$H49)*COUNTIF(G4_5,J$7))+(COUNTIF(G5_1,$H49)*COUNTIF(G5_1,J$7))+(COUNTIF(G5_2,$H49)*COUNTIF(G5_2,J$7))+(COUNTIF(G5_3,$H49)*COUNTIF(G5_3,J$7))+(COUNTIF(G5_4,$H49)*COUNTIF(G5_4,J$7))+(COUNTIF(G5_5,$H49)*COUNTIF(G5_5,J$7)+J109))</f>
        <v>0</v>
      </c>
      <c r="K49" s="24">
        <f t="shared" si="79"/>
        <v>0</v>
      </c>
      <c r="L49" s="24">
        <f t="shared" si="79"/>
        <v>0</v>
      </c>
      <c r="M49" s="24">
        <f t="shared" si="79"/>
        <v>0</v>
      </c>
      <c r="N49" s="24">
        <f t="shared" si="79"/>
        <v>0</v>
      </c>
      <c r="O49" s="24">
        <f t="shared" si="79"/>
        <v>0</v>
      </c>
      <c r="P49" s="24">
        <f t="shared" si="79"/>
        <v>0</v>
      </c>
      <c r="Q49" s="24">
        <f t="shared" si="79"/>
        <v>0</v>
      </c>
      <c r="R49" s="24">
        <f t="shared" si="79"/>
        <v>0</v>
      </c>
      <c r="S49" s="24">
        <f t="shared" si="79"/>
        <v>0</v>
      </c>
      <c r="T49" s="24">
        <f t="shared" si="79"/>
        <v>0</v>
      </c>
      <c r="U49" s="24">
        <f t="shared" si="79"/>
        <v>0</v>
      </c>
      <c r="V49" s="24">
        <f t="shared" si="79"/>
        <v>0</v>
      </c>
      <c r="W49" s="24">
        <f t="shared" si="79"/>
        <v>0</v>
      </c>
      <c r="X49" s="24">
        <f t="shared" si="79"/>
        <v>0</v>
      </c>
      <c r="Y49" s="24">
        <f t="shared" si="79"/>
        <v>0</v>
      </c>
      <c r="Z49" s="24">
        <f t="shared" si="79"/>
        <v>0</v>
      </c>
      <c r="AA49" s="24">
        <f t="shared" si="79"/>
        <v>0</v>
      </c>
      <c r="AB49" s="24">
        <f t="shared" si="79"/>
        <v>0</v>
      </c>
      <c r="AC49" s="24">
        <f t="shared" si="79"/>
        <v>0</v>
      </c>
      <c r="AD49" s="24">
        <f t="shared" si="79"/>
        <v>0</v>
      </c>
      <c r="AE49" s="24">
        <f t="shared" si="79"/>
        <v>0</v>
      </c>
      <c r="AF49" s="24">
        <f t="shared" si="79"/>
        <v>0</v>
      </c>
      <c r="AG49" s="24">
        <f t="shared" si="79"/>
        <v>0</v>
      </c>
      <c r="AH49" s="24">
        <f t="shared" si="79"/>
        <v>0</v>
      </c>
      <c r="AI49" s="24">
        <f t="shared" si="79"/>
        <v>0</v>
      </c>
      <c r="AJ49" s="24">
        <f t="shared" si="79"/>
        <v>0</v>
      </c>
      <c r="AK49" s="24">
        <f t="shared" si="79"/>
        <v>0</v>
      </c>
      <c r="AL49" s="24">
        <f t="shared" si="79"/>
        <v>0</v>
      </c>
      <c r="AM49" s="24">
        <f t="shared" si="79"/>
        <v>0</v>
      </c>
      <c r="AN49" s="24">
        <f t="shared" si="79"/>
        <v>0</v>
      </c>
      <c r="AO49" s="24">
        <f t="shared" si="79"/>
        <v>0</v>
      </c>
      <c r="AP49" s="24">
        <f t="shared" ref="AP49:BG49" si="80">IF(ROW()=COLUMN(),"-",(COUNTIF(G1_1,$H49)*COUNTIF(G1_1,AP$7))+(COUNTIF(G1_2,$H49)*COUNTIF(G1_2,AP$7))+(COUNTIF(G1_3,$H49)*COUNTIF(G1_3,AP$7))+(COUNTIF(G1_4,$H49)*COUNTIF(G1_4,AP$7))+(COUNTIF(G1_5,$H49)*COUNTIF(G1_5,AP$7))+(COUNTIF(G2_1,$H49)*COUNTIF(G2_1,AP$7))+(COUNTIF(G2_2,$H49)*COUNTIF(G2_2,AP$7))+(COUNTIF(G2_3,$H49)*COUNTIF(G2_3,AP$7))+(COUNTIF(G2_4,$H49)*COUNTIF(G2_4,AP$7))+(COUNTIF(G2_5,$H49)*COUNTIF(G2_5,AP$7))+(COUNTIF(G3_1,$H49)*COUNTIF(G3_1,AP$7))+(COUNTIF(G3_2,$H49)*COUNTIF(G3_2,AP$7))+(COUNTIF(G3_3,$H49)*COUNTIF(G3_3,AP$7))+(COUNTIF(G3_4,$H49)*COUNTIF(G3_4,AP$7))+(COUNTIF(G3_5,$H49)*COUNTIF(G3_5,AP$7))+(COUNTIF(G4_1,$H49)*COUNTIF(G4_1,AP$7))+(COUNTIF(G4_2,$H49)*COUNTIF(G4_2,AP$7))+(COUNTIF(G4_3,$H49)*COUNTIF(G4_3,AP$7))+(COUNTIF(G4_4,$H49)*COUNTIF(G4_4,AP$7))+(COUNTIF(G4_5,$H49)*COUNTIF(G4_5,AP$7))+(COUNTIF(G5_1,$H49)*COUNTIF(G5_1,AP$7))+(COUNTIF(G5_2,$H49)*COUNTIF(G5_2,AP$7))+(COUNTIF(G5_3,$H49)*COUNTIF(G5_3,AP$7))+(COUNTIF(G5_4,$H49)*COUNTIF(G5_4,AP$7))+(COUNTIF(G5_5,$H49)*COUNTIF(G5_5,AP$7)+AP109))</f>
        <v>0</v>
      </c>
      <c r="AQ49" s="24">
        <f t="shared" si="80"/>
        <v>0</v>
      </c>
      <c r="AR49" s="24">
        <f t="shared" si="80"/>
        <v>0</v>
      </c>
      <c r="AS49" s="24">
        <f t="shared" si="80"/>
        <v>0</v>
      </c>
      <c r="AT49" s="24">
        <f t="shared" si="80"/>
        <v>0</v>
      </c>
      <c r="AU49" s="24">
        <f t="shared" si="80"/>
        <v>0</v>
      </c>
      <c r="AV49" s="24">
        <f t="shared" si="80"/>
        <v>0</v>
      </c>
      <c r="AW49" s="24" t="str">
        <f t="shared" si="80"/>
        <v>-</v>
      </c>
      <c r="AX49" s="24">
        <f t="shared" si="80"/>
        <v>0</v>
      </c>
      <c r="AY49" s="24">
        <f t="shared" si="80"/>
        <v>0</v>
      </c>
      <c r="AZ49" s="24">
        <f t="shared" si="80"/>
        <v>0</v>
      </c>
      <c r="BA49" s="24">
        <f t="shared" si="80"/>
        <v>0</v>
      </c>
      <c r="BB49" s="24">
        <f t="shared" si="80"/>
        <v>0</v>
      </c>
      <c r="BC49" s="24">
        <f t="shared" si="80"/>
        <v>0</v>
      </c>
      <c r="BD49" s="24">
        <f t="shared" si="80"/>
        <v>0</v>
      </c>
      <c r="BE49" s="24">
        <f t="shared" si="80"/>
        <v>0</v>
      </c>
      <c r="BF49" s="24">
        <f t="shared" si="80"/>
        <v>0</v>
      </c>
      <c r="BG49" s="24">
        <f t="shared" si="80"/>
        <v>0</v>
      </c>
      <c r="BH49">
        <f t="shared" si="4"/>
        <v>0</v>
      </c>
    </row>
    <row r="50" spans="8:60" x14ac:dyDescent="0.2">
      <c r="H50" s="54">
        <f>Registration!B51</f>
        <v>46</v>
      </c>
      <c r="I50" s="1">
        <f>Registration!C46</f>
        <v>0</v>
      </c>
      <c r="J50" s="24">
        <f t="shared" ref="J50:AO50" si="81">IF(ROW()=COLUMN(),"-",(COUNTIF(G1_1,$H50)*COUNTIF(G1_1,J$7))+(COUNTIF(G1_2,$H50)*COUNTIF(G1_2,J$7))+(COUNTIF(G1_3,$H50)*COUNTIF(G1_3,J$7))+(COUNTIF(G1_4,$H50)*COUNTIF(G1_4,J$7))+(COUNTIF(G1_5,$H50)*COUNTIF(G1_5,J$7))+(COUNTIF(G2_1,$H50)*COUNTIF(G2_1,J$7))+(COUNTIF(G2_2,$H50)*COUNTIF(G2_2,J$7))+(COUNTIF(G2_3,$H50)*COUNTIF(G2_3,J$7))+(COUNTIF(G2_4,$H50)*COUNTIF(G2_4,J$7))+(COUNTIF(G2_5,$H50)*COUNTIF(G2_5,J$7))+(COUNTIF(G3_1,$H50)*COUNTIF(G3_1,J$7))+(COUNTIF(G3_2,$H50)*COUNTIF(G3_2,J$7))+(COUNTIF(G3_3,$H50)*COUNTIF(G3_3,J$7))+(COUNTIF(G3_4,$H50)*COUNTIF(G3_4,J$7))+(COUNTIF(G3_5,$H50)*COUNTIF(G3_5,J$7))+(COUNTIF(G4_1,$H50)*COUNTIF(G4_1,J$7))+(COUNTIF(G4_2,$H50)*COUNTIF(G4_2,J$7))+(COUNTIF(G4_3,$H50)*COUNTIF(G4_3,J$7))+(COUNTIF(G4_4,$H50)*COUNTIF(G4_4,J$7))+(COUNTIF(G4_5,$H50)*COUNTIF(G4_5,J$7))+(COUNTIF(G5_1,$H50)*COUNTIF(G5_1,J$7))+(COUNTIF(G5_2,$H50)*COUNTIF(G5_2,J$7))+(COUNTIF(G5_3,$H50)*COUNTIF(G5_3,J$7))+(COUNTIF(G5_4,$H50)*COUNTIF(G5_4,J$7))+(COUNTIF(G5_5,$H50)*COUNTIF(G5_5,J$7)+J110))</f>
        <v>0</v>
      </c>
      <c r="K50" s="24">
        <f t="shared" si="81"/>
        <v>0</v>
      </c>
      <c r="L50" s="24">
        <f t="shared" si="81"/>
        <v>0</v>
      </c>
      <c r="M50" s="24">
        <f t="shared" si="81"/>
        <v>0</v>
      </c>
      <c r="N50" s="24">
        <f t="shared" si="81"/>
        <v>0</v>
      </c>
      <c r="O50" s="24">
        <f t="shared" si="81"/>
        <v>0</v>
      </c>
      <c r="P50" s="24">
        <f t="shared" si="81"/>
        <v>0</v>
      </c>
      <c r="Q50" s="24">
        <f t="shared" si="81"/>
        <v>0</v>
      </c>
      <c r="R50" s="24">
        <f t="shared" si="81"/>
        <v>0</v>
      </c>
      <c r="S50" s="24">
        <f t="shared" si="81"/>
        <v>0</v>
      </c>
      <c r="T50" s="24">
        <f t="shared" si="81"/>
        <v>0</v>
      </c>
      <c r="U50" s="24">
        <f t="shared" si="81"/>
        <v>0</v>
      </c>
      <c r="V50" s="24">
        <f t="shared" si="81"/>
        <v>0</v>
      </c>
      <c r="W50" s="24">
        <f t="shared" si="81"/>
        <v>0</v>
      </c>
      <c r="X50" s="24">
        <f t="shared" si="81"/>
        <v>0</v>
      </c>
      <c r="Y50" s="24">
        <f t="shared" si="81"/>
        <v>0</v>
      </c>
      <c r="Z50" s="24">
        <f t="shared" si="81"/>
        <v>0</v>
      </c>
      <c r="AA50" s="24">
        <f t="shared" si="81"/>
        <v>0</v>
      </c>
      <c r="AB50" s="24">
        <f t="shared" si="81"/>
        <v>0</v>
      </c>
      <c r="AC50" s="24">
        <f t="shared" si="81"/>
        <v>0</v>
      </c>
      <c r="AD50" s="24">
        <f t="shared" si="81"/>
        <v>0</v>
      </c>
      <c r="AE50" s="24">
        <f t="shared" si="81"/>
        <v>0</v>
      </c>
      <c r="AF50" s="24">
        <f t="shared" si="81"/>
        <v>0</v>
      </c>
      <c r="AG50" s="24">
        <f t="shared" si="81"/>
        <v>0</v>
      </c>
      <c r="AH50" s="24">
        <f t="shared" si="81"/>
        <v>0</v>
      </c>
      <c r="AI50" s="24">
        <f t="shared" si="81"/>
        <v>0</v>
      </c>
      <c r="AJ50" s="24">
        <f t="shared" si="81"/>
        <v>0</v>
      </c>
      <c r="AK50" s="24">
        <f t="shared" si="81"/>
        <v>0</v>
      </c>
      <c r="AL50" s="24">
        <f t="shared" si="81"/>
        <v>0</v>
      </c>
      <c r="AM50" s="24">
        <f t="shared" si="81"/>
        <v>0</v>
      </c>
      <c r="AN50" s="24">
        <f t="shared" si="81"/>
        <v>0</v>
      </c>
      <c r="AO50" s="24">
        <f t="shared" si="81"/>
        <v>0</v>
      </c>
      <c r="AP50" s="24">
        <f t="shared" ref="AP50:BG50" si="82">IF(ROW()=COLUMN(),"-",(COUNTIF(G1_1,$H50)*COUNTIF(G1_1,AP$7))+(COUNTIF(G1_2,$H50)*COUNTIF(G1_2,AP$7))+(COUNTIF(G1_3,$H50)*COUNTIF(G1_3,AP$7))+(COUNTIF(G1_4,$H50)*COUNTIF(G1_4,AP$7))+(COUNTIF(G1_5,$H50)*COUNTIF(G1_5,AP$7))+(COUNTIF(G2_1,$H50)*COUNTIF(G2_1,AP$7))+(COUNTIF(G2_2,$H50)*COUNTIF(G2_2,AP$7))+(COUNTIF(G2_3,$H50)*COUNTIF(G2_3,AP$7))+(COUNTIF(G2_4,$H50)*COUNTIF(G2_4,AP$7))+(COUNTIF(G2_5,$H50)*COUNTIF(G2_5,AP$7))+(COUNTIF(G3_1,$H50)*COUNTIF(G3_1,AP$7))+(COUNTIF(G3_2,$H50)*COUNTIF(G3_2,AP$7))+(COUNTIF(G3_3,$H50)*COUNTIF(G3_3,AP$7))+(COUNTIF(G3_4,$H50)*COUNTIF(G3_4,AP$7))+(COUNTIF(G3_5,$H50)*COUNTIF(G3_5,AP$7))+(COUNTIF(G4_1,$H50)*COUNTIF(G4_1,AP$7))+(COUNTIF(G4_2,$H50)*COUNTIF(G4_2,AP$7))+(COUNTIF(G4_3,$H50)*COUNTIF(G4_3,AP$7))+(COUNTIF(G4_4,$H50)*COUNTIF(G4_4,AP$7))+(COUNTIF(G4_5,$H50)*COUNTIF(G4_5,AP$7))+(COUNTIF(G5_1,$H50)*COUNTIF(G5_1,AP$7))+(COUNTIF(G5_2,$H50)*COUNTIF(G5_2,AP$7))+(COUNTIF(G5_3,$H50)*COUNTIF(G5_3,AP$7))+(COUNTIF(G5_4,$H50)*COUNTIF(G5_4,AP$7))+(COUNTIF(G5_5,$H50)*COUNTIF(G5_5,AP$7)+AP110))</f>
        <v>0</v>
      </c>
      <c r="AQ50" s="24">
        <f t="shared" si="82"/>
        <v>0</v>
      </c>
      <c r="AR50" s="24">
        <f t="shared" si="82"/>
        <v>0</v>
      </c>
      <c r="AS50" s="24">
        <f t="shared" si="82"/>
        <v>0</v>
      </c>
      <c r="AT50" s="24">
        <f t="shared" si="82"/>
        <v>0</v>
      </c>
      <c r="AU50" s="24">
        <f t="shared" si="82"/>
        <v>0</v>
      </c>
      <c r="AV50" s="24">
        <f t="shared" si="82"/>
        <v>0</v>
      </c>
      <c r="AW50" s="24">
        <f t="shared" si="82"/>
        <v>0</v>
      </c>
      <c r="AX50" s="24" t="str">
        <f t="shared" si="82"/>
        <v>-</v>
      </c>
      <c r="AY50" s="24">
        <f t="shared" si="82"/>
        <v>0</v>
      </c>
      <c r="AZ50" s="24">
        <f t="shared" si="82"/>
        <v>0</v>
      </c>
      <c r="BA50" s="24">
        <f t="shared" si="82"/>
        <v>0</v>
      </c>
      <c r="BB50" s="24">
        <f t="shared" si="82"/>
        <v>0</v>
      </c>
      <c r="BC50" s="24">
        <f t="shared" si="82"/>
        <v>0</v>
      </c>
      <c r="BD50" s="24">
        <f t="shared" si="82"/>
        <v>0</v>
      </c>
      <c r="BE50" s="24">
        <f t="shared" si="82"/>
        <v>0</v>
      </c>
      <c r="BF50" s="24">
        <f t="shared" si="82"/>
        <v>0</v>
      </c>
      <c r="BG50" s="24">
        <f t="shared" si="82"/>
        <v>0</v>
      </c>
      <c r="BH50">
        <f t="shared" si="4"/>
        <v>0</v>
      </c>
    </row>
    <row r="51" spans="8:60" x14ac:dyDescent="0.2">
      <c r="H51" s="54">
        <f>Registration!B52</f>
        <v>47</v>
      </c>
      <c r="I51" s="1">
        <f>Registration!C47</f>
        <v>0</v>
      </c>
      <c r="J51" s="24">
        <f t="shared" ref="J51:AO51" si="83">IF(ROW()=COLUMN(),"-",(COUNTIF(G1_1,$H51)*COUNTIF(G1_1,J$7))+(COUNTIF(G1_2,$H51)*COUNTIF(G1_2,J$7))+(COUNTIF(G1_3,$H51)*COUNTIF(G1_3,J$7))+(COUNTIF(G1_4,$H51)*COUNTIF(G1_4,J$7))+(COUNTIF(G1_5,$H51)*COUNTIF(G1_5,J$7))+(COUNTIF(G2_1,$H51)*COUNTIF(G2_1,J$7))+(COUNTIF(G2_2,$H51)*COUNTIF(G2_2,J$7))+(COUNTIF(G2_3,$H51)*COUNTIF(G2_3,J$7))+(COUNTIF(G2_4,$H51)*COUNTIF(G2_4,J$7))+(COUNTIF(G2_5,$H51)*COUNTIF(G2_5,J$7))+(COUNTIF(G3_1,$H51)*COUNTIF(G3_1,J$7))+(COUNTIF(G3_2,$H51)*COUNTIF(G3_2,J$7))+(COUNTIF(G3_3,$H51)*COUNTIF(G3_3,J$7))+(COUNTIF(G3_4,$H51)*COUNTIF(G3_4,J$7))+(COUNTIF(G3_5,$H51)*COUNTIF(G3_5,J$7))+(COUNTIF(G4_1,$H51)*COUNTIF(G4_1,J$7))+(COUNTIF(G4_2,$H51)*COUNTIF(G4_2,J$7))+(COUNTIF(G4_3,$H51)*COUNTIF(G4_3,J$7))+(COUNTIF(G4_4,$H51)*COUNTIF(G4_4,J$7))+(COUNTIF(G4_5,$H51)*COUNTIF(G4_5,J$7))+(COUNTIF(G5_1,$H51)*COUNTIF(G5_1,J$7))+(COUNTIF(G5_2,$H51)*COUNTIF(G5_2,J$7))+(COUNTIF(G5_3,$H51)*COUNTIF(G5_3,J$7))+(COUNTIF(G5_4,$H51)*COUNTIF(G5_4,J$7))+(COUNTIF(G5_5,$H51)*COUNTIF(G5_5,J$7)+J111))</f>
        <v>0</v>
      </c>
      <c r="K51" s="24">
        <f t="shared" si="83"/>
        <v>0</v>
      </c>
      <c r="L51" s="24">
        <f t="shared" si="83"/>
        <v>0</v>
      </c>
      <c r="M51" s="24">
        <f t="shared" si="83"/>
        <v>0</v>
      </c>
      <c r="N51" s="24">
        <f t="shared" si="83"/>
        <v>0</v>
      </c>
      <c r="O51" s="24">
        <f t="shared" si="83"/>
        <v>0</v>
      </c>
      <c r="P51" s="24">
        <f t="shared" si="83"/>
        <v>0</v>
      </c>
      <c r="Q51" s="24">
        <f t="shared" si="83"/>
        <v>0</v>
      </c>
      <c r="R51" s="24">
        <f t="shared" si="83"/>
        <v>0</v>
      </c>
      <c r="S51" s="24">
        <f t="shared" si="83"/>
        <v>0</v>
      </c>
      <c r="T51" s="24">
        <f t="shared" si="83"/>
        <v>0</v>
      </c>
      <c r="U51" s="24">
        <f t="shared" si="83"/>
        <v>0</v>
      </c>
      <c r="V51" s="24">
        <f t="shared" si="83"/>
        <v>0</v>
      </c>
      <c r="W51" s="24">
        <f t="shared" si="83"/>
        <v>0</v>
      </c>
      <c r="X51" s="24">
        <f t="shared" si="83"/>
        <v>0</v>
      </c>
      <c r="Y51" s="24">
        <f t="shared" si="83"/>
        <v>0</v>
      </c>
      <c r="Z51" s="24">
        <f t="shared" si="83"/>
        <v>0</v>
      </c>
      <c r="AA51" s="24">
        <f t="shared" si="83"/>
        <v>0</v>
      </c>
      <c r="AB51" s="24">
        <f t="shared" si="83"/>
        <v>0</v>
      </c>
      <c r="AC51" s="24">
        <f t="shared" si="83"/>
        <v>0</v>
      </c>
      <c r="AD51" s="24">
        <f t="shared" si="83"/>
        <v>0</v>
      </c>
      <c r="AE51" s="24">
        <f t="shared" si="83"/>
        <v>0</v>
      </c>
      <c r="AF51" s="24">
        <f t="shared" si="83"/>
        <v>0</v>
      </c>
      <c r="AG51" s="74">
        <f t="shared" si="83"/>
        <v>0</v>
      </c>
      <c r="AH51" s="24">
        <f t="shared" si="83"/>
        <v>0</v>
      </c>
      <c r="AI51" s="24">
        <f t="shared" si="83"/>
        <v>0</v>
      </c>
      <c r="AJ51" s="24">
        <f t="shared" si="83"/>
        <v>0</v>
      </c>
      <c r="AK51" s="24">
        <f t="shared" si="83"/>
        <v>0</v>
      </c>
      <c r="AL51" s="24">
        <f t="shared" si="83"/>
        <v>0</v>
      </c>
      <c r="AM51" s="24">
        <f t="shared" si="83"/>
        <v>0</v>
      </c>
      <c r="AN51" s="24">
        <f t="shared" si="83"/>
        <v>0</v>
      </c>
      <c r="AO51" s="24">
        <f t="shared" si="83"/>
        <v>0</v>
      </c>
      <c r="AP51" s="24">
        <f t="shared" ref="AP51:BG51" si="84">IF(ROW()=COLUMN(),"-",(COUNTIF(G1_1,$H51)*COUNTIF(G1_1,AP$7))+(COUNTIF(G1_2,$H51)*COUNTIF(G1_2,AP$7))+(COUNTIF(G1_3,$H51)*COUNTIF(G1_3,AP$7))+(COUNTIF(G1_4,$H51)*COUNTIF(G1_4,AP$7))+(COUNTIF(G1_5,$H51)*COUNTIF(G1_5,AP$7))+(COUNTIF(G2_1,$H51)*COUNTIF(G2_1,AP$7))+(COUNTIF(G2_2,$H51)*COUNTIF(G2_2,AP$7))+(COUNTIF(G2_3,$H51)*COUNTIF(G2_3,AP$7))+(COUNTIF(G2_4,$H51)*COUNTIF(G2_4,AP$7))+(COUNTIF(G2_5,$H51)*COUNTIF(G2_5,AP$7))+(COUNTIF(G3_1,$H51)*COUNTIF(G3_1,AP$7))+(COUNTIF(G3_2,$H51)*COUNTIF(G3_2,AP$7))+(COUNTIF(G3_3,$H51)*COUNTIF(G3_3,AP$7))+(COUNTIF(G3_4,$H51)*COUNTIF(G3_4,AP$7))+(COUNTIF(G3_5,$H51)*COUNTIF(G3_5,AP$7))+(COUNTIF(G4_1,$H51)*COUNTIF(G4_1,AP$7))+(COUNTIF(G4_2,$H51)*COUNTIF(G4_2,AP$7))+(COUNTIF(G4_3,$H51)*COUNTIF(G4_3,AP$7))+(COUNTIF(G4_4,$H51)*COUNTIF(G4_4,AP$7))+(COUNTIF(G4_5,$H51)*COUNTIF(G4_5,AP$7))+(COUNTIF(G5_1,$H51)*COUNTIF(G5_1,AP$7))+(COUNTIF(G5_2,$H51)*COUNTIF(G5_2,AP$7))+(COUNTIF(G5_3,$H51)*COUNTIF(G5_3,AP$7))+(COUNTIF(G5_4,$H51)*COUNTIF(G5_4,AP$7))+(COUNTIF(G5_5,$H51)*COUNTIF(G5_5,AP$7)+AP111))</f>
        <v>0</v>
      </c>
      <c r="AQ51" s="24">
        <f t="shared" si="84"/>
        <v>0</v>
      </c>
      <c r="AR51" s="24">
        <f t="shared" si="84"/>
        <v>0</v>
      </c>
      <c r="AS51" s="24">
        <f t="shared" si="84"/>
        <v>0</v>
      </c>
      <c r="AT51" s="24">
        <f t="shared" si="84"/>
        <v>0</v>
      </c>
      <c r="AU51" s="24">
        <f t="shared" si="84"/>
        <v>0</v>
      </c>
      <c r="AV51" s="24">
        <f t="shared" si="84"/>
        <v>0</v>
      </c>
      <c r="AW51" s="24">
        <f t="shared" si="84"/>
        <v>0</v>
      </c>
      <c r="AX51" s="24">
        <f t="shared" si="84"/>
        <v>0</v>
      </c>
      <c r="AY51" s="24" t="str">
        <f t="shared" si="84"/>
        <v>-</v>
      </c>
      <c r="AZ51" s="24">
        <f t="shared" si="84"/>
        <v>0</v>
      </c>
      <c r="BA51" s="24">
        <f t="shared" si="84"/>
        <v>0</v>
      </c>
      <c r="BB51" s="24">
        <f t="shared" si="84"/>
        <v>0</v>
      </c>
      <c r="BC51" s="24">
        <f t="shared" si="84"/>
        <v>0</v>
      </c>
      <c r="BD51" s="24">
        <f t="shared" si="84"/>
        <v>0</v>
      </c>
      <c r="BE51" s="24">
        <f t="shared" si="84"/>
        <v>0</v>
      </c>
      <c r="BF51" s="24">
        <f t="shared" si="84"/>
        <v>0</v>
      </c>
      <c r="BG51" s="24">
        <f t="shared" si="84"/>
        <v>0</v>
      </c>
      <c r="BH51">
        <f t="shared" si="4"/>
        <v>0</v>
      </c>
    </row>
    <row r="52" spans="8:60" x14ac:dyDescent="0.2">
      <c r="H52" s="54">
        <f>Registration!B53</f>
        <v>48</v>
      </c>
      <c r="I52" s="1">
        <f>Registration!C48</f>
        <v>0</v>
      </c>
      <c r="J52" s="24">
        <f t="shared" ref="J52:AO52" si="85">IF(ROW()=COLUMN(),"-",(COUNTIF(G1_1,$H52)*COUNTIF(G1_1,J$7))+(COUNTIF(G1_2,$H52)*COUNTIF(G1_2,J$7))+(COUNTIF(G1_3,$H52)*COUNTIF(G1_3,J$7))+(COUNTIF(G1_4,$H52)*COUNTIF(G1_4,J$7))+(COUNTIF(G1_5,$H52)*COUNTIF(G1_5,J$7))+(COUNTIF(G2_1,$H52)*COUNTIF(G2_1,J$7))+(COUNTIF(G2_2,$H52)*COUNTIF(G2_2,J$7))+(COUNTIF(G2_3,$H52)*COUNTIF(G2_3,J$7))+(COUNTIF(G2_4,$H52)*COUNTIF(G2_4,J$7))+(COUNTIF(G2_5,$H52)*COUNTIF(G2_5,J$7))+(COUNTIF(G3_1,$H52)*COUNTIF(G3_1,J$7))+(COUNTIF(G3_2,$H52)*COUNTIF(G3_2,J$7))+(COUNTIF(G3_3,$H52)*COUNTIF(G3_3,J$7))+(COUNTIF(G3_4,$H52)*COUNTIF(G3_4,J$7))+(COUNTIF(G3_5,$H52)*COUNTIF(G3_5,J$7))+(COUNTIF(G4_1,$H52)*COUNTIF(G4_1,J$7))+(COUNTIF(G4_2,$H52)*COUNTIF(G4_2,J$7))+(COUNTIF(G4_3,$H52)*COUNTIF(G4_3,J$7))+(COUNTIF(G4_4,$H52)*COUNTIF(G4_4,J$7))+(COUNTIF(G4_5,$H52)*COUNTIF(G4_5,J$7))+(COUNTIF(G5_1,$H52)*COUNTIF(G5_1,J$7))+(COUNTIF(G5_2,$H52)*COUNTIF(G5_2,J$7))+(COUNTIF(G5_3,$H52)*COUNTIF(G5_3,J$7))+(COUNTIF(G5_4,$H52)*COUNTIF(G5_4,J$7))+(COUNTIF(G5_5,$H52)*COUNTIF(G5_5,J$7)+J112))</f>
        <v>0</v>
      </c>
      <c r="K52" s="24">
        <f t="shared" si="85"/>
        <v>0</v>
      </c>
      <c r="L52" s="24">
        <f t="shared" si="85"/>
        <v>0</v>
      </c>
      <c r="M52" s="24">
        <f t="shared" si="85"/>
        <v>0</v>
      </c>
      <c r="N52" s="24">
        <f t="shared" si="85"/>
        <v>0</v>
      </c>
      <c r="O52" s="24">
        <f t="shared" si="85"/>
        <v>0</v>
      </c>
      <c r="P52" s="24">
        <f t="shared" si="85"/>
        <v>0</v>
      </c>
      <c r="Q52" s="24">
        <f t="shared" si="85"/>
        <v>0</v>
      </c>
      <c r="R52" s="24">
        <f t="shared" si="85"/>
        <v>0</v>
      </c>
      <c r="S52" s="24">
        <f t="shared" si="85"/>
        <v>0</v>
      </c>
      <c r="T52" s="24">
        <f t="shared" si="85"/>
        <v>0</v>
      </c>
      <c r="U52" s="24">
        <f t="shared" si="85"/>
        <v>0</v>
      </c>
      <c r="V52" s="24">
        <f t="shared" si="85"/>
        <v>0</v>
      </c>
      <c r="W52" s="24">
        <f t="shared" si="85"/>
        <v>0</v>
      </c>
      <c r="X52" s="24">
        <f t="shared" si="85"/>
        <v>0</v>
      </c>
      <c r="Y52" s="24">
        <f t="shared" si="85"/>
        <v>0</v>
      </c>
      <c r="Z52" s="24">
        <f t="shared" si="85"/>
        <v>0</v>
      </c>
      <c r="AA52" s="24">
        <f t="shared" si="85"/>
        <v>0</v>
      </c>
      <c r="AB52" s="24">
        <f t="shared" si="85"/>
        <v>0</v>
      </c>
      <c r="AC52" s="24">
        <f t="shared" si="85"/>
        <v>0</v>
      </c>
      <c r="AD52" s="24">
        <f t="shared" si="85"/>
        <v>0</v>
      </c>
      <c r="AE52" s="24">
        <f t="shared" si="85"/>
        <v>0</v>
      </c>
      <c r="AF52" s="24">
        <f t="shared" si="85"/>
        <v>0</v>
      </c>
      <c r="AG52" s="24">
        <f t="shared" si="85"/>
        <v>0</v>
      </c>
      <c r="AH52" s="24">
        <f t="shared" si="85"/>
        <v>0</v>
      </c>
      <c r="AI52" s="24">
        <f t="shared" si="85"/>
        <v>0</v>
      </c>
      <c r="AJ52" s="24">
        <f t="shared" si="85"/>
        <v>0</v>
      </c>
      <c r="AK52" s="24">
        <f t="shared" si="85"/>
        <v>0</v>
      </c>
      <c r="AL52" s="24">
        <f t="shared" si="85"/>
        <v>0</v>
      </c>
      <c r="AM52" s="24">
        <f t="shared" si="85"/>
        <v>0</v>
      </c>
      <c r="AN52" s="24">
        <f t="shared" si="85"/>
        <v>0</v>
      </c>
      <c r="AO52" s="24">
        <f t="shared" si="85"/>
        <v>0</v>
      </c>
      <c r="AP52" s="24">
        <f t="shared" ref="AP52:BG52" si="86">IF(ROW()=COLUMN(),"-",(COUNTIF(G1_1,$H52)*COUNTIF(G1_1,AP$7))+(COUNTIF(G1_2,$H52)*COUNTIF(G1_2,AP$7))+(COUNTIF(G1_3,$H52)*COUNTIF(G1_3,AP$7))+(COUNTIF(G1_4,$H52)*COUNTIF(G1_4,AP$7))+(COUNTIF(G1_5,$H52)*COUNTIF(G1_5,AP$7))+(COUNTIF(G2_1,$H52)*COUNTIF(G2_1,AP$7))+(COUNTIF(G2_2,$H52)*COUNTIF(G2_2,AP$7))+(COUNTIF(G2_3,$H52)*COUNTIF(G2_3,AP$7))+(COUNTIF(G2_4,$H52)*COUNTIF(G2_4,AP$7))+(COUNTIF(G2_5,$H52)*COUNTIF(G2_5,AP$7))+(COUNTIF(G3_1,$H52)*COUNTIF(G3_1,AP$7))+(COUNTIF(G3_2,$H52)*COUNTIF(G3_2,AP$7))+(COUNTIF(G3_3,$H52)*COUNTIF(G3_3,AP$7))+(COUNTIF(G3_4,$H52)*COUNTIF(G3_4,AP$7))+(COUNTIF(G3_5,$H52)*COUNTIF(G3_5,AP$7))+(COUNTIF(G4_1,$H52)*COUNTIF(G4_1,AP$7))+(COUNTIF(G4_2,$H52)*COUNTIF(G4_2,AP$7))+(COUNTIF(G4_3,$H52)*COUNTIF(G4_3,AP$7))+(COUNTIF(G4_4,$H52)*COUNTIF(G4_4,AP$7))+(COUNTIF(G4_5,$H52)*COUNTIF(G4_5,AP$7))+(COUNTIF(G5_1,$H52)*COUNTIF(G5_1,AP$7))+(COUNTIF(G5_2,$H52)*COUNTIF(G5_2,AP$7))+(COUNTIF(G5_3,$H52)*COUNTIF(G5_3,AP$7))+(COUNTIF(G5_4,$H52)*COUNTIF(G5_4,AP$7))+(COUNTIF(G5_5,$H52)*COUNTIF(G5_5,AP$7)+AP112))</f>
        <v>0</v>
      </c>
      <c r="AQ52" s="24">
        <f t="shared" si="86"/>
        <v>0</v>
      </c>
      <c r="AR52" s="24">
        <f t="shared" si="86"/>
        <v>0</v>
      </c>
      <c r="AS52" s="24">
        <f t="shared" si="86"/>
        <v>0</v>
      </c>
      <c r="AT52" s="24">
        <f t="shared" si="86"/>
        <v>0</v>
      </c>
      <c r="AU52" s="24">
        <f t="shared" si="86"/>
        <v>0</v>
      </c>
      <c r="AV52" s="76">
        <f t="shared" si="86"/>
        <v>0</v>
      </c>
      <c r="AW52" s="24">
        <f t="shared" si="86"/>
        <v>0</v>
      </c>
      <c r="AX52" s="24">
        <f t="shared" si="86"/>
        <v>0</v>
      </c>
      <c r="AY52" s="24">
        <f t="shared" si="86"/>
        <v>0</v>
      </c>
      <c r="AZ52" s="24" t="str">
        <f t="shared" si="86"/>
        <v>-</v>
      </c>
      <c r="BA52" s="24">
        <f t="shared" si="86"/>
        <v>0</v>
      </c>
      <c r="BB52" s="24">
        <f t="shared" si="86"/>
        <v>0</v>
      </c>
      <c r="BC52" s="24">
        <f t="shared" si="86"/>
        <v>0</v>
      </c>
      <c r="BD52" s="24">
        <f t="shared" si="86"/>
        <v>0</v>
      </c>
      <c r="BE52" s="24">
        <f t="shared" si="86"/>
        <v>0</v>
      </c>
      <c r="BF52" s="24">
        <f t="shared" si="86"/>
        <v>0</v>
      </c>
      <c r="BG52" s="24">
        <f t="shared" si="86"/>
        <v>0</v>
      </c>
      <c r="BH52">
        <f t="shared" si="4"/>
        <v>0</v>
      </c>
    </row>
    <row r="53" spans="8:60" x14ac:dyDescent="0.2">
      <c r="H53" s="54">
        <f>Registration!B54</f>
        <v>49</v>
      </c>
      <c r="I53" s="1">
        <f>Registration!C49</f>
        <v>0</v>
      </c>
      <c r="J53" s="24">
        <f t="shared" ref="J53:AO53" si="87">IF(ROW()=COLUMN(),"-",(COUNTIF(G1_1,$H53)*COUNTIF(G1_1,J$7))+(COUNTIF(G1_2,$H53)*COUNTIF(G1_2,J$7))+(COUNTIF(G1_3,$H53)*COUNTIF(G1_3,J$7))+(COUNTIF(G1_4,$H53)*COUNTIF(G1_4,J$7))+(COUNTIF(G1_5,$H53)*COUNTIF(G1_5,J$7))+(COUNTIF(G2_1,$H53)*COUNTIF(G2_1,J$7))+(COUNTIF(G2_2,$H53)*COUNTIF(G2_2,J$7))+(COUNTIF(G2_3,$H53)*COUNTIF(G2_3,J$7))+(COUNTIF(G2_4,$H53)*COUNTIF(G2_4,J$7))+(COUNTIF(G2_5,$H53)*COUNTIF(G2_5,J$7))+(COUNTIF(G3_1,$H53)*COUNTIF(G3_1,J$7))+(COUNTIF(G3_2,$H53)*COUNTIF(G3_2,J$7))+(COUNTIF(G3_3,$H53)*COUNTIF(G3_3,J$7))+(COUNTIF(G3_4,$H53)*COUNTIF(G3_4,J$7))+(COUNTIF(G3_5,$H53)*COUNTIF(G3_5,J$7))+(COUNTIF(G4_1,$H53)*COUNTIF(G4_1,J$7))+(COUNTIF(G4_2,$H53)*COUNTIF(G4_2,J$7))+(COUNTIF(G4_3,$H53)*COUNTIF(G4_3,J$7))+(COUNTIF(G4_4,$H53)*COUNTIF(G4_4,J$7))+(COUNTIF(G4_5,$H53)*COUNTIF(G4_5,J$7))+(COUNTIF(G5_1,$H53)*COUNTIF(G5_1,J$7))+(COUNTIF(G5_2,$H53)*COUNTIF(G5_2,J$7))+(COUNTIF(G5_3,$H53)*COUNTIF(G5_3,J$7))+(COUNTIF(G5_4,$H53)*COUNTIF(G5_4,J$7))+(COUNTIF(G5_5,$H53)*COUNTIF(G5_5,J$7)+J113))</f>
        <v>0</v>
      </c>
      <c r="K53" s="24">
        <f t="shared" si="87"/>
        <v>0</v>
      </c>
      <c r="L53" s="24">
        <f t="shared" si="87"/>
        <v>0</v>
      </c>
      <c r="M53" s="24">
        <f t="shared" si="87"/>
        <v>0</v>
      </c>
      <c r="N53" s="24">
        <f t="shared" si="87"/>
        <v>0</v>
      </c>
      <c r="O53" s="24">
        <f t="shared" si="87"/>
        <v>0</v>
      </c>
      <c r="P53" s="24">
        <f t="shared" si="87"/>
        <v>0</v>
      </c>
      <c r="Q53" s="24">
        <f t="shared" si="87"/>
        <v>0</v>
      </c>
      <c r="R53" s="24">
        <f t="shared" si="87"/>
        <v>0</v>
      </c>
      <c r="S53" s="24">
        <f t="shared" si="87"/>
        <v>0</v>
      </c>
      <c r="T53" s="24">
        <f t="shared" si="87"/>
        <v>0</v>
      </c>
      <c r="U53" s="24">
        <f t="shared" si="87"/>
        <v>0</v>
      </c>
      <c r="V53" s="24">
        <f t="shared" si="87"/>
        <v>0</v>
      </c>
      <c r="W53" s="24">
        <f t="shared" si="87"/>
        <v>0</v>
      </c>
      <c r="X53" s="24">
        <f t="shared" si="87"/>
        <v>0</v>
      </c>
      <c r="Y53" s="24">
        <f t="shared" si="87"/>
        <v>0</v>
      </c>
      <c r="Z53" s="24">
        <f t="shared" si="87"/>
        <v>0</v>
      </c>
      <c r="AA53" s="24">
        <f t="shared" si="87"/>
        <v>0</v>
      </c>
      <c r="AB53" s="24">
        <f t="shared" si="87"/>
        <v>0</v>
      </c>
      <c r="AC53" s="76">
        <f t="shared" si="87"/>
        <v>0</v>
      </c>
      <c r="AD53" s="24">
        <f t="shared" si="87"/>
        <v>0</v>
      </c>
      <c r="AE53" s="24">
        <f t="shared" si="87"/>
        <v>0</v>
      </c>
      <c r="AF53" s="24">
        <f t="shared" si="87"/>
        <v>0</v>
      </c>
      <c r="AG53" s="24">
        <f t="shared" si="87"/>
        <v>0</v>
      </c>
      <c r="AH53" s="24">
        <f t="shared" si="87"/>
        <v>0</v>
      </c>
      <c r="AI53" s="24">
        <f t="shared" si="87"/>
        <v>0</v>
      </c>
      <c r="AJ53" s="24">
        <f t="shared" si="87"/>
        <v>0</v>
      </c>
      <c r="AK53" s="24">
        <f t="shared" si="87"/>
        <v>0</v>
      </c>
      <c r="AL53" s="24">
        <f t="shared" si="87"/>
        <v>0</v>
      </c>
      <c r="AM53" s="24">
        <f t="shared" si="87"/>
        <v>0</v>
      </c>
      <c r="AN53" s="24">
        <f t="shared" si="87"/>
        <v>0</v>
      </c>
      <c r="AO53" s="24">
        <f t="shared" si="87"/>
        <v>0</v>
      </c>
      <c r="AP53" s="24">
        <f t="shared" ref="AP53:BG53" si="88">IF(ROW()=COLUMN(),"-",(COUNTIF(G1_1,$H53)*COUNTIF(G1_1,AP$7))+(COUNTIF(G1_2,$H53)*COUNTIF(G1_2,AP$7))+(COUNTIF(G1_3,$H53)*COUNTIF(G1_3,AP$7))+(COUNTIF(G1_4,$H53)*COUNTIF(G1_4,AP$7))+(COUNTIF(G1_5,$H53)*COUNTIF(G1_5,AP$7))+(COUNTIF(G2_1,$H53)*COUNTIF(G2_1,AP$7))+(COUNTIF(G2_2,$H53)*COUNTIF(G2_2,AP$7))+(COUNTIF(G2_3,$H53)*COUNTIF(G2_3,AP$7))+(COUNTIF(G2_4,$H53)*COUNTIF(G2_4,AP$7))+(COUNTIF(G2_5,$H53)*COUNTIF(G2_5,AP$7))+(COUNTIF(G3_1,$H53)*COUNTIF(G3_1,AP$7))+(COUNTIF(G3_2,$H53)*COUNTIF(G3_2,AP$7))+(COUNTIF(G3_3,$H53)*COUNTIF(G3_3,AP$7))+(COUNTIF(G3_4,$H53)*COUNTIF(G3_4,AP$7))+(COUNTIF(G3_5,$H53)*COUNTIF(G3_5,AP$7))+(COUNTIF(G4_1,$H53)*COUNTIF(G4_1,AP$7))+(COUNTIF(G4_2,$H53)*COUNTIF(G4_2,AP$7))+(COUNTIF(G4_3,$H53)*COUNTIF(G4_3,AP$7))+(COUNTIF(G4_4,$H53)*COUNTIF(G4_4,AP$7))+(COUNTIF(G4_5,$H53)*COUNTIF(G4_5,AP$7))+(COUNTIF(G5_1,$H53)*COUNTIF(G5_1,AP$7))+(COUNTIF(G5_2,$H53)*COUNTIF(G5_2,AP$7))+(COUNTIF(G5_3,$H53)*COUNTIF(G5_3,AP$7))+(COUNTIF(G5_4,$H53)*COUNTIF(G5_4,AP$7))+(COUNTIF(G5_5,$H53)*COUNTIF(G5_5,AP$7)+AP113))</f>
        <v>0</v>
      </c>
      <c r="AQ53" s="24">
        <f t="shared" si="88"/>
        <v>0</v>
      </c>
      <c r="AR53" s="24">
        <f t="shared" si="88"/>
        <v>0</v>
      </c>
      <c r="AS53" s="24">
        <f t="shared" si="88"/>
        <v>0</v>
      </c>
      <c r="AT53" s="24">
        <f t="shared" si="88"/>
        <v>0</v>
      </c>
      <c r="AU53" s="24">
        <f t="shared" si="88"/>
        <v>0</v>
      </c>
      <c r="AV53" s="24">
        <f t="shared" si="88"/>
        <v>0</v>
      </c>
      <c r="AW53" s="24">
        <f t="shared" si="88"/>
        <v>0</v>
      </c>
      <c r="AX53" s="24">
        <f t="shared" si="88"/>
        <v>0</v>
      </c>
      <c r="AY53" s="24">
        <f t="shared" si="88"/>
        <v>0</v>
      </c>
      <c r="AZ53" s="24">
        <f t="shared" si="88"/>
        <v>0</v>
      </c>
      <c r="BA53" s="24" t="str">
        <f t="shared" si="88"/>
        <v>-</v>
      </c>
      <c r="BB53" s="24">
        <f t="shared" si="88"/>
        <v>0</v>
      </c>
      <c r="BC53" s="24">
        <f t="shared" si="88"/>
        <v>0</v>
      </c>
      <c r="BD53" s="24">
        <f t="shared" si="88"/>
        <v>0</v>
      </c>
      <c r="BE53" s="24">
        <f t="shared" si="88"/>
        <v>0</v>
      </c>
      <c r="BF53" s="24">
        <f t="shared" si="88"/>
        <v>0</v>
      </c>
      <c r="BG53" s="24">
        <f t="shared" si="88"/>
        <v>0</v>
      </c>
      <c r="BH53">
        <f t="shared" si="4"/>
        <v>0</v>
      </c>
    </row>
    <row r="54" spans="8:60" x14ac:dyDescent="0.2">
      <c r="H54" s="54">
        <f>Registration!B55</f>
        <v>50</v>
      </c>
      <c r="I54" s="1">
        <f>Registration!C50</f>
        <v>0</v>
      </c>
      <c r="J54" s="24">
        <f t="shared" ref="J54:AO54" si="89">IF(ROW()=COLUMN(),"-",(COUNTIF(G1_1,$H54)*COUNTIF(G1_1,J$7))+(COUNTIF(G1_2,$H54)*COUNTIF(G1_2,J$7))+(COUNTIF(G1_3,$H54)*COUNTIF(G1_3,J$7))+(COUNTIF(G1_4,$H54)*COUNTIF(G1_4,J$7))+(COUNTIF(G1_5,$H54)*COUNTIF(G1_5,J$7))+(COUNTIF(G2_1,$H54)*COUNTIF(G2_1,J$7))+(COUNTIF(G2_2,$H54)*COUNTIF(G2_2,J$7))+(COUNTIF(G2_3,$H54)*COUNTIF(G2_3,J$7))+(COUNTIF(G2_4,$H54)*COUNTIF(G2_4,J$7))+(COUNTIF(G2_5,$H54)*COUNTIF(G2_5,J$7))+(COUNTIF(G3_1,$H54)*COUNTIF(G3_1,J$7))+(COUNTIF(G3_2,$H54)*COUNTIF(G3_2,J$7))+(COUNTIF(G3_3,$H54)*COUNTIF(G3_3,J$7))+(COUNTIF(G3_4,$H54)*COUNTIF(G3_4,J$7))+(COUNTIF(G3_5,$H54)*COUNTIF(G3_5,J$7))+(COUNTIF(G4_1,$H54)*COUNTIF(G4_1,J$7))+(COUNTIF(G4_2,$H54)*COUNTIF(G4_2,J$7))+(COUNTIF(G4_3,$H54)*COUNTIF(G4_3,J$7))+(COUNTIF(G4_4,$H54)*COUNTIF(G4_4,J$7))+(COUNTIF(G4_5,$H54)*COUNTIF(G4_5,J$7))+(COUNTIF(G5_1,$H54)*COUNTIF(G5_1,J$7))+(COUNTIF(G5_2,$H54)*COUNTIF(G5_2,J$7))+(COUNTIF(G5_3,$H54)*COUNTIF(G5_3,J$7))+(COUNTIF(G5_4,$H54)*COUNTIF(G5_4,J$7))+(COUNTIF(G5_5,$H54)*COUNTIF(G5_5,J$7)+J114))</f>
        <v>0</v>
      </c>
      <c r="K54" s="24">
        <f t="shared" si="89"/>
        <v>0</v>
      </c>
      <c r="L54" s="24">
        <f t="shared" si="89"/>
        <v>0</v>
      </c>
      <c r="M54" s="24">
        <f t="shared" si="89"/>
        <v>0</v>
      </c>
      <c r="N54" s="24">
        <f t="shared" si="89"/>
        <v>0</v>
      </c>
      <c r="O54" s="24">
        <f t="shared" si="89"/>
        <v>0</v>
      </c>
      <c r="P54" s="24">
        <f t="shared" si="89"/>
        <v>0</v>
      </c>
      <c r="Q54" s="24">
        <f t="shared" si="89"/>
        <v>0</v>
      </c>
      <c r="R54" s="24">
        <f t="shared" si="89"/>
        <v>0</v>
      </c>
      <c r="S54" s="24">
        <f t="shared" si="89"/>
        <v>0</v>
      </c>
      <c r="T54" s="24">
        <f t="shared" si="89"/>
        <v>0</v>
      </c>
      <c r="U54" s="24">
        <f t="shared" si="89"/>
        <v>0</v>
      </c>
      <c r="V54" s="24">
        <f t="shared" si="89"/>
        <v>0</v>
      </c>
      <c r="W54" s="24">
        <f t="shared" si="89"/>
        <v>0</v>
      </c>
      <c r="X54" s="24">
        <f t="shared" si="89"/>
        <v>0</v>
      </c>
      <c r="Y54" s="24">
        <f t="shared" si="89"/>
        <v>0</v>
      </c>
      <c r="Z54" s="24">
        <f t="shared" si="89"/>
        <v>0</v>
      </c>
      <c r="AA54" s="24">
        <f t="shared" si="89"/>
        <v>0</v>
      </c>
      <c r="AB54" s="24">
        <f t="shared" si="89"/>
        <v>0</v>
      </c>
      <c r="AC54" s="24">
        <f t="shared" si="89"/>
        <v>0</v>
      </c>
      <c r="AD54" s="24">
        <f t="shared" si="89"/>
        <v>0</v>
      </c>
      <c r="AE54" s="24">
        <f t="shared" si="89"/>
        <v>0</v>
      </c>
      <c r="AF54" s="24">
        <f t="shared" si="89"/>
        <v>0</v>
      </c>
      <c r="AG54" s="24">
        <f t="shared" si="89"/>
        <v>0</v>
      </c>
      <c r="AH54" s="24">
        <f t="shared" si="89"/>
        <v>0</v>
      </c>
      <c r="AI54" s="24">
        <f t="shared" si="89"/>
        <v>0</v>
      </c>
      <c r="AJ54" s="24">
        <f t="shared" si="89"/>
        <v>0</v>
      </c>
      <c r="AK54" s="24">
        <f t="shared" si="89"/>
        <v>0</v>
      </c>
      <c r="AL54" s="24">
        <f t="shared" si="89"/>
        <v>0</v>
      </c>
      <c r="AM54" s="24">
        <f t="shared" si="89"/>
        <v>0</v>
      </c>
      <c r="AN54" s="24">
        <f t="shared" si="89"/>
        <v>0</v>
      </c>
      <c r="AO54" s="24">
        <f t="shared" si="89"/>
        <v>0</v>
      </c>
      <c r="AP54" s="24">
        <f t="shared" ref="AP54:BG54" si="90">IF(ROW()=COLUMN(),"-",(COUNTIF(G1_1,$H54)*COUNTIF(G1_1,AP$7))+(COUNTIF(G1_2,$H54)*COUNTIF(G1_2,AP$7))+(COUNTIF(G1_3,$H54)*COUNTIF(G1_3,AP$7))+(COUNTIF(G1_4,$H54)*COUNTIF(G1_4,AP$7))+(COUNTIF(G1_5,$H54)*COUNTIF(G1_5,AP$7))+(COUNTIF(G2_1,$H54)*COUNTIF(G2_1,AP$7))+(COUNTIF(G2_2,$H54)*COUNTIF(G2_2,AP$7))+(COUNTIF(G2_3,$H54)*COUNTIF(G2_3,AP$7))+(COUNTIF(G2_4,$H54)*COUNTIF(G2_4,AP$7))+(COUNTIF(G2_5,$H54)*COUNTIF(G2_5,AP$7))+(COUNTIF(G3_1,$H54)*COUNTIF(G3_1,AP$7))+(COUNTIF(G3_2,$H54)*COUNTIF(G3_2,AP$7))+(COUNTIF(G3_3,$H54)*COUNTIF(G3_3,AP$7))+(COUNTIF(G3_4,$H54)*COUNTIF(G3_4,AP$7))+(COUNTIF(G3_5,$H54)*COUNTIF(G3_5,AP$7))+(COUNTIF(G4_1,$H54)*COUNTIF(G4_1,AP$7))+(COUNTIF(G4_2,$H54)*COUNTIF(G4_2,AP$7))+(COUNTIF(G4_3,$H54)*COUNTIF(G4_3,AP$7))+(COUNTIF(G4_4,$H54)*COUNTIF(G4_4,AP$7))+(COUNTIF(G4_5,$H54)*COUNTIF(G4_5,AP$7))+(COUNTIF(G5_1,$H54)*COUNTIF(G5_1,AP$7))+(COUNTIF(G5_2,$H54)*COUNTIF(G5_2,AP$7))+(COUNTIF(G5_3,$H54)*COUNTIF(G5_3,AP$7))+(COUNTIF(G5_4,$H54)*COUNTIF(G5_4,AP$7))+(COUNTIF(G5_5,$H54)*COUNTIF(G5_5,AP$7)+AP114))</f>
        <v>0</v>
      </c>
      <c r="AQ54" s="77">
        <f t="shared" si="90"/>
        <v>0</v>
      </c>
      <c r="AR54" s="24">
        <f t="shared" si="90"/>
        <v>0</v>
      </c>
      <c r="AS54" s="24">
        <f t="shared" si="90"/>
        <v>0</v>
      </c>
      <c r="AT54" s="24">
        <f t="shared" si="90"/>
        <v>0</v>
      </c>
      <c r="AU54" s="24">
        <f t="shared" si="90"/>
        <v>0</v>
      </c>
      <c r="AV54" s="24">
        <f t="shared" si="90"/>
        <v>0</v>
      </c>
      <c r="AW54" s="24">
        <f t="shared" si="90"/>
        <v>0</v>
      </c>
      <c r="AX54" s="24">
        <f t="shared" si="90"/>
        <v>0</v>
      </c>
      <c r="AY54" s="24">
        <f t="shared" si="90"/>
        <v>0</v>
      </c>
      <c r="AZ54" s="24">
        <f t="shared" si="90"/>
        <v>0</v>
      </c>
      <c r="BA54" s="24">
        <f t="shared" si="90"/>
        <v>0</v>
      </c>
      <c r="BB54" s="24" t="str">
        <f t="shared" si="90"/>
        <v>-</v>
      </c>
      <c r="BC54" s="24">
        <f t="shared" si="90"/>
        <v>0</v>
      </c>
      <c r="BD54" s="24">
        <f t="shared" si="90"/>
        <v>0</v>
      </c>
      <c r="BE54" s="24">
        <f t="shared" si="90"/>
        <v>0</v>
      </c>
      <c r="BF54" s="24">
        <f t="shared" si="90"/>
        <v>0</v>
      </c>
      <c r="BG54" s="24">
        <f t="shared" si="90"/>
        <v>0</v>
      </c>
      <c r="BH54">
        <f t="shared" si="4"/>
        <v>0</v>
      </c>
    </row>
    <row r="55" spans="8:60" x14ac:dyDescent="0.2">
      <c r="H55" s="54">
        <f>Registration!B56</f>
        <v>51</v>
      </c>
      <c r="I55" s="1">
        <f>Registration!C51</f>
        <v>0</v>
      </c>
      <c r="J55" s="24">
        <f t="shared" ref="J55:AO55" si="91">IF(ROW()=COLUMN(),"-",(COUNTIF(G1_1,$H55)*COUNTIF(G1_1,J$7))+(COUNTIF(G1_2,$H55)*COUNTIF(G1_2,J$7))+(COUNTIF(G1_3,$H55)*COUNTIF(G1_3,J$7))+(COUNTIF(G1_4,$H55)*COUNTIF(G1_4,J$7))+(COUNTIF(G1_5,$H55)*COUNTIF(G1_5,J$7))+(COUNTIF(G2_1,$H55)*COUNTIF(G2_1,J$7))+(COUNTIF(G2_2,$H55)*COUNTIF(G2_2,J$7))+(COUNTIF(G2_3,$H55)*COUNTIF(G2_3,J$7))+(COUNTIF(G2_4,$H55)*COUNTIF(G2_4,J$7))+(COUNTIF(G2_5,$H55)*COUNTIF(G2_5,J$7))+(COUNTIF(G3_1,$H55)*COUNTIF(G3_1,J$7))+(COUNTIF(G3_2,$H55)*COUNTIF(G3_2,J$7))+(COUNTIF(G3_3,$H55)*COUNTIF(G3_3,J$7))+(COUNTIF(G3_4,$H55)*COUNTIF(G3_4,J$7))+(COUNTIF(G3_5,$H55)*COUNTIF(G3_5,J$7))+(COUNTIF(G4_1,$H55)*COUNTIF(G4_1,J$7))+(COUNTIF(G4_2,$H55)*COUNTIF(G4_2,J$7))+(COUNTIF(G4_3,$H55)*COUNTIF(G4_3,J$7))+(COUNTIF(G4_4,$H55)*COUNTIF(G4_4,J$7))+(COUNTIF(G4_5,$H55)*COUNTIF(G4_5,J$7))+(COUNTIF(G5_1,$H55)*COUNTIF(G5_1,J$7))+(COUNTIF(G5_2,$H55)*COUNTIF(G5_2,J$7))+(COUNTIF(G5_3,$H55)*COUNTIF(G5_3,J$7))+(COUNTIF(G5_4,$H55)*COUNTIF(G5_4,J$7))+(COUNTIF(G5_5,$H55)*COUNTIF(G5_5,J$7)+J115))</f>
        <v>0</v>
      </c>
      <c r="K55" s="24">
        <f t="shared" si="91"/>
        <v>0</v>
      </c>
      <c r="L55" s="24">
        <f t="shared" si="91"/>
        <v>0</v>
      </c>
      <c r="M55" s="24">
        <f t="shared" si="91"/>
        <v>0</v>
      </c>
      <c r="N55" s="24">
        <f t="shared" si="91"/>
        <v>0</v>
      </c>
      <c r="O55" s="24">
        <f t="shared" si="91"/>
        <v>0</v>
      </c>
      <c r="P55" s="24">
        <f t="shared" si="91"/>
        <v>0</v>
      </c>
      <c r="Q55" s="24">
        <f t="shared" si="91"/>
        <v>0</v>
      </c>
      <c r="R55" s="24">
        <f t="shared" si="91"/>
        <v>0</v>
      </c>
      <c r="S55" s="24">
        <f t="shared" si="91"/>
        <v>0</v>
      </c>
      <c r="T55" s="24">
        <f t="shared" si="91"/>
        <v>0</v>
      </c>
      <c r="U55" s="24">
        <f t="shared" si="91"/>
        <v>0</v>
      </c>
      <c r="V55" s="24">
        <f t="shared" si="91"/>
        <v>0</v>
      </c>
      <c r="W55" s="77">
        <f t="shared" si="91"/>
        <v>0</v>
      </c>
      <c r="X55" s="76">
        <f t="shared" si="91"/>
        <v>0</v>
      </c>
      <c r="Y55" s="24">
        <f t="shared" si="91"/>
        <v>0</v>
      </c>
      <c r="Z55" s="24">
        <f t="shared" si="91"/>
        <v>0</v>
      </c>
      <c r="AA55" s="24">
        <f t="shared" si="91"/>
        <v>0</v>
      </c>
      <c r="AB55" s="24">
        <f t="shared" si="91"/>
        <v>0</v>
      </c>
      <c r="AC55" s="24">
        <f t="shared" si="91"/>
        <v>0</v>
      </c>
      <c r="AD55" s="24">
        <f t="shared" si="91"/>
        <v>0</v>
      </c>
      <c r="AE55" s="24">
        <f t="shared" si="91"/>
        <v>0</v>
      </c>
      <c r="AF55" s="24">
        <f t="shared" si="91"/>
        <v>0</v>
      </c>
      <c r="AG55" s="24">
        <f t="shared" si="91"/>
        <v>0</v>
      </c>
      <c r="AH55" s="24">
        <f t="shared" si="91"/>
        <v>0</v>
      </c>
      <c r="AI55" s="24">
        <f t="shared" si="91"/>
        <v>0</v>
      </c>
      <c r="AJ55" s="24">
        <f t="shared" si="91"/>
        <v>0</v>
      </c>
      <c r="AK55" s="24">
        <f t="shared" si="91"/>
        <v>0</v>
      </c>
      <c r="AL55" s="24">
        <f t="shared" si="91"/>
        <v>0</v>
      </c>
      <c r="AM55" s="24">
        <f t="shared" si="91"/>
        <v>0</v>
      </c>
      <c r="AN55" s="24">
        <f t="shared" si="91"/>
        <v>0</v>
      </c>
      <c r="AO55" s="24">
        <f t="shared" si="91"/>
        <v>0</v>
      </c>
      <c r="AP55" s="24">
        <f t="shared" ref="AP55:BG55" si="92">IF(ROW()=COLUMN(),"-",(COUNTIF(G1_1,$H55)*COUNTIF(G1_1,AP$7))+(COUNTIF(G1_2,$H55)*COUNTIF(G1_2,AP$7))+(COUNTIF(G1_3,$H55)*COUNTIF(G1_3,AP$7))+(COUNTIF(G1_4,$H55)*COUNTIF(G1_4,AP$7))+(COUNTIF(G1_5,$H55)*COUNTIF(G1_5,AP$7))+(COUNTIF(G2_1,$H55)*COUNTIF(G2_1,AP$7))+(COUNTIF(G2_2,$H55)*COUNTIF(G2_2,AP$7))+(COUNTIF(G2_3,$H55)*COUNTIF(G2_3,AP$7))+(COUNTIF(G2_4,$H55)*COUNTIF(G2_4,AP$7))+(COUNTIF(G2_5,$H55)*COUNTIF(G2_5,AP$7))+(COUNTIF(G3_1,$H55)*COUNTIF(G3_1,AP$7))+(COUNTIF(G3_2,$H55)*COUNTIF(G3_2,AP$7))+(COUNTIF(G3_3,$H55)*COUNTIF(G3_3,AP$7))+(COUNTIF(G3_4,$H55)*COUNTIF(G3_4,AP$7))+(COUNTIF(G3_5,$H55)*COUNTIF(G3_5,AP$7))+(COUNTIF(G4_1,$H55)*COUNTIF(G4_1,AP$7))+(COUNTIF(G4_2,$H55)*COUNTIF(G4_2,AP$7))+(COUNTIF(G4_3,$H55)*COUNTIF(G4_3,AP$7))+(COUNTIF(G4_4,$H55)*COUNTIF(G4_4,AP$7))+(COUNTIF(G4_5,$H55)*COUNTIF(G4_5,AP$7))+(COUNTIF(G5_1,$H55)*COUNTIF(G5_1,AP$7))+(COUNTIF(G5_2,$H55)*COUNTIF(G5_2,AP$7))+(COUNTIF(G5_3,$H55)*COUNTIF(G5_3,AP$7))+(COUNTIF(G5_4,$H55)*COUNTIF(G5_4,AP$7))+(COUNTIF(G5_5,$H55)*COUNTIF(G5_5,AP$7)+AP115))</f>
        <v>0</v>
      </c>
      <c r="AQ55" s="24">
        <f t="shared" si="92"/>
        <v>0</v>
      </c>
      <c r="AR55" s="24">
        <f t="shared" si="92"/>
        <v>0</v>
      </c>
      <c r="AS55" s="24">
        <f t="shared" si="92"/>
        <v>0</v>
      </c>
      <c r="AT55" s="24">
        <f t="shared" si="92"/>
        <v>0</v>
      </c>
      <c r="AU55" s="24">
        <f t="shared" si="92"/>
        <v>0</v>
      </c>
      <c r="AV55" s="24">
        <f t="shared" si="92"/>
        <v>0</v>
      </c>
      <c r="AW55" s="24">
        <f t="shared" si="92"/>
        <v>0</v>
      </c>
      <c r="AX55" s="24">
        <f t="shared" si="92"/>
        <v>0</v>
      </c>
      <c r="AY55" s="24">
        <f t="shared" si="92"/>
        <v>0</v>
      </c>
      <c r="AZ55" s="24">
        <f t="shared" si="92"/>
        <v>0</v>
      </c>
      <c r="BA55" s="24">
        <f t="shared" si="92"/>
        <v>0</v>
      </c>
      <c r="BB55" s="24">
        <f t="shared" si="92"/>
        <v>0</v>
      </c>
      <c r="BC55" s="24" t="str">
        <f t="shared" si="92"/>
        <v>-</v>
      </c>
      <c r="BD55" s="24">
        <f t="shared" si="92"/>
        <v>0</v>
      </c>
      <c r="BE55" s="78">
        <f t="shared" si="92"/>
        <v>0</v>
      </c>
      <c r="BF55" s="77">
        <f t="shared" si="92"/>
        <v>0</v>
      </c>
      <c r="BG55" s="77">
        <f t="shared" si="92"/>
        <v>0</v>
      </c>
      <c r="BH55">
        <f t="shared" si="4"/>
        <v>0</v>
      </c>
    </row>
    <row r="56" spans="8:60" x14ac:dyDescent="0.2">
      <c r="H56" s="54">
        <f>Registration!B57</f>
        <v>52</v>
      </c>
      <c r="I56" s="1">
        <f>Registration!C52</f>
        <v>0</v>
      </c>
      <c r="J56" s="24">
        <f t="shared" ref="J56:AO56" si="93">IF(ROW()=COLUMN(),"-",(COUNTIF(G1_1,$H56)*COUNTIF(G1_1,J$7))+(COUNTIF(G1_2,$H56)*COUNTIF(G1_2,J$7))+(COUNTIF(G1_3,$H56)*COUNTIF(G1_3,J$7))+(COUNTIF(G1_4,$H56)*COUNTIF(G1_4,J$7))+(COUNTIF(G1_5,$H56)*COUNTIF(G1_5,J$7))+(COUNTIF(G2_1,$H56)*COUNTIF(G2_1,J$7))+(COUNTIF(G2_2,$H56)*COUNTIF(G2_2,J$7))+(COUNTIF(G2_3,$H56)*COUNTIF(G2_3,J$7))+(COUNTIF(G2_4,$H56)*COUNTIF(G2_4,J$7))+(COUNTIF(G2_5,$H56)*COUNTIF(G2_5,J$7))+(COUNTIF(G3_1,$H56)*COUNTIF(G3_1,J$7))+(COUNTIF(G3_2,$H56)*COUNTIF(G3_2,J$7))+(COUNTIF(G3_3,$H56)*COUNTIF(G3_3,J$7))+(COUNTIF(G3_4,$H56)*COUNTIF(G3_4,J$7))+(COUNTIF(G3_5,$H56)*COUNTIF(G3_5,J$7))+(COUNTIF(G4_1,$H56)*COUNTIF(G4_1,J$7))+(COUNTIF(G4_2,$H56)*COUNTIF(G4_2,J$7))+(COUNTIF(G4_3,$H56)*COUNTIF(G4_3,J$7))+(COUNTIF(G4_4,$H56)*COUNTIF(G4_4,J$7))+(COUNTIF(G4_5,$H56)*COUNTIF(G4_5,J$7))+(COUNTIF(G5_1,$H56)*COUNTIF(G5_1,J$7))+(COUNTIF(G5_2,$H56)*COUNTIF(G5_2,J$7))+(COUNTIF(G5_3,$H56)*COUNTIF(G5_3,J$7))+(COUNTIF(G5_4,$H56)*COUNTIF(G5_4,J$7))+(COUNTIF(G5_5,$H56)*COUNTIF(G5_5,J$7)+J116))</f>
        <v>0</v>
      </c>
      <c r="K56" s="24">
        <f t="shared" si="93"/>
        <v>0</v>
      </c>
      <c r="L56" s="24">
        <f t="shared" si="93"/>
        <v>0</v>
      </c>
      <c r="M56" s="24">
        <f t="shared" si="93"/>
        <v>0</v>
      </c>
      <c r="N56" s="24">
        <f t="shared" si="93"/>
        <v>0</v>
      </c>
      <c r="O56" s="24">
        <f t="shared" si="93"/>
        <v>0</v>
      </c>
      <c r="P56" s="24">
        <f t="shared" si="93"/>
        <v>0</v>
      </c>
      <c r="Q56" s="24">
        <f t="shared" si="93"/>
        <v>0</v>
      </c>
      <c r="R56" s="24">
        <f t="shared" si="93"/>
        <v>0</v>
      </c>
      <c r="S56" s="24">
        <f t="shared" si="93"/>
        <v>0</v>
      </c>
      <c r="T56" s="24">
        <f t="shared" si="93"/>
        <v>0</v>
      </c>
      <c r="U56" s="24">
        <f t="shared" si="93"/>
        <v>0</v>
      </c>
      <c r="V56" s="24">
        <f t="shared" si="93"/>
        <v>0</v>
      </c>
      <c r="W56" s="24">
        <f t="shared" si="93"/>
        <v>0</v>
      </c>
      <c r="X56" s="24">
        <f t="shared" si="93"/>
        <v>0</v>
      </c>
      <c r="Y56" s="24">
        <f t="shared" si="93"/>
        <v>0</v>
      </c>
      <c r="Z56" s="24">
        <f t="shared" si="93"/>
        <v>0</v>
      </c>
      <c r="AA56" s="24">
        <f t="shared" si="93"/>
        <v>0</v>
      </c>
      <c r="AB56" s="24">
        <f t="shared" si="93"/>
        <v>0</v>
      </c>
      <c r="AC56" s="24">
        <f t="shared" si="93"/>
        <v>0</v>
      </c>
      <c r="AD56" s="24">
        <f t="shared" si="93"/>
        <v>0</v>
      </c>
      <c r="AE56" s="24">
        <f t="shared" si="93"/>
        <v>0</v>
      </c>
      <c r="AF56" s="24">
        <f t="shared" si="93"/>
        <v>0</v>
      </c>
      <c r="AG56" s="24">
        <f t="shared" si="93"/>
        <v>0</v>
      </c>
      <c r="AH56" s="24">
        <f t="shared" si="93"/>
        <v>0</v>
      </c>
      <c r="AI56" s="24">
        <f t="shared" si="93"/>
        <v>0</v>
      </c>
      <c r="AJ56" s="24">
        <f t="shared" si="93"/>
        <v>0</v>
      </c>
      <c r="AK56" s="24">
        <f t="shared" si="93"/>
        <v>0</v>
      </c>
      <c r="AL56" s="24">
        <f t="shared" si="93"/>
        <v>0</v>
      </c>
      <c r="AM56" s="24">
        <f t="shared" si="93"/>
        <v>0</v>
      </c>
      <c r="AN56" s="24">
        <f t="shared" si="93"/>
        <v>0</v>
      </c>
      <c r="AO56" s="24">
        <f t="shared" si="93"/>
        <v>0</v>
      </c>
      <c r="AP56" s="24">
        <f t="shared" ref="AP56:BG56" si="94">IF(ROW()=COLUMN(),"-",(COUNTIF(G1_1,$H56)*COUNTIF(G1_1,AP$7))+(COUNTIF(G1_2,$H56)*COUNTIF(G1_2,AP$7))+(COUNTIF(G1_3,$H56)*COUNTIF(G1_3,AP$7))+(COUNTIF(G1_4,$H56)*COUNTIF(G1_4,AP$7))+(COUNTIF(G1_5,$H56)*COUNTIF(G1_5,AP$7))+(COUNTIF(G2_1,$H56)*COUNTIF(G2_1,AP$7))+(COUNTIF(G2_2,$H56)*COUNTIF(G2_2,AP$7))+(COUNTIF(G2_3,$H56)*COUNTIF(G2_3,AP$7))+(COUNTIF(G2_4,$H56)*COUNTIF(G2_4,AP$7))+(COUNTIF(G2_5,$H56)*COUNTIF(G2_5,AP$7))+(COUNTIF(G3_1,$H56)*COUNTIF(G3_1,AP$7))+(COUNTIF(G3_2,$H56)*COUNTIF(G3_2,AP$7))+(COUNTIF(G3_3,$H56)*COUNTIF(G3_3,AP$7))+(COUNTIF(G3_4,$H56)*COUNTIF(G3_4,AP$7))+(COUNTIF(G3_5,$H56)*COUNTIF(G3_5,AP$7))+(COUNTIF(G4_1,$H56)*COUNTIF(G4_1,AP$7))+(COUNTIF(G4_2,$H56)*COUNTIF(G4_2,AP$7))+(COUNTIF(G4_3,$H56)*COUNTIF(G4_3,AP$7))+(COUNTIF(G4_4,$H56)*COUNTIF(G4_4,AP$7))+(COUNTIF(G4_5,$H56)*COUNTIF(G4_5,AP$7))+(COUNTIF(G5_1,$H56)*COUNTIF(G5_1,AP$7))+(COUNTIF(G5_2,$H56)*COUNTIF(G5_2,AP$7))+(COUNTIF(G5_3,$H56)*COUNTIF(G5_3,AP$7))+(COUNTIF(G5_4,$H56)*COUNTIF(G5_4,AP$7))+(COUNTIF(G5_5,$H56)*COUNTIF(G5_5,AP$7)+AP116))</f>
        <v>0</v>
      </c>
      <c r="AQ56" s="24">
        <f t="shared" si="94"/>
        <v>0</v>
      </c>
      <c r="AR56" s="24">
        <f t="shared" si="94"/>
        <v>0</v>
      </c>
      <c r="AS56" s="24">
        <f t="shared" si="94"/>
        <v>0</v>
      </c>
      <c r="AT56" s="24">
        <f t="shared" si="94"/>
        <v>0</v>
      </c>
      <c r="AU56" s="24">
        <f t="shared" si="94"/>
        <v>0</v>
      </c>
      <c r="AV56" s="24">
        <f t="shared" si="94"/>
        <v>0</v>
      </c>
      <c r="AW56" s="24">
        <f t="shared" si="94"/>
        <v>0</v>
      </c>
      <c r="AX56" s="24">
        <f t="shared" si="94"/>
        <v>0</v>
      </c>
      <c r="AY56" s="24">
        <f t="shared" si="94"/>
        <v>0</v>
      </c>
      <c r="AZ56" s="24">
        <f t="shared" si="94"/>
        <v>0</v>
      </c>
      <c r="BA56" s="24">
        <f t="shared" si="94"/>
        <v>0</v>
      </c>
      <c r="BB56" s="24">
        <f t="shared" si="94"/>
        <v>0</v>
      </c>
      <c r="BC56" s="24">
        <f t="shared" si="94"/>
        <v>0</v>
      </c>
      <c r="BD56" s="24" t="str">
        <f t="shared" si="94"/>
        <v>-</v>
      </c>
      <c r="BE56" s="24">
        <f t="shared" si="94"/>
        <v>0</v>
      </c>
      <c r="BF56" s="24">
        <f t="shared" si="94"/>
        <v>0</v>
      </c>
      <c r="BG56" s="24">
        <f t="shared" si="94"/>
        <v>0</v>
      </c>
      <c r="BH56">
        <f t="shared" si="4"/>
        <v>0</v>
      </c>
    </row>
    <row r="57" spans="8:60" x14ac:dyDescent="0.2">
      <c r="H57" s="54">
        <f>Registration!B58</f>
        <v>53</v>
      </c>
      <c r="I57" s="1">
        <f>Registration!C53</f>
        <v>0</v>
      </c>
      <c r="J57" s="24">
        <f t="shared" ref="J57:AO57" si="95">IF(ROW()=COLUMN(),"-",(COUNTIF(G1_1,$H57)*COUNTIF(G1_1,J$7))+(COUNTIF(G1_2,$H57)*COUNTIF(G1_2,J$7))+(COUNTIF(G1_3,$H57)*COUNTIF(G1_3,J$7))+(COUNTIF(G1_4,$H57)*COUNTIF(G1_4,J$7))+(COUNTIF(G1_5,$H57)*COUNTIF(G1_5,J$7))+(COUNTIF(G2_1,$H57)*COUNTIF(G2_1,J$7))+(COUNTIF(G2_2,$H57)*COUNTIF(G2_2,J$7))+(COUNTIF(G2_3,$H57)*COUNTIF(G2_3,J$7))+(COUNTIF(G2_4,$H57)*COUNTIF(G2_4,J$7))+(COUNTIF(G2_5,$H57)*COUNTIF(G2_5,J$7))+(COUNTIF(G3_1,$H57)*COUNTIF(G3_1,J$7))+(COUNTIF(G3_2,$H57)*COUNTIF(G3_2,J$7))+(COUNTIF(G3_3,$H57)*COUNTIF(G3_3,J$7))+(COUNTIF(G3_4,$H57)*COUNTIF(G3_4,J$7))+(COUNTIF(G3_5,$H57)*COUNTIF(G3_5,J$7))+(COUNTIF(G4_1,$H57)*COUNTIF(G4_1,J$7))+(COUNTIF(G4_2,$H57)*COUNTIF(G4_2,J$7))+(COUNTIF(G4_3,$H57)*COUNTIF(G4_3,J$7))+(COUNTIF(G4_4,$H57)*COUNTIF(G4_4,J$7))+(COUNTIF(G4_5,$H57)*COUNTIF(G4_5,J$7))+(COUNTIF(G5_1,$H57)*COUNTIF(G5_1,J$7))+(COUNTIF(G5_2,$H57)*COUNTIF(G5_2,J$7))+(COUNTIF(G5_3,$H57)*COUNTIF(G5_3,J$7))+(COUNTIF(G5_4,$H57)*COUNTIF(G5_4,J$7))+(COUNTIF(G5_5,$H57)*COUNTIF(G5_5,J$7)+J117))</f>
        <v>0</v>
      </c>
      <c r="K57" s="24">
        <f t="shared" si="95"/>
        <v>0</v>
      </c>
      <c r="L57" s="24">
        <f t="shared" si="95"/>
        <v>0</v>
      </c>
      <c r="M57" s="24">
        <f t="shared" si="95"/>
        <v>0</v>
      </c>
      <c r="N57" s="24">
        <f t="shared" si="95"/>
        <v>0</v>
      </c>
      <c r="O57" s="24">
        <f t="shared" si="95"/>
        <v>0</v>
      </c>
      <c r="P57" s="24">
        <f t="shared" si="95"/>
        <v>0</v>
      </c>
      <c r="Q57" s="76">
        <f t="shared" si="95"/>
        <v>0</v>
      </c>
      <c r="R57" s="24">
        <f t="shared" si="95"/>
        <v>0</v>
      </c>
      <c r="S57" s="24">
        <f t="shared" si="95"/>
        <v>0</v>
      </c>
      <c r="T57" s="24">
        <f t="shared" si="95"/>
        <v>0</v>
      </c>
      <c r="U57" s="24">
        <f t="shared" si="95"/>
        <v>0</v>
      </c>
      <c r="V57" s="24">
        <f t="shared" si="95"/>
        <v>0</v>
      </c>
      <c r="W57" s="24">
        <f t="shared" si="95"/>
        <v>0</v>
      </c>
      <c r="X57" s="24">
        <f t="shared" si="95"/>
        <v>0</v>
      </c>
      <c r="Y57" s="24">
        <f t="shared" si="95"/>
        <v>0</v>
      </c>
      <c r="Z57" s="24">
        <f t="shared" si="95"/>
        <v>0</v>
      </c>
      <c r="AA57" s="24">
        <f t="shared" si="95"/>
        <v>0</v>
      </c>
      <c r="AB57" s="24">
        <f t="shared" si="95"/>
        <v>0</v>
      </c>
      <c r="AC57" s="24">
        <f t="shared" si="95"/>
        <v>0</v>
      </c>
      <c r="AD57" s="24">
        <f t="shared" si="95"/>
        <v>0</v>
      </c>
      <c r="AE57" s="24">
        <f t="shared" si="95"/>
        <v>0</v>
      </c>
      <c r="AF57" s="24">
        <f t="shared" si="95"/>
        <v>0</v>
      </c>
      <c r="AG57" s="65">
        <f t="shared" si="95"/>
        <v>0</v>
      </c>
      <c r="AH57" s="24">
        <f t="shared" si="95"/>
        <v>0</v>
      </c>
      <c r="AI57" s="24">
        <f t="shared" si="95"/>
        <v>0</v>
      </c>
      <c r="AJ57" s="24">
        <f t="shared" si="95"/>
        <v>0</v>
      </c>
      <c r="AK57" s="24">
        <f t="shared" si="95"/>
        <v>0</v>
      </c>
      <c r="AL57" s="24">
        <f t="shared" si="95"/>
        <v>0</v>
      </c>
      <c r="AM57" s="24">
        <f t="shared" si="95"/>
        <v>0</v>
      </c>
      <c r="AN57" s="24">
        <f t="shared" si="95"/>
        <v>0</v>
      </c>
      <c r="AO57" s="24">
        <f t="shared" si="95"/>
        <v>0</v>
      </c>
      <c r="AP57" s="24">
        <f t="shared" ref="AP57:BG57" si="96">IF(ROW()=COLUMN(),"-",(COUNTIF(G1_1,$H57)*COUNTIF(G1_1,AP$7))+(COUNTIF(G1_2,$H57)*COUNTIF(G1_2,AP$7))+(COUNTIF(G1_3,$H57)*COUNTIF(G1_3,AP$7))+(COUNTIF(G1_4,$H57)*COUNTIF(G1_4,AP$7))+(COUNTIF(G1_5,$H57)*COUNTIF(G1_5,AP$7))+(COUNTIF(G2_1,$H57)*COUNTIF(G2_1,AP$7))+(COUNTIF(G2_2,$H57)*COUNTIF(G2_2,AP$7))+(COUNTIF(G2_3,$H57)*COUNTIF(G2_3,AP$7))+(COUNTIF(G2_4,$H57)*COUNTIF(G2_4,AP$7))+(COUNTIF(G2_5,$H57)*COUNTIF(G2_5,AP$7))+(COUNTIF(G3_1,$H57)*COUNTIF(G3_1,AP$7))+(COUNTIF(G3_2,$H57)*COUNTIF(G3_2,AP$7))+(COUNTIF(G3_3,$H57)*COUNTIF(G3_3,AP$7))+(COUNTIF(G3_4,$H57)*COUNTIF(G3_4,AP$7))+(COUNTIF(G3_5,$H57)*COUNTIF(G3_5,AP$7))+(COUNTIF(G4_1,$H57)*COUNTIF(G4_1,AP$7))+(COUNTIF(G4_2,$H57)*COUNTIF(G4_2,AP$7))+(COUNTIF(G4_3,$H57)*COUNTIF(G4_3,AP$7))+(COUNTIF(G4_4,$H57)*COUNTIF(G4_4,AP$7))+(COUNTIF(G4_5,$H57)*COUNTIF(G4_5,AP$7))+(COUNTIF(G5_1,$H57)*COUNTIF(G5_1,AP$7))+(COUNTIF(G5_2,$H57)*COUNTIF(G5_2,AP$7))+(COUNTIF(G5_3,$H57)*COUNTIF(G5_3,AP$7))+(COUNTIF(G5_4,$H57)*COUNTIF(G5_4,AP$7))+(COUNTIF(G5_5,$H57)*COUNTIF(G5_5,AP$7)+AP117))</f>
        <v>0</v>
      </c>
      <c r="AQ57" s="24">
        <f t="shared" si="96"/>
        <v>0</v>
      </c>
      <c r="AR57" s="24">
        <f t="shared" si="96"/>
        <v>0</v>
      </c>
      <c r="AS57" s="24">
        <f t="shared" si="96"/>
        <v>0</v>
      </c>
      <c r="AT57" s="24">
        <f t="shared" si="96"/>
        <v>0</v>
      </c>
      <c r="AU57" s="24">
        <f t="shared" si="96"/>
        <v>0</v>
      </c>
      <c r="AV57" s="24">
        <f t="shared" si="96"/>
        <v>0</v>
      </c>
      <c r="AW57" s="24">
        <f t="shared" si="96"/>
        <v>0</v>
      </c>
      <c r="AX57" s="24">
        <f t="shared" si="96"/>
        <v>0</v>
      </c>
      <c r="AY57" s="24">
        <f t="shared" si="96"/>
        <v>0</v>
      </c>
      <c r="AZ57" s="24">
        <f t="shared" si="96"/>
        <v>0</v>
      </c>
      <c r="BA57" s="24">
        <f t="shared" si="96"/>
        <v>0</v>
      </c>
      <c r="BB57" s="24">
        <f t="shared" si="96"/>
        <v>0</v>
      </c>
      <c r="BC57" s="24">
        <f t="shared" si="96"/>
        <v>0</v>
      </c>
      <c r="BD57" s="24">
        <f t="shared" si="96"/>
        <v>0</v>
      </c>
      <c r="BE57" s="24" t="str">
        <f t="shared" si="96"/>
        <v>-</v>
      </c>
      <c r="BF57" s="24">
        <f t="shared" si="96"/>
        <v>0</v>
      </c>
      <c r="BG57" s="24">
        <f t="shared" si="96"/>
        <v>0</v>
      </c>
      <c r="BH57">
        <f t="shared" si="4"/>
        <v>0</v>
      </c>
    </row>
    <row r="58" spans="8:60" x14ac:dyDescent="0.2">
      <c r="H58" s="54">
        <f>Registration!B59</f>
        <v>54</v>
      </c>
      <c r="I58" s="1">
        <f>Registration!C54</f>
        <v>0</v>
      </c>
      <c r="J58" s="24">
        <f t="shared" ref="J58:AO58" si="97">IF(ROW()=COLUMN(),"-",(COUNTIF(G1_1,$H58)*COUNTIF(G1_1,J$7))+(COUNTIF(G1_2,$H58)*COUNTIF(G1_2,J$7))+(COUNTIF(G1_3,$H58)*COUNTIF(G1_3,J$7))+(COUNTIF(G1_4,$H58)*COUNTIF(G1_4,J$7))+(COUNTIF(G1_5,$H58)*COUNTIF(G1_5,J$7))+(COUNTIF(G2_1,$H58)*COUNTIF(G2_1,J$7))+(COUNTIF(G2_2,$H58)*COUNTIF(G2_2,J$7))+(COUNTIF(G2_3,$H58)*COUNTIF(G2_3,J$7))+(COUNTIF(G2_4,$H58)*COUNTIF(G2_4,J$7))+(COUNTIF(G2_5,$H58)*COUNTIF(G2_5,J$7))+(COUNTIF(G3_1,$H58)*COUNTIF(G3_1,J$7))+(COUNTIF(G3_2,$H58)*COUNTIF(G3_2,J$7))+(COUNTIF(G3_3,$H58)*COUNTIF(G3_3,J$7))+(COUNTIF(G3_4,$H58)*COUNTIF(G3_4,J$7))+(COUNTIF(G3_5,$H58)*COUNTIF(G3_5,J$7))+(COUNTIF(G4_1,$H58)*COUNTIF(G4_1,J$7))+(COUNTIF(G4_2,$H58)*COUNTIF(G4_2,J$7))+(COUNTIF(G4_3,$H58)*COUNTIF(G4_3,J$7))+(COUNTIF(G4_4,$H58)*COUNTIF(G4_4,J$7))+(COUNTIF(G4_5,$H58)*COUNTIF(G4_5,J$7))+(COUNTIF(G5_1,$H58)*COUNTIF(G5_1,J$7))+(COUNTIF(G5_2,$H58)*COUNTIF(G5_2,J$7))+(COUNTIF(G5_3,$H58)*COUNTIF(G5_3,J$7))+(COUNTIF(G5_4,$H58)*COUNTIF(G5_4,J$7))+(COUNTIF(G5_5,$H58)*COUNTIF(G5_5,J$7)+J118))</f>
        <v>0</v>
      </c>
      <c r="K58" s="24">
        <f t="shared" si="97"/>
        <v>0</v>
      </c>
      <c r="L58" s="24">
        <f t="shared" si="97"/>
        <v>0</v>
      </c>
      <c r="M58" s="24">
        <f t="shared" si="97"/>
        <v>0</v>
      </c>
      <c r="N58" s="24">
        <f t="shared" si="97"/>
        <v>0</v>
      </c>
      <c r="O58" s="24">
        <f t="shared" si="97"/>
        <v>0</v>
      </c>
      <c r="P58" s="24">
        <f t="shared" si="97"/>
        <v>0</v>
      </c>
      <c r="Q58" s="24">
        <f t="shared" si="97"/>
        <v>0</v>
      </c>
      <c r="R58" s="24">
        <f t="shared" si="97"/>
        <v>0</v>
      </c>
      <c r="S58" s="24">
        <f t="shared" si="97"/>
        <v>0</v>
      </c>
      <c r="T58" s="24">
        <f t="shared" si="97"/>
        <v>0</v>
      </c>
      <c r="U58" s="24">
        <f t="shared" si="97"/>
        <v>0</v>
      </c>
      <c r="V58" s="24">
        <f t="shared" si="97"/>
        <v>0</v>
      </c>
      <c r="W58" s="24">
        <f t="shared" si="97"/>
        <v>0</v>
      </c>
      <c r="X58" s="24">
        <f t="shared" si="97"/>
        <v>0</v>
      </c>
      <c r="Y58" s="24">
        <f t="shared" si="97"/>
        <v>0</v>
      </c>
      <c r="Z58" s="24">
        <f t="shared" si="97"/>
        <v>0</v>
      </c>
      <c r="AA58" s="24">
        <f t="shared" si="97"/>
        <v>0</v>
      </c>
      <c r="AB58" s="24">
        <f t="shared" si="97"/>
        <v>0</v>
      </c>
      <c r="AC58" s="24">
        <f t="shared" si="97"/>
        <v>0</v>
      </c>
      <c r="AD58" s="24">
        <f t="shared" si="97"/>
        <v>0</v>
      </c>
      <c r="AE58" s="24">
        <f t="shared" si="97"/>
        <v>0</v>
      </c>
      <c r="AF58" s="24">
        <f t="shared" si="97"/>
        <v>0</v>
      </c>
      <c r="AG58" s="24">
        <f t="shared" si="97"/>
        <v>0</v>
      </c>
      <c r="AH58" s="24">
        <f t="shared" si="97"/>
        <v>0</v>
      </c>
      <c r="AI58" s="24">
        <f t="shared" si="97"/>
        <v>0</v>
      </c>
      <c r="AJ58" s="24">
        <f t="shared" si="97"/>
        <v>0</v>
      </c>
      <c r="AK58" s="24">
        <f t="shared" si="97"/>
        <v>0</v>
      </c>
      <c r="AL58" s="24">
        <f t="shared" si="97"/>
        <v>0</v>
      </c>
      <c r="AM58" s="24">
        <f t="shared" si="97"/>
        <v>0</v>
      </c>
      <c r="AN58" s="24">
        <f t="shared" si="97"/>
        <v>0</v>
      </c>
      <c r="AO58" s="24">
        <f t="shared" si="97"/>
        <v>0</v>
      </c>
      <c r="AP58" s="24">
        <f t="shared" ref="AP58:BG58" si="98">IF(ROW()=COLUMN(),"-",(COUNTIF(G1_1,$H58)*COUNTIF(G1_1,AP$7))+(COUNTIF(G1_2,$H58)*COUNTIF(G1_2,AP$7))+(COUNTIF(G1_3,$H58)*COUNTIF(G1_3,AP$7))+(COUNTIF(G1_4,$H58)*COUNTIF(G1_4,AP$7))+(COUNTIF(G1_5,$H58)*COUNTIF(G1_5,AP$7))+(COUNTIF(G2_1,$H58)*COUNTIF(G2_1,AP$7))+(COUNTIF(G2_2,$H58)*COUNTIF(G2_2,AP$7))+(COUNTIF(G2_3,$H58)*COUNTIF(G2_3,AP$7))+(COUNTIF(G2_4,$H58)*COUNTIF(G2_4,AP$7))+(COUNTIF(G2_5,$H58)*COUNTIF(G2_5,AP$7))+(COUNTIF(G3_1,$H58)*COUNTIF(G3_1,AP$7))+(COUNTIF(G3_2,$H58)*COUNTIF(G3_2,AP$7))+(COUNTIF(G3_3,$H58)*COUNTIF(G3_3,AP$7))+(COUNTIF(G3_4,$H58)*COUNTIF(G3_4,AP$7))+(COUNTIF(G3_5,$H58)*COUNTIF(G3_5,AP$7))+(COUNTIF(G4_1,$H58)*COUNTIF(G4_1,AP$7))+(COUNTIF(G4_2,$H58)*COUNTIF(G4_2,AP$7))+(COUNTIF(G4_3,$H58)*COUNTIF(G4_3,AP$7))+(COUNTIF(G4_4,$H58)*COUNTIF(G4_4,AP$7))+(COUNTIF(G4_5,$H58)*COUNTIF(G4_5,AP$7))+(COUNTIF(G5_1,$H58)*COUNTIF(G5_1,AP$7))+(COUNTIF(G5_2,$H58)*COUNTIF(G5_2,AP$7))+(COUNTIF(G5_3,$H58)*COUNTIF(G5_3,AP$7))+(COUNTIF(G5_4,$H58)*COUNTIF(G5_4,AP$7))+(COUNTIF(G5_5,$H58)*COUNTIF(G5_5,AP$7)+AP118))</f>
        <v>0</v>
      </c>
      <c r="AQ58" s="24">
        <f t="shared" si="98"/>
        <v>0</v>
      </c>
      <c r="AR58" s="24">
        <f t="shared" si="98"/>
        <v>0</v>
      </c>
      <c r="AS58" s="24">
        <f t="shared" si="98"/>
        <v>0</v>
      </c>
      <c r="AT58" s="24">
        <f t="shared" si="98"/>
        <v>0</v>
      </c>
      <c r="AU58" s="24">
        <f t="shared" si="98"/>
        <v>0</v>
      </c>
      <c r="AV58" s="24">
        <f t="shared" si="98"/>
        <v>0</v>
      </c>
      <c r="AW58" s="24">
        <f t="shared" si="98"/>
        <v>0</v>
      </c>
      <c r="AX58" s="24">
        <f t="shared" si="98"/>
        <v>0</v>
      </c>
      <c r="AY58" s="24">
        <f t="shared" si="98"/>
        <v>0</v>
      </c>
      <c r="AZ58" s="24">
        <f t="shared" si="98"/>
        <v>0</v>
      </c>
      <c r="BA58" s="24">
        <f t="shared" si="98"/>
        <v>0</v>
      </c>
      <c r="BB58" s="24">
        <f t="shared" si="98"/>
        <v>0</v>
      </c>
      <c r="BC58" s="24">
        <f t="shared" si="98"/>
        <v>0</v>
      </c>
      <c r="BD58" s="24">
        <f t="shared" si="98"/>
        <v>0</v>
      </c>
      <c r="BE58" s="24">
        <f t="shared" si="98"/>
        <v>0</v>
      </c>
      <c r="BF58" s="24" t="str">
        <f t="shared" si="98"/>
        <v>-</v>
      </c>
      <c r="BG58" s="24">
        <f t="shared" si="98"/>
        <v>0</v>
      </c>
      <c r="BH58">
        <f t="shared" si="4"/>
        <v>0</v>
      </c>
    </row>
    <row r="59" spans="8:60" x14ac:dyDescent="0.2">
      <c r="H59" s="54">
        <f>Registration!B60</f>
        <v>55</v>
      </c>
      <c r="I59" s="1">
        <f>Registration!C55</f>
        <v>0</v>
      </c>
      <c r="J59" s="24">
        <f t="shared" ref="J59:AO59" si="99">IF(ROW()=COLUMN(),"-",(COUNTIF(G1_1,$H59)*COUNTIF(G1_1,J$7))+(COUNTIF(G1_2,$H59)*COUNTIF(G1_2,J$7))+(COUNTIF(G1_3,$H59)*COUNTIF(G1_3,J$7))+(COUNTIF(G1_4,$H59)*COUNTIF(G1_4,J$7))+(COUNTIF(G1_5,$H59)*COUNTIF(G1_5,J$7))+(COUNTIF(G2_1,$H59)*COUNTIF(G2_1,J$7))+(COUNTIF(G2_2,$H59)*COUNTIF(G2_2,J$7))+(COUNTIF(G2_3,$H59)*COUNTIF(G2_3,J$7))+(COUNTIF(G2_4,$H59)*COUNTIF(G2_4,J$7))+(COUNTIF(G2_5,$H59)*COUNTIF(G2_5,J$7))+(COUNTIF(G3_1,$H59)*COUNTIF(G3_1,J$7))+(COUNTIF(G3_2,$H59)*COUNTIF(G3_2,J$7))+(COUNTIF(G3_3,$H59)*COUNTIF(G3_3,J$7))+(COUNTIF(G3_4,$H59)*COUNTIF(G3_4,J$7))+(COUNTIF(G3_5,$H59)*COUNTIF(G3_5,J$7))+(COUNTIF(G4_1,$H59)*COUNTIF(G4_1,J$7))+(COUNTIF(G4_2,$H59)*COUNTIF(G4_2,J$7))+(COUNTIF(G4_3,$H59)*COUNTIF(G4_3,J$7))+(COUNTIF(G4_4,$H59)*COUNTIF(G4_4,J$7))+(COUNTIF(G4_5,$H59)*COUNTIF(G4_5,J$7))+(COUNTIF(G5_1,$H59)*COUNTIF(G5_1,J$7))+(COUNTIF(G5_2,$H59)*COUNTIF(G5_2,J$7))+(COUNTIF(G5_3,$H59)*COUNTIF(G5_3,J$7))+(COUNTIF(G5_4,$H59)*COUNTIF(G5_4,J$7))+(COUNTIF(G5_5,$H59)*COUNTIF(G5_5,J$7)+J119))</f>
        <v>0</v>
      </c>
      <c r="K59" s="24">
        <f t="shared" si="99"/>
        <v>0</v>
      </c>
      <c r="L59" s="24">
        <f t="shared" si="99"/>
        <v>0</v>
      </c>
      <c r="M59" s="24">
        <f t="shared" si="99"/>
        <v>0</v>
      </c>
      <c r="N59" s="24">
        <f t="shared" si="99"/>
        <v>0</v>
      </c>
      <c r="O59" s="24">
        <f t="shared" si="99"/>
        <v>0</v>
      </c>
      <c r="P59" s="24">
        <f t="shared" si="99"/>
        <v>0</v>
      </c>
      <c r="Q59" s="24">
        <f t="shared" si="99"/>
        <v>0</v>
      </c>
      <c r="R59" s="24">
        <f t="shared" si="99"/>
        <v>0</v>
      </c>
      <c r="S59" s="24">
        <f t="shared" si="99"/>
        <v>0</v>
      </c>
      <c r="T59" s="79">
        <f t="shared" si="99"/>
        <v>0</v>
      </c>
      <c r="U59" s="24">
        <f t="shared" si="99"/>
        <v>0</v>
      </c>
      <c r="V59" s="24">
        <f t="shared" si="99"/>
        <v>0</v>
      </c>
      <c r="W59" s="24">
        <f t="shared" si="99"/>
        <v>0</v>
      </c>
      <c r="X59" s="24">
        <f t="shared" si="99"/>
        <v>0</v>
      </c>
      <c r="Y59" s="24">
        <f t="shared" si="99"/>
        <v>0</v>
      </c>
      <c r="Z59" s="24">
        <f t="shared" si="99"/>
        <v>0</v>
      </c>
      <c r="AA59" s="24">
        <f t="shared" si="99"/>
        <v>0</v>
      </c>
      <c r="AB59" s="24">
        <f t="shared" si="99"/>
        <v>0</v>
      </c>
      <c r="AC59" s="24">
        <f t="shared" si="99"/>
        <v>0</v>
      </c>
      <c r="AD59" s="24">
        <f t="shared" si="99"/>
        <v>0</v>
      </c>
      <c r="AE59" s="24">
        <f t="shared" si="99"/>
        <v>0</v>
      </c>
      <c r="AF59" s="24">
        <f t="shared" si="99"/>
        <v>0</v>
      </c>
      <c r="AG59" s="24">
        <f t="shared" si="99"/>
        <v>0</v>
      </c>
      <c r="AH59" s="24">
        <f t="shared" si="99"/>
        <v>0</v>
      </c>
      <c r="AI59" s="24">
        <f t="shared" si="99"/>
        <v>0</v>
      </c>
      <c r="AJ59" s="24">
        <f t="shared" si="99"/>
        <v>0</v>
      </c>
      <c r="AK59" s="24">
        <f t="shared" si="99"/>
        <v>0</v>
      </c>
      <c r="AL59" s="24">
        <f t="shared" si="99"/>
        <v>0</v>
      </c>
      <c r="AM59" s="24">
        <f t="shared" si="99"/>
        <v>0</v>
      </c>
      <c r="AN59" s="24">
        <f t="shared" si="99"/>
        <v>0</v>
      </c>
      <c r="AO59" s="24">
        <f t="shared" si="99"/>
        <v>0</v>
      </c>
      <c r="AP59" s="24">
        <f t="shared" ref="AP59:BG59" si="100">IF(ROW()=COLUMN(),"-",(COUNTIF(G1_1,$H59)*COUNTIF(G1_1,AP$7))+(COUNTIF(G1_2,$H59)*COUNTIF(G1_2,AP$7))+(COUNTIF(G1_3,$H59)*COUNTIF(G1_3,AP$7))+(COUNTIF(G1_4,$H59)*COUNTIF(G1_4,AP$7))+(COUNTIF(G1_5,$H59)*COUNTIF(G1_5,AP$7))+(COUNTIF(G2_1,$H59)*COUNTIF(G2_1,AP$7))+(COUNTIF(G2_2,$H59)*COUNTIF(G2_2,AP$7))+(COUNTIF(G2_3,$H59)*COUNTIF(G2_3,AP$7))+(COUNTIF(G2_4,$H59)*COUNTIF(G2_4,AP$7))+(COUNTIF(G2_5,$H59)*COUNTIF(G2_5,AP$7))+(COUNTIF(G3_1,$H59)*COUNTIF(G3_1,AP$7))+(COUNTIF(G3_2,$H59)*COUNTIF(G3_2,AP$7))+(COUNTIF(G3_3,$H59)*COUNTIF(G3_3,AP$7))+(COUNTIF(G3_4,$H59)*COUNTIF(G3_4,AP$7))+(COUNTIF(G3_5,$H59)*COUNTIF(G3_5,AP$7))+(COUNTIF(G4_1,$H59)*COUNTIF(G4_1,AP$7))+(COUNTIF(G4_2,$H59)*COUNTIF(G4_2,AP$7))+(COUNTIF(G4_3,$H59)*COUNTIF(G4_3,AP$7))+(COUNTIF(G4_4,$H59)*COUNTIF(G4_4,AP$7))+(COUNTIF(G4_5,$H59)*COUNTIF(G4_5,AP$7))+(COUNTIF(G5_1,$H59)*COUNTIF(G5_1,AP$7))+(COUNTIF(G5_2,$H59)*COUNTIF(G5_2,AP$7))+(COUNTIF(G5_3,$H59)*COUNTIF(G5_3,AP$7))+(COUNTIF(G5_4,$H59)*COUNTIF(G5_4,AP$7))+(COUNTIF(G5_5,$H59)*COUNTIF(G5_5,AP$7)+AP119))</f>
        <v>0</v>
      </c>
      <c r="AQ59" s="24">
        <f t="shared" si="100"/>
        <v>0</v>
      </c>
      <c r="AR59" s="24">
        <f t="shared" si="100"/>
        <v>0</v>
      </c>
      <c r="AS59" s="24">
        <f t="shared" si="100"/>
        <v>0</v>
      </c>
      <c r="AT59" s="24">
        <f t="shared" si="100"/>
        <v>0</v>
      </c>
      <c r="AU59" s="24">
        <f t="shared" si="100"/>
        <v>0</v>
      </c>
      <c r="AV59" s="24">
        <f t="shared" si="100"/>
        <v>0</v>
      </c>
      <c r="AW59" s="24">
        <f t="shared" si="100"/>
        <v>0</v>
      </c>
      <c r="AX59" s="24">
        <f t="shared" si="100"/>
        <v>0</v>
      </c>
      <c r="AY59" s="24">
        <f t="shared" si="100"/>
        <v>0</v>
      </c>
      <c r="AZ59" s="24">
        <f t="shared" si="100"/>
        <v>0</v>
      </c>
      <c r="BA59" s="24">
        <f t="shared" si="100"/>
        <v>0</v>
      </c>
      <c r="BB59" s="24">
        <f t="shared" si="100"/>
        <v>0</v>
      </c>
      <c r="BC59" s="24">
        <f t="shared" si="100"/>
        <v>0</v>
      </c>
      <c r="BD59" s="24">
        <f t="shared" si="100"/>
        <v>0</v>
      </c>
      <c r="BE59" s="24">
        <f t="shared" si="100"/>
        <v>0</v>
      </c>
      <c r="BF59" s="24">
        <f t="shared" si="100"/>
        <v>0</v>
      </c>
      <c r="BG59" s="24" t="str">
        <f t="shared" si="100"/>
        <v>-</v>
      </c>
      <c r="BH59">
        <f t="shared" si="4"/>
        <v>0</v>
      </c>
    </row>
    <row r="60" spans="8:60" x14ac:dyDescent="0.2"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8:60" x14ac:dyDescent="0.2"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5" spans="8:84" x14ac:dyDescent="0.2"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</row>
    <row r="66" spans="8:84" x14ac:dyDescent="0.2">
      <c r="J66" s="1" t="s">
        <v>989</v>
      </c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</row>
    <row r="67" spans="8:84" x14ac:dyDescent="0.2">
      <c r="J67" s="1">
        <f>+$H70</f>
        <v>1</v>
      </c>
      <c r="K67" s="1">
        <f>+$H71</f>
        <v>2</v>
      </c>
      <c r="L67" s="1">
        <f>+$H72</f>
        <v>3</v>
      </c>
      <c r="M67" s="1">
        <f>+$H73</f>
        <v>4</v>
      </c>
      <c r="N67" s="1">
        <f>+$H74</f>
        <v>5</v>
      </c>
      <c r="O67" s="1">
        <f>+$H75</f>
        <v>6</v>
      </c>
      <c r="P67" s="1">
        <f>+$H76</f>
        <v>7</v>
      </c>
      <c r="Q67" s="1">
        <f>+$H77</f>
        <v>8</v>
      </c>
      <c r="R67" s="1">
        <f>+$H78</f>
        <v>9</v>
      </c>
      <c r="S67" s="1">
        <f>+$H79</f>
        <v>10</v>
      </c>
      <c r="T67" s="1">
        <f>+$H80</f>
        <v>11</v>
      </c>
      <c r="U67" s="1">
        <f>+$H81</f>
        <v>12</v>
      </c>
      <c r="V67" s="1">
        <f>+$H82</f>
        <v>13</v>
      </c>
      <c r="W67" s="1">
        <f>+$H83</f>
        <v>14</v>
      </c>
      <c r="X67" s="1">
        <f>+$H84</f>
        <v>15</v>
      </c>
      <c r="Y67" s="1">
        <f>+$H85</f>
        <v>16</v>
      </c>
      <c r="Z67" s="1">
        <f>+$H86</f>
        <v>17</v>
      </c>
      <c r="AA67" s="1">
        <f>+$H87</f>
        <v>18</v>
      </c>
      <c r="AB67" s="1">
        <f>+$H88</f>
        <v>19</v>
      </c>
      <c r="AC67" s="1">
        <f>+$H89</f>
        <v>20</v>
      </c>
      <c r="AD67" s="1">
        <f>+$H90</f>
        <v>21</v>
      </c>
      <c r="AE67" s="1">
        <f>+$H91</f>
        <v>22</v>
      </c>
      <c r="AF67" s="1">
        <f>+$H92</f>
        <v>23</v>
      </c>
      <c r="AG67" s="1">
        <f>+$H93</f>
        <v>24</v>
      </c>
      <c r="AH67" s="1">
        <f>+$H94</f>
        <v>25</v>
      </c>
      <c r="AI67" s="1">
        <f>+$H95</f>
        <v>26</v>
      </c>
      <c r="AJ67" s="1">
        <f>+$H96</f>
        <v>27</v>
      </c>
      <c r="AK67" s="1">
        <f>+$H97</f>
        <v>28</v>
      </c>
      <c r="AL67" s="1">
        <f>+$H98</f>
        <v>29</v>
      </c>
      <c r="AM67" s="1">
        <f>+$H99</f>
        <v>30</v>
      </c>
      <c r="AN67" s="1">
        <f>+$H100</f>
        <v>31</v>
      </c>
      <c r="AO67" s="1">
        <f>+$H101</f>
        <v>36</v>
      </c>
      <c r="AP67" s="1">
        <f>+$H102</f>
        <v>37</v>
      </c>
      <c r="AQ67" s="1">
        <f>+$H103</f>
        <v>39</v>
      </c>
      <c r="AR67" s="1">
        <f>+$H104</f>
        <v>40</v>
      </c>
      <c r="AS67" s="1">
        <f>+$H105</f>
        <v>41</v>
      </c>
      <c r="AT67" s="1">
        <f>+$H106</f>
        <v>42</v>
      </c>
      <c r="AU67" s="1">
        <f>+$H107</f>
        <v>43</v>
      </c>
      <c r="AV67" s="1">
        <f>+$H108</f>
        <v>44</v>
      </c>
      <c r="AW67" s="1">
        <f>+$H109</f>
        <v>45</v>
      </c>
      <c r="AX67" s="1">
        <f>+$H110</f>
        <v>46</v>
      </c>
      <c r="AY67" s="1">
        <f>+$H111</f>
        <v>47</v>
      </c>
      <c r="AZ67" s="1">
        <f>+$H112</f>
        <v>48</v>
      </c>
      <c r="BA67" s="1">
        <f>+$H113</f>
        <v>49</v>
      </c>
      <c r="BB67" s="1">
        <f>+$H114</f>
        <v>50</v>
      </c>
      <c r="BC67" s="1">
        <f>+$H115</f>
        <v>51</v>
      </c>
      <c r="BD67" s="1">
        <f>+$H116</f>
        <v>52</v>
      </c>
      <c r="BE67" s="1">
        <f>+$H117</f>
        <v>53</v>
      </c>
      <c r="BF67" s="1">
        <f>+$H118</f>
        <v>54</v>
      </c>
      <c r="BG67" s="1">
        <f>+$H119</f>
        <v>55</v>
      </c>
      <c r="BH67" s="1" t="s">
        <v>990</v>
      </c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</row>
    <row r="68" spans="8:84" x14ac:dyDescent="0.2">
      <c r="BH68" s="1" t="s">
        <v>991</v>
      </c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</row>
    <row r="69" spans="8:84" x14ac:dyDescent="0.2">
      <c r="H69" s="1" t="str">
        <f>Registration!B9</f>
        <v>Badge #</v>
      </c>
      <c r="I69" s="1" t="str">
        <f>Registration!C9</f>
        <v>Name</v>
      </c>
      <c r="J69" s="1" t="str">
        <f>J9</f>
        <v>Bruce Beard</v>
      </c>
      <c r="K69" s="1" t="str">
        <f t="shared" ref="K69:BG69" si="101">K9</f>
        <v>Jeff Heuer</v>
      </c>
      <c r="L69" s="1" t="str">
        <f t="shared" si="101"/>
        <v>Mark Geary</v>
      </c>
      <c r="M69" s="1" t="str">
        <f t="shared" si="101"/>
        <v>David Simmons</v>
      </c>
      <c r="N69" s="1" t="str">
        <f t="shared" si="101"/>
        <v>Chris Schaffer</v>
      </c>
      <c r="O69" s="1" t="str">
        <f t="shared" si="101"/>
        <v>Bill Gallagher</v>
      </c>
      <c r="P69" s="1" t="str">
        <f t="shared" si="101"/>
        <v>Eric Flood</v>
      </c>
      <c r="Q69" s="1" t="str">
        <f t="shared" si="101"/>
        <v>Jonathan Flagg</v>
      </c>
      <c r="R69" s="1" t="str">
        <f t="shared" si="101"/>
        <v>Todd V.d Pluyme</v>
      </c>
      <c r="S69" s="1" t="str">
        <f t="shared" si="101"/>
        <v>Allen Stancius</v>
      </c>
      <c r="T69" s="1" t="str">
        <f t="shared" si="101"/>
        <v>Mike Monical</v>
      </c>
      <c r="U69" s="1" t="str">
        <f t="shared" si="101"/>
        <v>Dave Blanchard</v>
      </c>
      <c r="V69" s="1" t="str">
        <f t="shared" si="101"/>
        <v>David Hecht</v>
      </c>
      <c r="W69" s="1" t="str">
        <f t="shared" si="101"/>
        <v>Aliza Panitz</v>
      </c>
      <c r="X69" s="1" t="str">
        <f t="shared" si="101"/>
        <v>Steve Yu</v>
      </c>
      <c r="Y69" s="1" t="str">
        <f t="shared" si="101"/>
        <v>Chris… Roa</v>
      </c>
      <c r="Z69" s="1" t="str">
        <f t="shared" si="101"/>
        <v>Jonathan Ander…</v>
      </c>
      <c r="AA69" s="1" t="str">
        <f t="shared" si="101"/>
        <v>Ken Boucher</v>
      </c>
      <c r="AB69" s="1" t="str">
        <f t="shared" si="101"/>
        <v>Tyler Harvey</v>
      </c>
      <c r="AC69" s="1" t="str">
        <f t="shared" si="101"/>
        <v>Steve Wambler</v>
      </c>
      <c r="AD69" s="1" t="str">
        <f t="shared" si="101"/>
        <v>Paul Work</v>
      </c>
      <c r="AE69" s="1" t="str">
        <f t="shared" si="101"/>
        <v>Jonathan Work</v>
      </c>
      <c r="AF69" s="1" t="str">
        <f t="shared" si="101"/>
        <v>Aaron</v>
      </c>
      <c r="AG69" s="1">
        <f t="shared" si="101"/>
        <v>0</v>
      </c>
      <c r="AH69" s="1" t="str">
        <f t="shared" si="101"/>
        <v>Jonathan Work</v>
      </c>
      <c r="AI69" s="1" t="str">
        <f t="shared" si="101"/>
        <v>Who #1</v>
      </c>
      <c r="AJ69" s="1" t="str">
        <f t="shared" si="101"/>
        <v>Who #2</v>
      </c>
      <c r="AK69" s="1" t="str">
        <f t="shared" si="101"/>
        <v>Who #3</v>
      </c>
      <c r="AL69" s="1" t="str">
        <f t="shared" si="101"/>
        <v>Who #4</v>
      </c>
      <c r="AM69" s="1">
        <f t="shared" si="101"/>
        <v>0</v>
      </c>
      <c r="AN69" s="1">
        <f t="shared" si="101"/>
        <v>0</v>
      </c>
      <c r="AO69" s="1">
        <f t="shared" si="101"/>
        <v>0</v>
      </c>
      <c r="AP69" s="1">
        <f t="shared" si="101"/>
        <v>0</v>
      </c>
      <c r="AQ69" s="1">
        <f t="shared" si="101"/>
        <v>0</v>
      </c>
      <c r="AR69" s="1">
        <f t="shared" si="101"/>
        <v>0</v>
      </c>
      <c r="AS69" s="1">
        <f t="shared" si="101"/>
        <v>0</v>
      </c>
      <c r="AT69" s="1">
        <f t="shared" si="101"/>
        <v>0</v>
      </c>
      <c r="AU69" s="1">
        <f t="shared" si="101"/>
        <v>0</v>
      </c>
      <c r="AV69" s="1">
        <f t="shared" si="101"/>
        <v>0</v>
      </c>
      <c r="AW69" s="1">
        <f t="shared" si="101"/>
        <v>0</v>
      </c>
      <c r="AX69" s="1">
        <f t="shared" si="101"/>
        <v>0</v>
      </c>
      <c r="AY69" s="1">
        <f t="shared" si="101"/>
        <v>0</v>
      </c>
      <c r="AZ69" s="1">
        <f t="shared" si="101"/>
        <v>0</v>
      </c>
      <c r="BA69" s="1">
        <f t="shared" si="101"/>
        <v>0</v>
      </c>
      <c r="BB69" s="1">
        <f t="shared" si="101"/>
        <v>0</v>
      </c>
      <c r="BC69" s="1">
        <f t="shared" si="101"/>
        <v>0</v>
      </c>
      <c r="BD69" s="1">
        <f t="shared" si="101"/>
        <v>0</v>
      </c>
      <c r="BE69" s="1">
        <f t="shared" si="101"/>
        <v>0</v>
      </c>
      <c r="BF69" s="1">
        <f t="shared" si="101"/>
        <v>0</v>
      </c>
      <c r="BG69" s="1">
        <f t="shared" si="101"/>
        <v>0</v>
      </c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</row>
    <row r="70" spans="8:84" x14ac:dyDescent="0.2">
      <c r="H70">
        <f>Registration!B11</f>
        <v>1</v>
      </c>
      <c r="I70" s="1" t="str">
        <f>Registration!C11</f>
        <v>Bruce Beard</v>
      </c>
      <c r="J70" s="24" t="str">
        <f>IF(ROW()=(COLUMN()+60),"-",(COUNTIF(G1_6,$H70)*COUNTIF(G1_6,J$7))+(COUNTIF(G1_7,$H70)*COUNTIF(G1_7,J$7))+(COUNTIF(G1_8,$H70)*COUNTIF(G1_8,J$7))+(COUNTIF(G1_9,$H70)*COUNTIF(G1_9,J$7))+(COUNTIF(G1_10,$H70)*COUNTIF(G1_10,J$7))+(COUNTIF(G2_6,$H70)*COUNTIF(G2_6,J$7))+(COUNTIF(G2_7,$H70)*COUNTIF(G2_7,J$7))+(COUNTIF(G2_8,$H70)*COUNTIF(G2_8,J$7))+(COUNTIF(G2_9,$H70)*COUNTIF(G2_9,J$7))+(COUNTIF(G2_10,$H70)*COUNTIF(G2_10,J$7))+(COUNTIF(G3_6,$H70)*COUNTIF(G3_6,J$7))+(COUNTIF(G3_7,$H70)*COUNTIF(G3_7,J$7))+(COUNTIF(G3_8,$H70)*COUNTIF(G3_8,J$7))+(COUNTIF(G3_9,$H70)*COUNTIF(G3_9,J$7))+(COUNTIF(G3_10,$H70)*COUNTIF(G3_10,J$7))+(COUNTIF(G4_6,$H70)*COUNTIF(G4_6,J$7))+(COUNTIF(G4_7,$H70)*COUNTIF(G4_7,J$7))+(COUNTIF(G4_8,$H70)*COUNTIF(G4_8,J$7))+(COUNTIF(G4_9,$H70)*COUNTIF(G4_9,J$7))+(COUNTIF(G4_10,$H70)*COUNTIF(G4_10,J$7))+(COUNTIF(G5_6,$H70)*COUNTIF(G5_6,J$7))+(COUNTIF(G5_7,$H70)*COUNTIF(G5_7,J$7))+(COUNTIF(G5_8,$H70)*COUNTIF(G5_8,J$7))+(COUNTIF(G5_9,$H70)*COUNTIF(G5_9,J$7))+(COUNTIF(G5_10,$H70)*COUNTIF(G5_10,J$7)+J130))</f>
        <v>-</v>
      </c>
      <c r="K70" s="24">
        <f t="shared" ref="K70:BG70" si="102">IF(ROW()=(COLUMN()+60),"-",(COUNTIF(G1_6,$H70)*COUNTIF(G1_6,K$7))+(COUNTIF(G1_7,$H70)*COUNTIF(G1_7,K$7))+(COUNTIF(G1_8,$H70)*COUNTIF(G1_8,K$7))+(COUNTIF(G1_9,$H70)*COUNTIF(G1_9,K$7))+(COUNTIF(G1_10,$H70)*COUNTIF(G1_10,K$7))+(COUNTIF(G2_6,$H70)*COUNTIF(G2_6,K$7))+(COUNTIF(G2_7,$H70)*COUNTIF(G2_7,K$7))+(COUNTIF(G2_8,$H70)*COUNTIF(G2_8,K$7))+(COUNTIF(G2_9,$H70)*COUNTIF(G2_9,K$7))+(COUNTIF(G2_10,$H70)*COUNTIF(G2_10,K$7))+(COUNTIF(G3_6,$H70)*COUNTIF(G3_6,K$7))+(COUNTIF(G3_7,$H70)*COUNTIF(G3_7,K$7))+(COUNTIF(G3_8,$H70)*COUNTIF(G3_8,K$7))+(COUNTIF(G3_9,$H70)*COUNTIF(G3_9,K$7))+(COUNTIF(G3_10,$H70)*COUNTIF(G3_10,K$7))+(COUNTIF(G4_6,$H70)*COUNTIF(G4_6,K$7))+(COUNTIF(G4_7,$H70)*COUNTIF(G4_7,K$7))+(COUNTIF(G4_8,$H70)*COUNTIF(G4_8,K$7))+(COUNTIF(G4_9,$H70)*COUNTIF(G4_9,K$7))+(COUNTIF(G4_10,$H70)*COUNTIF(G4_10,K$7))+(COUNTIF(G5_6,$H70)*COUNTIF(G5_6,K$7))+(COUNTIF(G5_7,$H70)*COUNTIF(G5_7,K$7))+(COUNTIF(G5_8,$H70)*COUNTIF(G5_8,K$7))+(COUNTIF(G5_9,$H70)*COUNTIF(G5_9,K$7))+(COUNTIF(G5_10,$H70)*COUNTIF(G5_10,K$7)+K130))</f>
        <v>2</v>
      </c>
      <c r="L70" s="24">
        <f t="shared" si="102"/>
        <v>0</v>
      </c>
      <c r="M70" s="67">
        <f t="shared" si="102"/>
        <v>1</v>
      </c>
      <c r="N70" s="80">
        <f t="shared" si="102"/>
        <v>2</v>
      </c>
      <c r="O70" s="24">
        <f t="shared" si="102"/>
        <v>0</v>
      </c>
      <c r="P70" s="80">
        <f t="shared" si="102"/>
        <v>0</v>
      </c>
      <c r="Q70" s="24">
        <f t="shared" si="102"/>
        <v>1</v>
      </c>
      <c r="R70" s="24">
        <f t="shared" si="102"/>
        <v>0</v>
      </c>
      <c r="S70" s="24">
        <f t="shared" si="102"/>
        <v>0</v>
      </c>
      <c r="T70" s="24">
        <f t="shared" si="102"/>
        <v>0</v>
      </c>
      <c r="U70" s="24">
        <f t="shared" si="102"/>
        <v>1</v>
      </c>
      <c r="V70" s="24">
        <f t="shared" si="102"/>
        <v>0</v>
      </c>
      <c r="W70" s="24">
        <f t="shared" si="102"/>
        <v>0</v>
      </c>
      <c r="X70" s="24">
        <f t="shared" si="102"/>
        <v>1</v>
      </c>
      <c r="Y70" s="24">
        <f t="shared" si="102"/>
        <v>0</v>
      </c>
      <c r="Z70" s="24">
        <f t="shared" si="102"/>
        <v>0</v>
      </c>
      <c r="AA70" s="24">
        <f t="shared" si="102"/>
        <v>0</v>
      </c>
      <c r="AB70" s="24">
        <f t="shared" si="102"/>
        <v>0</v>
      </c>
      <c r="AC70" s="24">
        <f t="shared" si="102"/>
        <v>0</v>
      </c>
      <c r="AD70" s="24">
        <f t="shared" si="102"/>
        <v>0</v>
      </c>
      <c r="AE70" s="24">
        <f t="shared" si="102"/>
        <v>1</v>
      </c>
      <c r="AF70" s="24">
        <f t="shared" si="102"/>
        <v>0</v>
      </c>
      <c r="AG70" s="24">
        <f t="shared" si="102"/>
        <v>0</v>
      </c>
      <c r="AH70" s="24">
        <f t="shared" si="102"/>
        <v>0</v>
      </c>
      <c r="AI70" s="24">
        <f t="shared" si="102"/>
        <v>0</v>
      </c>
      <c r="AJ70" s="24">
        <f t="shared" si="102"/>
        <v>0</v>
      </c>
      <c r="AK70" s="24">
        <f t="shared" si="102"/>
        <v>0</v>
      </c>
      <c r="AL70" s="24">
        <f t="shared" si="102"/>
        <v>0</v>
      </c>
      <c r="AM70" s="24">
        <f t="shared" si="102"/>
        <v>0</v>
      </c>
      <c r="AN70" s="24">
        <f t="shared" si="102"/>
        <v>0</v>
      </c>
      <c r="AO70" s="24">
        <f t="shared" si="102"/>
        <v>0</v>
      </c>
      <c r="AP70" s="24">
        <f t="shared" si="102"/>
        <v>0</v>
      </c>
      <c r="AQ70" s="24">
        <f t="shared" si="102"/>
        <v>0</v>
      </c>
      <c r="AR70" s="24">
        <f t="shared" si="102"/>
        <v>0</v>
      </c>
      <c r="AS70" s="24">
        <f t="shared" si="102"/>
        <v>0</v>
      </c>
      <c r="AT70" s="24">
        <f t="shared" si="102"/>
        <v>0</v>
      </c>
      <c r="AU70" s="24">
        <f t="shared" si="102"/>
        <v>0</v>
      </c>
      <c r="AV70" s="24">
        <f t="shared" si="102"/>
        <v>0</v>
      </c>
      <c r="AW70" s="24">
        <f t="shared" si="102"/>
        <v>0</v>
      </c>
      <c r="AX70" s="24">
        <f t="shared" si="102"/>
        <v>0</v>
      </c>
      <c r="AY70" s="24">
        <f t="shared" si="102"/>
        <v>0</v>
      </c>
      <c r="AZ70" s="24">
        <f t="shared" si="102"/>
        <v>0</v>
      </c>
      <c r="BA70" s="24">
        <f t="shared" si="102"/>
        <v>0</v>
      </c>
      <c r="BB70" s="24">
        <f t="shared" si="102"/>
        <v>0</v>
      </c>
      <c r="BC70" s="24">
        <f t="shared" si="102"/>
        <v>0</v>
      </c>
      <c r="BD70" s="24">
        <f t="shared" si="102"/>
        <v>0</v>
      </c>
      <c r="BE70" s="24">
        <f t="shared" si="102"/>
        <v>0</v>
      </c>
      <c r="BF70" s="24">
        <f t="shared" si="102"/>
        <v>0</v>
      </c>
      <c r="BG70" s="24">
        <f t="shared" si="102"/>
        <v>0</v>
      </c>
      <c r="BH70">
        <f>COUNTIF(J70:BG70,"&gt;0")/10</f>
        <v>0.7</v>
      </c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</row>
    <row r="71" spans="8:84" x14ac:dyDescent="0.2">
      <c r="H71">
        <f>Registration!B12</f>
        <v>2</v>
      </c>
      <c r="I71" s="1" t="str">
        <f>Registration!C12</f>
        <v>Jeff Heuer</v>
      </c>
      <c r="J71" s="24">
        <f t="shared" ref="J71:BG71" si="103">IF(ROW()=(COLUMN()+60),"-",(COUNTIF(G1_6,$H71)*COUNTIF(G1_6,J$7))+(COUNTIF(G1_7,$H71)*COUNTIF(G1_7,J$7))+(COUNTIF(G1_8,$H71)*COUNTIF(G1_8,J$7))+(COUNTIF(G1_9,$H71)*COUNTIF(G1_9,J$7))+(COUNTIF(G1_10,$H71)*COUNTIF(G1_10,J$7))+(COUNTIF(G2_6,$H71)*COUNTIF(G2_6,J$7))+(COUNTIF(G2_7,$H71)*COUNTIF(G2_7,J$7))+(COUNTIF(G2_8,$H71)*COUNTIF(G2_8,J$7))+(COUNTIF(G2_9,$H71)*COUNTIF(G2_9,J$7))+(COUNTIF(G2_10,$H71)*COUNTIF(G2_10,J$7))+(COUNTIF(G3_6,$H71)*COUNTIF(G3_6,J$7))+(COUNTIF(G3_7,$H71)*COUNTIF(G3_7,J$7))+(COUNTIF(G3_8,$H71)*COUNTIF(G3_8,J$7))+(COUNTIF(G3_9,$H71)*COUNTIF(G3_9,J$7))+(COUNTIF(G3_10,$H71)*COUNTIF(G3_10,J$7))+(COUNTIF(G4_6,$H71)*COUNTIF(G4_6,J$7))+(COUNTIF(G4_7,$H71)*COUNTIF(G4_7,J$7))+(COUNTIF(G4_8,$H71)*COUNTIF(G4_8,J$7))+(COUNTIF(G4_9,$H71)*COUNTIF(G4_9,J$7))+(COUNTIF(G4_10,$H71)*COUNTIF(G4_10,J$7))+(COUNTIF(G5_6,$H71)*COUNTIF(G5_6,J$7))+(COUNTIF(G5_7,$H71)*COUNTIF(G5_7,J$7))+(COUNTIF(G5_8,$H71)*COUNTIF(G5_8,J$7))+(COUNTIF(G5_9,$H71)*COUNTIF(G5_9,J$7))+(COUNTIF(G5_10,$H71)*COUNTIF(G5_10,J$7)+J131))</f>
        <v>2</v>
      </c>
      <c r="K71" s="24" t="str">
        <f t="shared" si="103"/>
        <v>-</v>
      </c>
      <c r="L71" s="24">
        <f t="shared" si="103"/>
        <v>0</v>
      </c>
      <c r="M71" s="24">
        <f t="shared" si="103"/>
        <v>1</v>
      </c>
      <c r="N71" s="24">
        <f t="shared" si="103"/>
        <v>1</v>
      </c>
      <c r="O71" s="24">
        <f t="shared" si="103"/>
        <v>0</v>
      </c>
      <c r="P71" s="80">
        <f t="shared" si="103"/>
        <v>0</v>
      </c>
      <c r="Q71" s="80">
        <f t="shared" si="103"/>
        <v>1</v>
      </c>
      <c r="R71" s="80">
        <f t="shared" si="103"/>
        <v>0</v>
      </c>
      <c r="S71" s="80">
        <f t="shared" si="103"/>
        <v>0</v>
      </c>
      <c r="T71" s="81">
        <f t="shared" si="103"/>
        <v>0</v>
      </c>
      <c r="U71" s="24">
        <f t="shared" si="103"/>
        <v>1</v>
      </c>
      <c r="V71" s="24">
        <f t="shared" si="103"/>
        <v>0</v>
      </c>
      <c r="W71" s="24">
        <f t="shared" si="103"/>
        <v>0</v>
      </c>
      <c r="X71" s="24">
        <f t="shared" si="103"/>
        <v>1</v>
      </c>
      <c r="Y71" s="24">
        <f t="shared" si="103"/>
        <v>0</v>
      </c>
      <c r="Z71" s="24">
        <f t="shared" si="103"/>
        <v>0</v>
      </c>
      <c r="AA71" s="24">
        <f t="shared" si="103"/>
        <v>0</v>
      </c>
      <c r="AB71" s="24">
        <f t="shared" si="103"/>
        <v>0</v>
      </c>
      <c r="AC71" s="24">
        <f t="shared" si="103"/>
        <v>0</v>
      </c>
      <c r="AD71" s="24">
        <f t="shared" si="103"/>
        <v>0</v>
      </c>
      <c r="AE71" s="24">
        <f t="shared" si="103"/>
        <v>0</v>
      </c>
      <c r="AF71" s="24">
        <f t="shared" si="103"/>
        <v>0</v>
      </c>
      <c r="AG71" s="24">
        <f t="shared" si="103"/>
        <v>0</v>
      </c>
      <c r="AH71" s="24">
        <f t="shared" si="103"/>
        <v>0</v>
      </c>
      <c r="AI71" s="24">
        <f t="shared" si="103"/>
        <v>0</v>
      </c>
      <c r="AJ71" s="24">
        <f t="shared" si="103"/>
        <v>0</v>
      </c>
      <c r="AK71" s="24">
        <f t="shared" si="103"/>
        <v>0</v>
      </c>
      <c r="AL71" s="24">
        <f t="shared" si="103"/>
        <v>0</v>
      </c>
      <c r="AM71" s="24">
        <f t="shared" si="103"/>
        <v>0</v>
      </c>
      <c r="AN71" s="24">
        <f t="shared" si="103"/>
        <v>0</v>
      </c>
      <c r="AO71" s="24">
        <f t="shared" si="103"/>
        <v>0</v>
      </c>
      <c r="AP71" s="24">
        <f t="shared" si="103"/>
        <v>0</v>
      </c>
      <c r="AQ71" s="24">
        <f t="shared" si="103"/>
        <v>0</v>
      </c>
      <c r="AR71" s="24">
        <f t="shared" si="103"/>
        <v>0</v>
      </c>
      <c r="AS71" s="24">
        <f t="shared" si="103"/>
        <v>0</v>
      </c>
      <c r="AT71" s="24">
        <f t="shared" si="103"/>
        <v>0</v>
      </c>
      <c r="AU71" s="24">
        <f t="shared" si="103"/>
        <v>0</v>
      </c>
      <c r="AV71" s="24">
        <f t="shared" si="103"/>
        <v>0</v>
      </c>
      <c r="AW71" s="24">
        <f t="shared" si="103"/>
        <v>0</v>
      </c>
      <c r="AX71" s="24">
        <f t="shared" si="103"/>
        <v>0</v>
      </c>
      <c r="AY71" s="24">
        <f t="shared" si="103"/>
        <v>0</v>
      </c>
      <c r="AZ71" s="24">
        <f t="shared" si="103"/>
        <v>0</v>
      </c>
      <c r="BA71" s="24">
        <f t="shared" si="103"/>
        <v>0</v>
      </c>
      <c r="BB71" s="24">
        <f t="shared" si="103"/>
        <v>0</v>
      </c>
      <c r="BC71" s="24">
        <f t="shared" si="103"/>
        <v>0</v>
      </c>
      <c r="BD71" s="24">
        <f t="shared" si="103"/>
        <v>0</v>
      </c>
      <c r="BE71" s="24">
        <f t="shared" si="103"/>
        <v>0</v>
      </c>
      <c r="BF71" s="24">
        <f t="shared" si="103"/>
        <v>0</v>
      </c>
      <c r="BG71" s="24">
        <f t="shared" si="103"/>
        <v>0</v>
      </c>
      <c r="BH71">
        <f>COUNTIF(J71:BG71,"&gt;0")/10</f>
        <v>0.6</v>
      </c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</row>
    <row r="72" spans="8:84" x14ac:dyDescent="0.2">
      <c r="H72">
        <f>Registration!B13</f>
        <v>3</v>
      </c>
      <c r="I72" s="1" t="str">
        <f>Registration!C13</f>
        <v>Mark Geary</v>
      </c>
      <c r="J72" s="24">
        <f t="shared" ref="J72:BG72" si="104">IF(ROW()=(COLUMN()+60),"-",(COUNTIF(G1_6,$H72)*COUNTIF(G1_6,J$7))+(COUNTIF(G1_7,$H72)*COUNTIF(G1_7,J$7))+(COUNTIF(G1_8,$H72)*COUNTIF(G1_8,J$7))+(COUNTIF(G1_9,$H72)*COUNTIF(G1_9,J$7))+(COUNTIF(G1_10,$H72)*COUNTIF(G1_10,J$7))+(COUNTIF(G2_6,$H72)*COUNTIF(G2_6,J$7))+(COUNTIF(G2_7,$H72)*COUNTIF(G2_7,J$7))+(COUNTIF(G2_8,$H72)*COUNTIF(G2_8,J$7))+(COUNTIF(G2_9,$H72)*COUNTIF(G2_9,J$7))+(COUNTIF(G2_10,$H72)*COUNTIF(G2_10,J$7))+(COUNTIF(G3_6,$H72)*COUNTIF(G3_6,J$7))+(COUNTIF(G3_7,$H72)*COUNTIF(G3_7,J$7))+(COUNTIF(G3_8,$H72)*COUNTIF(G3_8,J$7))+(COUNTIF(G3_9,$H72)*COUNTIF(G3_9,J$7))+(COUNTIF(G3_10,$H72)*COUNTIF(G3_10,J$7))+(COUNTIF(G4_6,$H72)*COUNTIF(G4_6,J$7))+(COUNTIF(G4_7,$H72)*COUNTIF(G4_7,J$7))+(COUNTIF(G4_8,$H72)*COUNTIF(G4_8,J$7))+(COUNTIF(G4_9,$H72)*COUNTIF(G4_9,J$7))+(COUNTIF(G4_10,$H72)*COUNTIF(G4_10,J$7))+(COUNTIF(G5_6,$H72)*COUNTIF(G5_6,J$7))+(COUNTIF(G5_7,$H72)*COUNTIF(G5_7,J$7))+(COUNTIF(G5_8,$H72)*COUNTIF(G5_8,J$7))+(COUNTIF(G5_9,$H72)*COUNTIF(G5_9,J$7))+(COUNTIF(G5_10,$H72)*COUNTIF(G5_10,J$7)+J132))</f>
        <v>0</v>
      </c>
      <c r="K72" s="80">
        <f t="shared" si="104"/>
        <v>0</v>
      </c>
      <c r="L72" s="24" t="str">
        <f t="shared" si="104"/>
        <v>-</v>
      </c>
      <c r="M72" s="80">
        <f t="shared" si="104"/>
        <v>0</v>
      </c>
      <c r="N72" s="80">
        <f t="shared" si="104"/>
        <v>0</v>
      </c>
      <c r="O72" s="80">
        <f t="shared" si="104"/>
        <v>2</v>
      </c>
      <c r="P72" s="81">
        <f t="shared" si="104"/>
        <v>1</v>
      </c>
      <c r="Q72" s="81">
        <f t="shared" si="104"/>
        <v>0</v>
      </c>
      <c r="R72" s="81">
        <f t="shared" si="104"/>
        <v>0</v>
      </c>
      <c r="S72" s="24">
        <f t="shared" si="104"/>
        <v>0</v>
      </c>
      <c r="T72" s="24">
        <f t="shared" si="104"/>
        <v>1</v>
      </c>
      <c r="U72" s="24">
        <f t="shared" si="104"/>
        <v>0</v>
      </c>
      <c r="V72" s="24">
        <f t="shared" si="104"/>
        <v>0</v>
      </c>
      <c r="W72" s="24">
        <f t="shared" si="104"/>
        <v>0</v>
      </c>
      <c r="X72" s="24">
        <f t="shared" si="104"/>
        <v>0</v>
      </c>
      <c r="Y72" s="82">
        <f t="shared" si="104"/>
        <v>1</v>
      </c>
      <c r="Z72" s="79">
        <f t="shared" si="104"/>
        <v>0</v>
      </c>
      <c r="AA72" s="79">
        <f t="shared" si="104"/>
        <v>0</v>
      </c>
      <c r="AB72" s="24">
        <f t="shared" si="104"/>
        <v>0</v>
      </c>
      <c r="AC72" s="65">
        <f t="shared" si="104"/>
        <v>0</v>
      </c>
      <c r="AD72" s="76">
        <f t="shared" si="104"/>
        <v>1</v>
      </c>
      <c r="AE72" s="24">
        <f t="shared" si="104"/>
        <v>0</v>
      </c>
      <c r="AF72" s="24">
        <f t="shared" si="104"/>
        <v>0</v>
      </c>
      <c r="AG72" s="24">
        <f t="shared" si="104"/>
        <v>0</v>
      </c>
      <c r="AH72" s="24">
        <f t="shared" si="104"/>
        <v>0</v>
      </c>
      <c r="AI72" s="24">
        <f t="shared" si="104"/>
        <v>0</v>
      </c>
      <c r="AJ72" s="77">
        <f t="shared" si="104"/>
        <v>0</v>
      </c>
      <c r="AK72" s="76">
        <f t="shared" si="104"/>
        <v>0</v>
      </c>
      <c r="AL72" s="82">
        <f t="shared" si="104"/>
        <v>0</v>
      </c>
      <c r="AM72" s="79">
        <f t="shared" si="104"/>
        <v>0</v>
      </c>
      <c r="AN72" s="79">
        <f t="shared" si="104"/>
        <v>0</v>
      </c>
      <c r="AO72" s="79">
        <f t="shared" si="104"/>
        <v>0</v>
      </c>
      <c r="AP72" s="78">
        <f t="shared" si="104"/>
        <v>0</v>
      </c>
      <c r="AQ72" s="78">
        <f t="shared" si="104"/>
        <v>0</v>
      </c>
      <c r="AR72" s="77">
        <f t="shared" si="104"/>
        <v>0</v>
      </c>
      <c r="AS72" s="76">
        <f t="shared" si="104"/>
        <v>0</v>
      </c>
      <c r="AT72" s="65">
        <f t="shared" si="104"/>
        <v>0</v>
      </c>
      <c r="AU72" s="24">
        <f t="shared" si="104"/>
        <v>0</v>
      </c>
      <c r="AV72" s="24">
        <f t="shared" si="104"/>
        <v>0</v>
      </c>
      <c r="AW72" s="24">
        <f t="shared" si="104"/>
        <v>0</v>
      </c>
      <c r="AX72" s="24">
        <f t="shared" si="104"/>
        <v>0</v>
      </c>
      <c r="AY72" s="24">
        <f t="shared" si="104"/>
        <v>0</v>
      </c>
      <c r="AZ72" s="24">
        <f t="shared" si="104"/>
        <v>0</v>
      </c>
      <c r="BA72" s="24">
        <f t="shared" si="104"/>
        <v>0</v>
      </c>
      <c r="BB72" s="24">
        <f t="shared" si="104"/>
        <v>0</v>
      </c>
      <c r="BC72" s="24">
        <f t="shared" si="104"/>
        <v>0</v>
      </c>
      <c r="BD72" s="24">
        <f t="shared" si="104"/>
        <v>0</v>
      </c>
      <c r="BE72" s="24">
        <f t="shared" si="104"/>
        <v>0</v>
      </c>
      <c r="BF72" s="76">
        <f t="shared" si="104"/>
        <v>0</v>
      </c>
      <c r="BG72" s="24">
        <f t="shared" si="104"/>
        <v>0</v>
      </c>
      <c r="BH72" s="71">
        <f t="shared" ref="BH72:BH119" si="105">COUNTIF(J72:BG72,"&gt;0")/10</f>
        <v>0.5</v>
      </c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</row>
    <row r="73" spans="8:84" x14ac:dyDescent="0.2">
      <c r="H73">
        <f>Registration!B14</f>
        <v>4</v>
      </c>
      <c r="I73" s="1" t="str">
        <f>Registration!C14</f>
        <v>David Simmons</v>
      </c>
      <c r="J73" s="79">
        <f t="shared" ref="J73:BG73" si="106">IF(ROW()=(COLUMN()+60),"-",(COUNTIF(G1_6,$H73)*COUNTIF(G1_6,J$7))+(COUNTIF(G1_7,$H73)*COUNTIF(G1_7,J$7))+(COUNTIF(G1_8,$H73)*COUNTIF(G1_8,J$7))+(COUNTIF(G1_9,$H73)*COUNTIF(G1_9,J$7))+(COUNTIF(G1_10,$H73)*COUNTIF(G1_10,J$7))+(COUNTIF(G2_6,$H73)*COUNTIF(G2_6,J$7))+(COUNTIF(G2_7,$H73)*COUNTIF(G2_7,J$7))+(COUNTIF(G2_8,$H73)*COUNTIF(G2_8,J$7))+(COUNTIF(G2_9,$H73)*COUNTIF(G2_9,J$7))+(COUNTIF(G2_10,$H73)*COUNTIF(G2_10,J$7))+(COUNTIF(G3_6,$H73)*COUNTIF(G3_6,J$7))+(COUNTIF(G3_7,$H73)*COUNTIF(G3_7,J$7))+(COUNTIF(G3_8,$H73)*COUNTIF(G3_8,J$7))+(COUNTIF(G3_9,$H73)*COUNTIF(G3_9,J$7))+(COUNTIF(G3_10,$H73)*COUNTIF(G3_10,J$7))+(COUNTIF(G4_6,$H73)*COUNTIF(G4_6,J$7))+(COUNTIF(G4_7,$H73)*COUNTIF(G4_7,J$7))+(COUNTIF(G4_8,$H73)*COUNTIF(G4_8,J$7))+(COUNTIF(G4_9,$H73)*COUNTIF(G4_9,J$7))+(COUNTIF(G4_10,$H73)*COUNTIF(G4_10,J$7))+(COUNTIF(G5_6,$H73)*COUNTIF(G5_6,J$7))+(COUNTIF(G5_7,$H73)*COUNTIF(G5_7,J$7))+(COUNTIF(G5_8,$H73)*COUNTIF(G5_8,J$7))+(COUNTIF(G5_9,$H73)*COUNTIF(G5_9,J$7))+(COUNTIF(G5_10,$H73)*COUNTIF(G5_10,J$7)+J133))</f>
        <v>1</v>
      </c>
      <c r="K73" s="24">
        <f t="shared" si="106"/>
        <v>1</v>
      </c>
      <c r="L73" s="24">
        <f t="shared" si="106"/>
        <v>0</v>
      </c>
      <c r="M73" s="24" t="str">
        <f t="shared" si="106"/>
        <v>-</v>
      </c>
      <c r="N73" s="24">
        <f t="shared" si="106"/>
        <v>0</v>
      </c>
      <c r="O73" s="24">
        <f t="shared" si="106"/>
        <v>0</v>
      </c>
      <c r="P73" s="24">
        <f t="shared" si="106"/>
        <v>0</v>
      </c>
      <c r="Q73" s="24">
        <f t="shared" si="106"/>
        <v>0</v>
      </c>
      <c r="R73" s="24">
        <f t="shared" si="106"/>
        <v>1</v>
      </c>
      <c r="S73" s="24">
        <f t="shared" si="106"/>
        <v>0</v>
      </c>
      <c r="T73" s="24">
        <f t="shared" si="106"/>
        <v>0</v>
      </c>
      <c r="U73" s="24">
        <f t="shared" si="106"/>
        <v>2</v>
      </c>
      <c r="V73" s="24">
        <f t="shared" si="106"/>
        <v>0</v>
      </c>
      <c r="W73" s="24">
        <f t="shared" si="106"/>
        <v>0</v>
      </c>
      <c r="X73" s="24">
        <f t="shared" si="106"/>
        <v>1</v>
      </c>
      <c r="Y73" s="24">
        <f t="shared" si="106"/>
        <v>0</v>
      </c>
      <c r="Z73" s="24">
        <f t="shared" si="106"/>
        <v>0</v>
      </c>
      <c r="AA73" s="24">
        <f t="shared" si="106"/>
        <v>1</v>
      </c>
      <c r="AB73" s="24">
        <f t="shared" si="106"/>
        <v>0</v>
      </c>
      <c r="AC73" s="24">
        <f t="shared" si="106"/>
        <v>0</v>
      </c>
      <c r="AD73" s="24">
        <f t="shared" si="106"/>
        <v>0</v>
      </c>
      <c r="AE73" s="24">
        <f t="shared" si="106"/>
        <v>0</v>
      </c>
      <c r="AF73" s="24">
        <f t="shared" si="106"/>
        <v>0</v>
      </c>
      <c r="AG73" s="24">
        <f t="shared" si="106"/>
        <v>0</v>
      </c>
      <c r="AH73" s="24">
        <f t="shared" si="106"/>
        <v>0</v>
      </c>
      <c r="AI73" s="24">
        <f t="shared" si="106"/>
        <v>0</v>
      </c>
      <c r="AJ73" s="24">
        <f t="shared" si="106"/>
        <v>0</v>
      </c>
      <c r="AK73" s="24">
        <f t="shared" si="106"/>
        <v>0</v>
      </c>
      <c r="AL73" s="24">
        <f t="shared" si="106"/>
        <v>0</v>
      </c>
      <c r="AM73" s="24">
        <f t="shared" si="106"/>
        <v>0</v>
      </c>
      <c r="AN73" s="24">
        <f t="shared" si="106"/>
        <v>0</v>
      </c>
      <c r="AO73" s="24">
        <f t="shared" si="106"/>
        <v>0</v>
      </c>
      <c r="AP73" s="24">
        <f t="shared" si="106"/>
        <v>0</v>
      </c>
      <c r="AQ73" s="24">
        <f t="shared" si="106"/>
        <v>0</v>
      </c>
      <c r="AR73" s="24">
        <f t="shared" si="106"/>
        <v>0</v>
      </c>
      <c r="AS73" s="24">
        <f t="shared" si="106"/>
        <v>0</v>
      </c>
      <c r="AT73" s="24">
        <f t="shared" si="106"/>
        <v>0</v>
      </c>
      <c r="AU73" s="24">
        <f t="shared" si="106"/>
        <v>0</v>
      </c>
      <c r="AV73" s="24">
        <f t="shared" si="106"/>
        <v>0</v>
      </c>
      <c r="AW73" s="24">
        <f t="shared" si="106"/>
        <v>0</v>
      </c>
      <c r="AX73" s="24">
        <f t="shared" si="106"/>
        <v>0</v>
      </c>
      <c r="AY73" s="24">
        <f t="shared" si="106"/>
        <v>0</v>
      </c>
      <c r="AZ73" s="24">
        <f t="shared" si="106"/>
        <v>0</v>
      </c>
      <c r="BA73" s="24">
        <f t="shared" si="106"/>
        <v>0</v>
      </c>
      <c r="BB73" s="24">
        <f t="shared" si="106"/>
        <v>0</v>
      </c>
      <c r="BC73" s="24">
        <f t="shared" si="106"/>
        <v>0</v>
      </c>
      <c r="BD73" s="24">
        <f t="shared" si="106"/>
        <v>0</v>
      </c>
      <c r="BE73" s="24">
        <f t="shared" si="106"/>
        <v>0</v>
      </c>
      <c r="BF73" s="24">
        <f t="shared" si="106"/>
        <v>0</v>
      </c>
      <c r="BG73" s="24">
        <f t="shared" si="106"/>
        <v>0</v>
      </c>
      <c r="BH73">
        <f t="shared" si="105"/>
        <v>0.6</v>
      </c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</row>
    <row r="74" spans="8:84" x14ac:dyDescent="0.2">
      <c r="H74">
        <f>Registration!B15</f>
        <v>5</v>
      </c>
      <c r="I74" s="1" t="str">
        <f>Registration!C15</f>
        <v>Chris Schaffer</v>
      </c>
      <c r="J74" s="24">
        <f t="shared" ref="J74:BG74" si="107">IF(ROW()=(COLUMN()+60),"-",(COUNTIF(G1_6,$H74)*COUNTIF(G1_6,J$7))+(COUNTIF(G1_7,$H74)*COUNTIF(G1_7,J$7))+(COUNTIF(G1_8,$H74)*COUNTIF(G1_8,J$7))+(COUNTIF(G1_9,$H74)*COUNTIF(G1_9,J$7))+(COUNTIF(G1_10,$H74)*COUNTIF(G1_10,J$7))+(COUNTIF(G2_6,$H74)*COUNTIF(G2_6,J$7))+(COUNTIF(G2_7,$H74)*COUNTIF(G2_7,J$7))+(COUNTIF(G2_8,$H74)*COUNTIF(G2_8,J$7))+(COUNTIF(G2_9,$H74)*COUNTIF(G2_9,J$7))+(COUNTIF(G2_10,$H74)*COUNTIF(G2_10,J$7))+(COUNTIF(G3_6,$H74)*COUNTIF(G3_6,J$7))+(COUNTIF(G3_7,$H74)*COUNTIF(G3_7,J$7))+(COUNTIF(G3_8,$H74)*COUNTIF(G3_8,J$7))+(COUNTIF(G3_9,$H74)*COUNTIF(G3_9,J$7))+(COUNTIF(G3_10,$H74)*COUNTIF(G3_10,J$7))+(COUNTIF(G4_6,$H74)*COUNTIF(G4_6,J$7))+(COUNTIF(G4_7,$H74)*COUNTIF(G4_7,J$7))+(COUNTIF(G4_8,$H74)*COUNTIF(G4_8,J$7))+(COUNTIF(G4_9,$H74)*COUNTIF(G4_9,J$7))+(COUNTIF(G4_10,$H74)*COUNTIF(G4_10,J$7))+(COUNTIF(G5_6,$H74)*COUNTIF(G5_6,J$7))+(COUNTIF(G5_7,$H74)*COUNTIF(G5_7,J$7))+(COUNTIF(G5_8,$H74)*COUNTIF(G5_8,J$7))+(COUNTIF(G5_9,$H74)*COUNTIF(G5_9,J$7))+(COUNTIF(G5_10,$H74)*COUNTIF(G5_10,J$7)+J134))</f>
        <v>2</v>
      </c>
      <c r="K74" s="24">
        <f t="shared" si="107"/>
        <v>1</v>
      </c>
      <c r="L74" s="24">
        <f t="shared" si="107"/>
        <v>0</v>
      </c>
      <c r="M74" s="24">
        <f t="shared" si="107"/>
        <v>0</v>
      </c>
      <c r="N74" s="24" t="str">
        <f t="shared" si="107"/>
        <v>-</v>
      </c>
      <c r="O74" s="24">
        <f t="shared" si="107"/>
        <v>0</v>
      </c>
      <c r="P74" s="80">
        <f t="shared" si="107"/>
        <v>1</v>
      </c>
      <c r="Q74" s="80">
        <f t="shared" si="107"/>
        <v>1</v>
      </c>
      <c r="R74" s="81">
        <f t="shared" si="107"/>
        <v>0</v>
      </c>
      <c r="S74" s="24">
        <f t="shared" si="107"/>
        <v>0</v>
      </c>
      <c r="T74" s="24">
        <f t="shared" si="107"/>
        <v>0</v>
      </c>
      <c r="U74" s="24">
        <f t="shared" si="107"/>
        <v>0</v>
      </c>
      <c r="V74" s="24">
        <f t="shared" si="107"/>
        <v>0</v>
      </c>
      <c r="W74" s="24">
        <f t="shared" si="107"/>
        <v>0</v>
      </c>
      <c r="X74" s="24">
        <f t="shared" si="107"/>
        <v>0</v>
      </c>
      <c r="Y74" s="24">
        <f t="shared" si="107"/>
        <v>1</v>
      </c>
      <c r="Z74" s="24">
        <f t="shared" si="107"/>
        <v>0</v>
      </c>
      <c r="AA74" s="24">
        <f t="shared" si="107"/>
        <v>1</v>
      </c>
      <c r="AB74" s="24">
        <f t="shared" si="107"/>
        <v>0</v>
      </c>
      <c r="AC74" s="24">
        <f t="shared" si="107"/>
        <v>0</v>
      </c>
      <c r="AD74" s="24">
        <f t="shared" si="107"/>
        <v>0</v>
      </c>
      <c r="AE74" s="24">
        <f t="shared" si="107"/>
        <v>1</v>
      </c>
      <c r="AF74" s="24">
        <f t="shared" si="107"/>
        <v>0</v>
      </c>
      <c r="AG74" s="24">
        <f t="shared" si="107"/>
        <v>0</v>
      </c>
      <c r="AH74" s="24">
        <f t="shared" si="107"/>
        <v>0</v>
      </c>
      <c r="AI74" s="24">
        <f t="shared" si="107"/>
        <v>0</v>
      </c>
      <c r="AJ74" s="24">
        <f t="shared" si="107"/>
        <v>0</v>
      </c>
      <c r="AK74" s="24">
        <f t="shared" si="107"/>
        <v>0</v>
      </c>
      <c r="AL74" s="24">
        <f t="shared" si="107"/>
        <v>0</v>
      </c>
      <c r="AM74" s="24">
        <f t="shared" si="107"/>
        <v>0</v>
      </c>
      <c r="AN74" s="24">
        <f t="shared" si="107"/>
        <v>0</v>
      </c>
      <c r="AO74" s="24">
        <f t="shared" si="107"/>
        <v>0</v>
      </c>
      <c r="AP74" s="24">
        <f t="shared" si="107"/>
        <v>0</v>
      </c>
      <c r="AQ74" s="24">
        <f t="shared" si="107"/>
        <v>0</v>
      </c>
      <c r="AR74" s="24">
        <f t="shared" si="107"/>
        <v>0</v>
      </c>
      <c r="AS74" s="24">
        <f t="shared" si="107"/>
        <v>0</v>
      </c>
      <c r="AT74" s="24">
        <f t="shared" si="107"/>
        <v>0</v>
      </c>
      <c r="AU74" s="24">
        <f t="shared" si="107"/>
        <v>0</v>
      </c>
      <c r="AV74" s="24">
        <f t="shared" si="107"/>
        <v>0</v>
      </c>
      <c r="AW74" s="24">
        <f t="shared" si="107"/>
        <v>0</v>
      </c>
      <c r="AX74" s="24">
        <f t="shared" si="107"/>
        <v>0</v>
      </c>
      <c r="AY74" s="24">
        <f t="shared" si="107"/>
        <v>0</v>
      </c>
      <c r="AZ74" s="24">
        <f t="shared" si="107"/>
        <v>0</v>
      </c>
      <c r="BA74" s="24">
        <f t="shared" si="107"/>
        <v>0</v>
      </c>
      <c r="BB74" s="24">
        <f t="shared" si="107"/>
        <v>0</v>
      </c>
      <c r="BC74" s="24">
        <f t="shared" si="107"/>
        <v>0</v>
      </c>
      <c r="BD74" s="24">
        <f t="shared" si="107"/>
        <v>0</v>
      </c>
      <c r="BE74" s="24">
        <f t="shared" si="107"/>
        <v>0</v>
      </c>
      <c r="BF74" s="24">
        <f t="shared" si="107"/>
        <v>0</v>
      </c>
      <c r="BG74" s="24">
        <f t="shared" si="107"/>
        <v>0</v>
      </c>
      <c r="BH74">
        <f t="shared" si="105"/>
        <v>0.7</v>
      </c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</row>
    <row r="75" spans="8:84" x14ac:dyDescent="0.2">
      <c r="H75">
        <f>Registration!B16</f>
        <v>6</v>
      </c>
      <c r="I75" s="1" t="str">
        <f>Registration!C16</f>
        <v>Bill Gallagher</v>
      </c>
      <c r="J75" s="24">
        <f t="shared" ref="J75:BG75" si="108">IF(ROW()=(COLUMN()+60),"-",(COUNTIF(G1_6,$H75)*COUNTIF(G1_6,J$7))+(COUNTIF(G1_7,$H75)*COUNTIF(G1_7,J$7))+(COUNTIF(G1_8,$H75)*COUNTIF(G1_8,J$7))+(COUNTIF(G1_9,$H75)*COUNTIF(G1_9,J$7))+(COUNTIF(G1_10,$H75)*COUNTIF(G1_10,J$7))+(COUNTIF(G2_6,$H75)*COUNTIF(G2_6,J$7))+(COUNTIF(G2_7,$H75)*COUNTIF(G2_7,J$7))+(COUNTIF(G2_8,$H75)*COUNTIF(G2_8,J$7))+(COUNTIF(G2_9,$H75)*COUNTIF(G2_9,J$7))+(COUNTIF(G2_10,$H75)*COUNTIF(G2_10,J$7))+(COUNTIF(G3_6,$H75)*COUNTIF(G3_6,J$7))+(COUNTIF(G3_7,$H75)*COUNTIF(G3_7,J$7))+(COUNTIF(G3_8,$H75)*COUNTIF(G3_8,J$7))+(COUNTIF(G3_9,$H75)*COUNTIF(G3_9,J$7))+(COUNTIF(G3_10,$H75)*COUNTIF(G3_10,J$7))+(COUNTIF(G4_6,$H75)*COUNTIF(G4_6,J$7))+(COUNTIF(G4_7,$H75)*COUNTIF(G4_7,J$7))+(COUNTIF(G4_8,$H75)*COUNTIF(G4_8,J$7))+(COUNTIF(G4_9,$H75)*COUNTIF(G4_9,J$7))+(COUNTIF(G4_10,$H75)*COUNTIF(G4_10,J$7))+(COUNTIF(G5_6,$H75)*COUNTIF(G5_6,J$7))+(COUNTIF(G5_7,$H75)*COUNTIF(G5_7,J$7))+(COUNTIF(G5_8,$H75)*COUNTIF(G5_8,J$7))+(COUNTIF(G5_9,$H75)*COUNTIF(G5_9,J$7))+(COUNTIF(G5_10,$H75)*COUNTIF(G5_10,J$7)+J135))</f>
        <v>0</v>
      </c>
      <c r="K75" s="24">
        <f t="shared" si="108"/>
        <v>0</v>
      </c>
      <c r="L75" s="24">
        <f t="shared" si="108"/>
        <v>2</v>
      </c>
      <c r="M75" s="24">
        <f t="shared" si="108"/>
        <v>0</v>
      </c>
      <c r="N75" s="24">
        <f t="shared" si="108"/>
        <v>0</v>
      </c>
      <c r="O75" s="24" t="str">
        <f t="shared" si="108"/>
        <v>-</v>
      </c>
      <c r="P75" s="24">
        <f t="shared" si="108"/>
        <v>1</v>
      </c>
      <c r="Q75" s="24">
        <f t="shared" si="108"/>
        <v>0</v>
      </c>
      <c r="R75" s="24">
        <f t="shared" si="108"/>
        <v>0</v>
      </c>
      <c r="S75" s="24">
        <f t="shared" si="108"/>
        <v>0</v>
      </c>
      <c r="T75" s="24">
        <f t="shared" si="108"/>
        <v>1</v>
      </c>
      <c r="U75" s="24">
        <f t="shared" si="108"/>
        <v>0</v>
      </c>
      <c r="V75" s="24">
        <f t="shared" si="108"/>
        <v>0</v>
      </c>
      <c r="W75" s="24">
        <f t="shared" si="108"/>
        <v>0</v>
      </c>
      <c r="X75" s="24">
        <f t="shared" si="108"/>
        <v>0</v>
      </c>
      <c r="Y75" s="24">
        <f t="shared" si="108"/>
        <v>1</v>
      </c>
      <c r="Z75" s="24">
        <f t="shared" si="108"/>
        <v>0</v>
      </c>
      <c r="AA75" s="24">
        <f t="shared" si="108"/>
        <v>0</v>
      </c>
      <c r="AB75" s="24">
        <f t="shared" si="108"/>
        <v>0</v>
      </c>
      <c r="AC75" s="24">
        <f t="shared" si="108"/>
        <v>0</v>
      </c>
      <c r="AD75" s="24">
        <f t="shared" si="108"/>
        <v>1</v>
      </c>
      <c r="AE75" s="24">
        <f t="shared" si="108"/>
        <v>0</v>
      </c>
      <c r="AF75" s="24">
        <f t="shared" si="108"/>
        <v>0</v>
      </c>
      <c r="AG75" s="24">
        <f t="shared" si="108"/>
        <v>0</v>
      </c>
      <c r="AH75" s="24">
        <f t="shared" si="108"/>
        <v>0</v>
      </c>
      <c r="AI75" s="24">
        <f t="shared" si="108"/>
        <v>0</v>
      </c>
      <c r="AJ75" s="24">
        <f t="shared" si="108"/>
        <v>0</v>
      </c>
      <c r="AK75" s="24">
        <f t="shared" si="108"/>
        <v>0</v>
      </c>
      <c r="AL75" s="24">
        <f t="shared" si="108"/>
        <v>0</v>
      </c>
      <c r="AM75" s="24">
        <f t="shared" si="108"/>
        <v>0</v>
      </c>
      <c r="AN75" s="24">
        <f t="shared" si="108"/>
        <v>0</v>
      </c>
      <c r="AO75" s="24">
        <f t="shared" si="108"/>
        <v>0</v>
      </c>
      <c r="AP75" s="24">
        <f t="shared" si="108"/>
        <v>0</v>
      </c>
      <c r="AQ75" s="24">
        <f t="shared" si="108"/>
        <v>0</v>
      </c>
      <c r="AR75" s="24">
        <f t="shared" si="108"/>
        <v>0</v>
      </c>
      <c r="AS75" s="24">
        <f t="shared" si="108"/>
        <v>0</v>
      </c>
      <c r="AT75" s="24">
        <f t="shared" si="108"/>
        <v>0</v>
      </c>
      <c r="AU75" s="24">
        <f t="shared" si="108"/>
        <v>0</v>
      </c>
      <c r="AV75" s="24">
        <f t="shared" si="108"/>
        <v>0</v>
      </c>
      <c r="AW75" s="24">
        <f t="shared" si="108"/>
        <v>0</v>
      </c>
      <c r="AX75" s="24">
        <f t="shared" si="108"/>
        <v>0</v>
      </c>
      <c r="AY75" s="24">
        <f t="shared" si="108"/>
        <v>0</v>
      </c>
      <c r="AZ75" s="24">
        <f t="shared" si="108"/>
        <v>0</v>
      </c>
      <c r="BA75" s="24">
        <f t="shared" si="108"/>
        <v>0</v>
      </c>
      <c r="BB75" s="24">
        <f t="shared" si="108"/>
        <v>0</v>
      </c>
      <c r="BC75" s="24">
        <f t="shared" si="108"/>
        <v>0</v>
      </c>
      <c r="BD75" s="24">
        <f t="shared" si="108"/>
        <v>0</v>
      </c>
      <c r="BE75" s="24">
        <f t="shared" si="108"/>
        <v>0</v>
      </c>
      <c r="BF75" s="24">
        <f t="shared" si="108"/>
        <v>0</v>
      </c>
      <c r="BG75" s="24">
        <f t="shared" si="108"/>
        <v>0</v>
      </c>
      <c r="BH75">
        <f t="shared" si="105"/>
        <v>0.5</v>
      </c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</row>
    <row r="76" spans="8:84" x14ac:dyDescent="0.2">
      <c r="H76">
        <f>Registration!B17</f>
        <v>7</v>
      </c>
      <c r="I76" s="1" t="str">
        <f>Registration!C17</f>
        <v>Eric Flood</v>
      </c>
      <c r="J76" s="55">
        <f t="shared" ref="J76:BG76" si="109">IF(ROW()=(COLUMN()+60),"-",(COUNTIF(G1_6,$H76)*COUNTIF(G1_6,J$7))+(COUNTIF(G1_7,$H76)*COUNTIF(G1_7,J$7))+(COUNTIF(G1_8,$H76)*COUNTIF(G1_8,J$7))+(COUNTIF(G1_9,$H76)*COUNTIF(G1_9,J$7))+(COUNTIF(G1_10,$H76)*COUNTIF(G1_10,J$7))+(COUNTIF(G2_6,$H76)*COUNTIF(G2_6,J$7))+(COUNTIF(G2_7,$H76)*COUNTIF(G2_7,J$7))+(COUNTIF(G2_8,$H76)*COUNTIF(G2_8,J$7))+(COUNTIF(G2_9,$H76)*COUNTIF(G2_9,J$7))+(COUNTIF(G2_10,$H76)*COUNTIF(G2_10,J$7))+(COUNTIF(G3_6,$H76)*COUNTIF(G3_6,J$7))+(COUNTIF(G3_7,$H76)*COUNTIF(G3_7,J$7))+(COUNTIF(G3_8,$H76)*COUNTIF(G3_8,J$7))+(COUNTIF(G3_9,$H76)*COUNTIF(G3_9,J$7))+(COUNTIF(G3_10,$H76)*COUNTIF(G3_10,J$7))+(COUNTIF(G4_6,$H76)*COUNTIF(G4_6,J$7))+(COUNTIF(G4_7,$H76)*COUNTIF(G4_7,J$7))+(COUNTIF(G4_8,$H76)*COUNTIF(G4_8,J$7))+(COUNTIF(G4_9,$H76)*COUNTIF(G4_9,J$7))+(COUNTIF(G4_10,$H76)*COUNTIF(G4_10,J$7))+(COUNTIF(G5_6,$H76)*COUNTIF(G5_6,J$7))+(COUNTIF(G5_7,$H76)*COUNTIF(G5_7,J$7))+(COUNTIF(G5_8,$H76)*COUNTIF(G5_8,J$7))+(COUNTIF(G5_9,$H76)*COUNTIF(G5_9,J$7))+(COUNTIF(G5_10,$H76)*COUNTIF(G5_10,J$7)+J136))</f>
        <v>0</v>
      </c>
      <c r="K76" s="24">
        <f t="shared" si="109"/>
        <v>0</v>
      </c>
      <c r="L76" s="24">
        <f t="shared" si="109"/>
        <v>1</v>
      </c>
      <c r="M76" s="24">
        <f t="shared" si="109"/>
        <v>0</v>
      </c>
      <c r="N76" s="24">
        <f t="shared" si="109"/>
        <v>1</v>
      </c>
      <c r="O76" s="24">
        <f t="shared" si="109"/>
        <v>1</v>
      </c>
      <c r="P76" s="24" t="str">
        <f t="shared" si="109"/>
        <v>-</v>
      </c>
      <c r="Q76" s="24">
        <f t="shared" si="109"/>
        <v>0</v>
      </c>
      <c r="R76" s="24">
        <f t="shared" si="109"/>
        <v>0</v>
      </c>
      <c r="S76" s="24">
        <f t="shared" si="109"/>
        <v>0</v>
      </c>
      <c r="T76" s="24">
        <f t="shared" si="109"/>
        <v>0</v>
      </c>
      <c r="U76" s="24">
        <f t="shared" si="109"/>
        <v>0</v>
      </c>
      <c r="V76" s="24">
        <f t="shared" si="109"/>
        <v>0</v>
      </c>
      <c r="W76" s="24">
        <f t="shared" si="109"/>
        <v>0</v>
      </c>
      <c r="X76" s="24">
        <f t="shared" si="109"/>
        <v>0</v>
      </c>
      <c r="Y76" s="24">
        <f t="shared" si="109"/>
        <v>2</v>
      </c>
      <c r="Z76" s="24">
        <f t="shared" si="109"/>
        <v>0</v>
      </c>
      <c r="AA76" s="24">
        <f t="shared" si="109"/>
        <v>1</v>
      </c>
      <c r="AB76" s="24">
        <f t="shared" si="109"/>
        <v>0</v>
      </c>
      <c r="AC76" s="24">
        <f t="shared" si="109"/>
        <v>0</v>
      </c>
      <c r="AD76" s="24">
        <f t="shared" si="109"/>
        <v>1</v>
      </c>
      <c r="AE76" s="24">
        <f t="shared" si="109"/>
        <v>0</v>
      </c>
      <c r="AF76" s="24">
        <f t="shared" si="109"/>
        <v>0</v>
      </c>
      <c r="AG76" s="24">
        <f t="shared" si="109"/>
        <v>0</v>
      </c>
      <c r="AH76" s="24">
        <f t="shared" si="109"/>
        <v>0</v>
      </c>
      <c r="AI76" s="24">
        <f t="shared" si="109"/>
        <v>0</v>
      </c>
      <c r="AJ76" s="24">
        <f t="shared" si="109"/>
        <v>0</v>
      </c>
      <c r="AK76" s="24">
        <f t="shared" si="109"/>
        <v>0</v>
      </c>
      <c r="AL76" s="24">
        <f t="shared" si="109"/>
        <v>0</v>
      </c>
      <c r="AM76" s="24">
        <f t="shared" si="109"/>
        <v>0</v>
      </c>
      <c r="AN76" s="24">
        <f t="shared" si="109"/>
        <v>0</v>
      </c>
      <c r="AO76" s="24">
        <f t="shared" si="109"/>
        <v>0</v>
      </c>
      <c r="AP76" s="24">
        <f t="shared" si="109"/>
        <v>0</v>
      </c>
      <c r="AQ76" s="24">
        <f t="shared" si="109"/>
        <v>0</v>
      </c>
      <c r="AR76" s="24">
        <f t="shared" si="109"/>
        <v>0</v>
      </c>
      <c r="AS76" s="24">
        <f t="shared" si="109"/>
        <v>0</v>
      </c>
      <c r="AT76" s="24">
        <f t="shared" si="109"/>
        <v>0</v>
      </c>
      <c r="AU76" s="24">
        <f t="shared" si="109"/>
        <v>0</v>
      </c>
      <c r="AV76" s="24">
        <f t="shared" si="109"/>
        <v>0</v>
      </c>
      <c r="AW76" s="24">
        <f t="shared" si="109"/>
        <v>0</v>
      </c>
      <c r="AX76" s="24">
        <f t="shared" si="109"/>
        <v>0</v>
      </c>
      <c r="AY76" s="24">
        <f t="shared" si="109"/>
        <v>0</v>
      </c>
      <c r="AZ76" s="24">
        <f t="shared" si="109"/>
        <v>0</v>
      </c>
      <c r="BA76" s="24">
        <f t="shared" si="109"/>
        <v>0</v>
      </c>
      <c r="BB76" s="24">
        <f t="shared" si="109"/>
        <v>0</v>
      </c>
      <c r="BC76" s="24">
        <f t="shared" si="109"/>
        <v>0</v>
      </c>
      <c r="BD76" s="24">
        <f t="shared" si="109"/>
        <v>0</v>
      </c>
      <c r="BE76" s="24">
        <f t="shared" si="109"/>
        <v>0</v>
      </c>
      <c r="BF76" s="24">
        <f t="shared" si="109"/>
        <v>0</v>
      </c>
      <c r="BG76" s="24">
        <f t="shared" si="109"/>
        <v>0</v>
      </c>
      <c r="BH76">
        <f t="shared" si="105"/>
        <v>0.6</v>
      </c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</row>
    <row r="77" spans="8:84" x14ac:dyDescent="0.2">
      <c r="H77">
        <f>Registration!B18</f>
        <v>8</v>
      </c>
      <c r="I77" s="1" t="str">
        <f>Registration!C18</f>
        <v>Jonathan Flagg</v>
      </c>
      <c r="J77" s="24">
        <f t="shared" ref="J77:BG77" si="110">IF(ROW()=(COLUMN()+60),"-",(COUNTIF(G1_6,$H77)*COUNTIF(G1_6,J$7))+(COUNTIF(G1_7,$H77)*COUNTIF(G1_7,J$7))+(COUNTIF(G1_8,$H77)*COUNTIF(G1_8,J$7))+(COUNTIF(G1_9,$H77)*COUNTIF(G1_9,J$7))+(COUNTIF(G1_10,$H77)*COUNTIF(G1_10,J$7))+(COUNTIF(G2_6,$H77)*COUNTIF(G2_6,J$7))+(COUNTIF(G2_7,$H77)*COUNTIF(G2_7,J$7))+(COUNTIF(G2_8,$H77)*COUNTIF(G2_8,J$7))+(COUNTIF(G2_9,$H77)*COUNTIF(G2_9,J$7))+(COUNTIF(G2_10,$H77)*COUNTIF(G2_10,J$7))+(COUNTIF(G3_6,$H77)*COUNTIF(G3_6,J$7))+(COUNTIF(G3_7,$H77)*COUNTIF(G3_7,J$7))+(COUNTIF(G3_8,$H77)*COUNTIF(G3_8,J$7))+(COUNTIF(G3_9,$H77)*COUNTIF(G3_9,J$7))+(COUNTIF(G3_10,$H77)*COUNTIF(G3_10,J$7))+(COUNTIF(G4_6,$H77)*COUNTIF(G4_6,J$7))+(COUNTIF(G4_7,$H77)*COUNTIF(G4_7,J$7))+(COUNTIF(G4_8,$H77)*COUNTIF(G4_8,J$7))+(COUNTIF(G4_9,$H77)*COUNTIF(G4_9,J$7))+(COUNTIF(G4_10,$H77)*COUNTIF(G4_10,J$7))+(COUNTIF(G5_6,$H77)*COUNTIF(G5_6,J$7))+(COUNTIF(G5_7,$H77)*COUNTIF(G5_7,J$7))+(COUNTIF(G5_8,$H77)*COUNTIF(G5_8,J$7))+(COUNTIF(G5_9,$H77)*COUNTIF(G5_9,J$7))+(COUNTIF(G5_10,$H77)*COUNTIF(G5_10,J$7)+J137))</f>
        <v>1</v>
      </c>
      <c r="K77" s="24">
        <f t="shared" si="110"/>
        <v>1</v>
      </c>
      <c r="L77" s="24">
        <f t="shared" si="110"/>
        <v>0</v>
      </c>
      <c r="M77" s="24">
        <f t="shared" si="110"/>
        <v>0</v>
      </c>
      <c r="N77" s="80">
        <f t="shared" si="110"/>
        <v>1</v>
      </c>
      <c r="O77" s="24">
        <f t="shared" si="110"/>
        <v>0</v>
      </c>
      <c r="P77" s="80">
        <f t="shared" si="110"/>
        <v>0</v>
      </c>
      <c r="Q77" s="24" t="str">
        <f t="shared" si="110"/>
        <v>-</v>
      </c>
      <c r="R77" s="84">
        <f t="shared" si="110"/>
        <v>1</v>
      </c>
      <c r="S77" s="24">
        <f t="shared" si="110"/>
        <v>0</v>
      </c>
      <c r="T77" s="24">
        <f t="shared" si="110"/>
        <v>0</v>
      </c>
      <c r="U77" s="24">
        <f t="shared" si="110"/>
        <v>0</v>
      </c>
      <c r="V77" s="24">
        <f t="shared" si="110"/>
        <v>0</v>
      </c>
      <c r="W77" s="24">
        <f t="shared" si="110"/>
        <v>0</v>
      </c>
      <c r="X77" s="24">
        <f t="shared" si="110"/>
        <v>0</v>
      </c>
      <c r="Y77" s="24">
        <f t="shared" si="110"/>
        <v>0</v>
      </c>
      <c r="Z77" s="24">
        <f t="shared" si="110"/>
        <v>1</v>
      </c>
      <c r="AA77" s="24">
        <f t="shared" si="110"/>
        <v>0</v>
      </c>
      <c r="AB77" s="24">
        <f t="shared" si="110"/>
        <v>0</v>
      </c>
      <c r="AC77" s="24">
        <f t="shared" si="110"/>
        <v>0</v>
      </c>
      <c r="AD77" s="24">
        <f t="shared" si="110"/>
        <v>0</v>
      </c>
      <c r="AE77" s="24">
        <f t="shared" si="110"/>
        <v>0</v>
      </c>
      <c r="AF77" s="24">
        <f t="shared" si="110"/>
        <v>0</v>
      </c>
      <c r="AG77" s="24">
        <f t="shared" si="110"/>
        <v>0</v>
      </c>
      <c r="AH77" s="24">
        <f t="shared" si="110"/>
        <v>0</v>
      </c>
      <c r="AI77" s="24">
        <f t="shared" si="110"/>
        <v>0</v>
      </c>
      <c r="AJ77" s="24">
        <f t="shared" si="110"/>
        <v>0</v>
      </c>
      <c r="AK77" s="24">
        <f t="shared" si="110"/>
        <v>0</v>
      </c>
      <c r="AL77" s="24">
        <f t="shared" si="110"/>
        <v>0</v>
      </c>
      <c r="AM77" s="24">
        <f t="shared" si="110"/>
        <v>0</v>
      </c>
      <c r="AN77" s="24">
        <f t="shared" si="110"/>
        <v>0</v>
      </c>
      <c r="AO77" s="24">
        <f t="shared" si="110"/>
        <v>0</v>
      </c>
      <c r="AP77" s="24">
        <f t="shared" si="110"/>
        <v>0</v>
      </c>
      <c r="AQ77" s="24">
        <f t="shared" si="110"/>
        <v>0</v>
      </c>
      <c r="AR77" s="24">
        <f t="shared" si="110"/>
        <v>0</v>
      </c>
      <c r="AS77" s="24">
        <f t="shared" si="110"/>
        <v>0</v>
      </c>
      <c r="AT77" s="24">
        <f t="shared" si="110"/>
        <v>0</v>
      </c>
      <c r="AU77" s="24">
        <f t="shared" si="110"/>
        <v>0</v>
      </c>
      <c r="AV77" s="24">
        <f t="shared" si="110"/>
        <v>0</v>
      </c>
      <c r="AW77" s="24">
        <f t="shared" si="110"/>
        <v>0</v>
      </c>
      <c r="AX77" s="24">
        <f t="shared" si="110"/>
        <v>0</v>
      </c>
      <c r="AY77" s="24">
        <f t="shared" si="110"/>
        <v>0</v>
      </c>
      <c r="AZ77" s="24">
        <f t="shared" si="110"/>
        <v>0</v>
      </c>
      <c r="BA77" s="24">
        <f t="shared" si="110"/>
        <v>0</v>
      </c>
      <c r="BB77" s="24">
        <f t="shared" si="110"/>
        <v>0</v>
      </c>
      <c r="BC77" s="24">
        <f t="shared" si="110"/>
        <v>0</v>
      </c>
      <c r="BD77" s="24">
        <f t="shared" si="110"/>
        <v>0</v>
      </c>
      <c r="BE77" s="24">
        <f t="shared" si="110"/>
        <v>0</v>
      </c>
      <c r="BF77" s="24">
        <f t="shared" si="110"/>
        <v>0</v>
      </c>
      <c r="BG77" s="24">
        <f t="shared" si="110"/>
        <v>0</v>
      </c>
      <c r="BH77">
        <f t="shared" si="105"/>
        <v>0.5</v>
      </c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</row>
    <row r="78" spans="8:84" x14ac:dyDescent="0.2">
      <c r="H78">
        <f>Registration!B19</f>
        <v>9</v>
      </c>
      <c r="I78" s="1" t="str">
        <f>Registration!C19</f>
        <v>Todd V.d Pluyme</v>
      </c>
      <c r="J78" s="24">
        <f t="shared" ref="J78:BG78" si="111">IF(ROW()=(COLUMN()+60),"-",(COUNTIF(G1_6,$H78)*COUNTIF(G1_6,J$7))+(COUNTIF(G1_7,$H78)*COUNTIF(G1_7,J$7))+(COUNTIF(G1_8,$H78)*COUNTIF(G1_8,J$7))+(COUNTIF(G1_9,$H78)*COUNTIF(G1_9,J$7))+(COUNTIF(G1_10,$H78)*COUNTIF(G1_10,J$7))+(COUNTIF(G2_6,$H78)*COUNTIF(G2_6,J$7))+(COUNTIF(G2_7,$H78)*COUNTIF(G2_7,J$7))+(COUNTIF(G2_8,$H78)*COUNTIF(G2_8,J$7))+(COUNTIF(G2_9,$H78)*COUNTIF(G2_9,J$7))+(COUNTIF(G2_10,$H78)*COUNTIF(G2_10,J$7))+(COUNTIF(G3_6,$H78)*COUNTIF(G3_6,J$7))+(COUNTIF(G3_7,$H78)*COUNTIF(G3_7,J$7))+(COUNTIF(G3_8,$H78)*COUNTIF(G3_8,J$7))+(COUNTIF(G3_9,$H78)*COUNTIF(G3_9,J$7))+(COUNTIF(G3_10,$H78)*COUNTIF(G3_10,J$7))+(COUNTIF(G4_6,$H78)*COUNTIF(G4_6,J$7))+(COUNTIF(G4_7,$H78)*COUNTIF(G4_7,J$7))+(COUNTIF(G4_8,$H78)*COUNTIF(G4_8,J$7))+(COUNTIF(G4_9,$H78)*COUNTIF(G4_9,J$7))+(COUNTIF(G4_10,$H78)*COUNTIF(G4_10,J$7))+(COUNTIF(G5_6,$H78)*COUNTIF(G5_6,J$7))+(COUNTIF(G5_7,$H78)*COUNTIF(G5_7,J$7))+(COUNTIF(G5_8,$H78)*COUNTIF(G5_8,J$7))+(COUNTIF(G5_9,$H78)*COUNTIF(G5_9,J$7))+(COUNTIF(G5_10,$H78)*COUNTIF(G5_10,J$7)+J138))</f>
        <v>0</v>
      </c>
      <c r="K78" s="24">
        <f t="shared" si="111"/>
        <v>0</v>
      </c>
      <c r="L78" s="24">
        <f t="shared" si="111"/>
        <v>0</v>
      </c>
      <c r="M78" s="24">
        <f t="shared" si="111"/>
        <v>1</v>
      </c>
      <c r="N78" s="24">
        <f t="shared" si="111"/>
        <v>0</v>
      </c>
      <c r="O78" s="80">
        <f t="shared" si="111"/>
        <v>0</v>
      </c>
      <c r="P78" s="80">
        <f t="shared" si="111"/>
        <v>0</v>
      </c>
      <c r="Q78" s="80">
        <f t="shared" si="111"/>
        <v>1</v>
      </c>
      <c r="R78" s="24" t="str">
        <f t="shared" si="111"/>
        <v>-</v>
      </c>
      <c r="S78" s="84">
        <f t="shared" si="111"/>
        <v>0</v>
      </c>
      <c r="T78" s="84">
        <f t="shared" si="111"/>
        <v>0</v>
      </c>
      <c r="U78" s="24">
        <f t="shared" si="111"/>
        <v>1</v>
      </c>
      <c r="V78" s="24">
        <f t="shared" si="111"/>
        <v>0</v>
      </c>
      <c r="W78" s="24">
        <f t="shared" si="111"/>
        <v>0</v>
      </c>
      <c r="X78" s="24">
        <f t="shared" si="111"/>
        <v>0</v>
      </c>
      <c r="Y78" s="24">
        <f t="shared" si="111"/>
        <v>0</v>
      </c>
      <c r="Z78" s="24">
        <f t="shared" si="111"/>
        <v>1</v>
      </c>
      <c r="AA78" s="24">
        <f t="shared" si="111"/>
        <v>1</v>
      </c>
      <c r="AB78" s="24">
        <f t="shared" si="111"/>
        <v>0</v>
      </c>
      <c r="AC78" s="24">
        <f t="shared" si="111"/>
        <v>0</v>
      </c>
      <c r="AD78" s="24">
        <f t="shared" si="111"/>
        <v>0</v>
      </c>
      <c r="AE78" s="24">
        <f t="shared" si="111"/>
        <v>0</v>
      </c>
      <c r="AF78" s="24">
        <f t="shared" si="111"/>
        <v>0</v>
      </c>
      <c r="AG78" s="24">
        <f t="shared" si="111"/>
        <v>0</v>
      </c>
      <c r="AH78" s="24">
        <f t="shared" si="111"/>
        <v>0</v>
      </c>
      <c r="AI78" s="24">
        <f t="shared" si="111"/>
        <v>0</v>
      </c>
      <c r="AJ78" s="24">
        <f t="shared" si="111"/>
        <v>0</v>
      </c>
      <c r="AK78" s="24">
        <f t="shared" si="111"/>
        <v>0</v>
      </c>
      <c r="AL78" s="24">
        <f t="shared" si="111"/>
        <v>0</v>
      </c>
      <c r="AM78" s="24">
        <f t="shared" si="111"/>
        <v>0</v>
      </c>
      <c r="AN78" s="24">
        <f t="shared" si="111"/>
        <v>0</v>
      </c>
      <c r="AO78" s="24">
        <f t="shared" si="111"/>
        <v>0</v>
      </c>
      <c r="AP78" s="24">
        <f t="shared" si="111"/>
        <v>0</v>
      </c>
      <c r="AQ78" s="24">
        <f t="shared" si="111"/>
        <v>0</v>
      </c>
      <c r="AR78" s="24">
        <f t="shared" si="111"/>
        <v>0</v>
      </c>
      <c r="AS78" s="24">
        <f t="shared" si="111"/>
        <v>0</v>
      </c>
      <c r="AT78" s="24">
        <f t="shared" si="111"/>
        <v>0</v>
      </c>
      <c r="AU78" s="24">
        <f t="shared" si="111"/>
        <v>0</v>
      </c>
      <c r="AV78" s="24">
        <f t="shared" si="111"/>
        <v>0</v>
      </c>
      <c r="AW78" s="24">
        <f t="shared" si="111"/>
        <v>0</v>
      </c>
      <c r="AX78" s="24">
        <f t="shared" si="111"/>
        <v>0</v>
      </c>
      <c r="AY78" s="24">
        <f t="shared" si="111"/>
        <v>0</v>
      </c>
      <c r="AZ78" s="24">
        <f t="shared" si="111"/>
        <v>0</v>
      </c>
      <c r="BA78" s="24">
        <f t="shared" si="111"/>
        <v>0</v>
      </c>
      <c r="BB78" s="24">
        <f t="shared" si="111"/>
        <v>0</v>
      </c>
      <c r="BC78" s="24">
        <f t="shared" si="111"/>
        <v>0</v>
      </c>
      <c r="BD78" s="24">
        <f t="shared" si="111"/>
        <v>0</v>
      </c>
      <c r="BE78" s="24">
        <f t="shared" si="111"/>
        <v>0</v>
      </c>
      <c r="BF78" s="24">
        <f t="shared" si="111"/>
        <v>0</v>
      </c>
      <c r="BG78" s="24">
        <f t="shared" si="111"/>
        <v>0</v>
      </c>
      <c r="BH78" s="83">
        <f t="shared" si="105"/>
        <v>0.5</v>
      </c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</row>
    <row r="79" spans="8:84" x14ac:dyDescent="0.2">
      <c r="H79">
        <f>Registration!B20</f>
        <v>10</v>
      </c>
      <c r="I79" s="1" t="str">
        <f>Registration!C20</f>
        <v>Allen Stancius</v>
      </c>
      <c r="J79" s="57">
        <f t="shared" ref="J79:BG79" si="112">IF(ROW()=(COLUMN()+60),"-",(COUNTIF(G1_6,$H79)*COUNTIF(G1_6,J$7))+(COUNTIF(G1_7,$H79)*COUNTIF(G1_7,J$7))+(COUNTIF(G1_8,$H79)*COUNTIF(G1_8,J$7))+(COUNTIF(G1_9,$H79)*COUNTIF(G1_9,J$7))+(COUNTIF(G1_10,$H79)*COUNTIF(G1_10,J$7))+(COUNTIF(G2_6,$H79)*COUNTIF(G2_6,J$7))+(COUNTIF(G2_7,$H79)*COUNTIF(G2_7,J$7))+(COUNTIF(G2_8,$H79)*COUNTIF(G2_8,J$7))+(COUNTIF(G2_9,$H79)*COUNTIF(G2_9,J$7))+(COUNTIF(G2_10,$H79)*COUNTIF(G2_10,J$7))+(COUNTIF(G3_6,$H79)*COUNTIF(G3_6,J$7))+(COUNTIF(G3_7,$H79)*COUNTIF(G3_7,J$7))+(COUNTIF(G3_8,$H79)*COUNTIF(G3_8,J$7))+(COUNTIF(G3_9,$H79)*COUNTIF(G3_9,J$7))+(COUNTIF(G3_10,$H79)*COUNTIF(G3_10,J$7))+(COUNTIF(G4_6,$H79)*COUNTIF(G4_6,J$7))+(COUNTIF(G4_7,$H79)*COUNTIF(G4_7,J$7))+(COUNTIF(G4_8,$H79)*COUNTIF(G4_8,J$7))+(COUNTIF(G4_9,$H79)*COUNTIF(G4_9,J$7))+(COUNTIF(G4_10,$H79)*COUNTIF(G4_10,J$7))+(COUNTIF(G5_6,$H79)*COUNTIF(G5_6,J$7))+(COUNTIF(G5_7,$H79)*COUNTIF(G5_7,J$7))+(COUNTIF(G5_8,$H79)*COUNTIF(G5_8,J$7))+(COUNTIF(G5_9,$H79)*COUNTIF(G5_9,J$7))+(COUNTIF(G5_10,$H79)*COUNTIF(G5_10,J$7)+J139))</f>
        <v>0</v>
      </c>
      <c r="K79" s="24">
        <f t="shared" si="112"/>
        <v>0</v>
      </c>
      <c r="L79" s="24">
        <f t="shared" si="112"/>
        <v>0</v>
      </c>
      <c r="M79" s="24">
        <f t="shared" si="112"/>
        <v>0</v>
      </c>
      <c r="N79" s="24">
        <f t="shared" si="112"/>
        <v>0</v>
      </c>
      <c r="O79" s="24">
        <f t="shared" si="112"/>
        <v>0</v>
      </c>
      <c r="P79" s="24">
        <f t="shared" si="112"/>
        <v>0</v>
      </c>
      <c r="Q79" s="24">
        <f t="shared" si="112"/>
        <v>0</v>
      </c>
      <c r="R79" s="24">
        <f t="shared" si="112"/>
        <v>0</v>
      </c>
      <c r="S79" s="24" t="str">
        <f t="shared" si="112"/>
        <v>-</v>
      </c>
      <c r="T79" s="24">
        <f t="shared" si="112"/>
        <v>0</v>
      </c>
      <c r="U79" s="24">
        <f t="shared" si="112"/>
        <v>0</v>
      </c>
      <c r="V79" s="24">
        <f t="shared" si="112"/>
        <v>1</v>
      </c>
      <c r="W79" s="24">
        <f t="shared" si="112"/>
        <v>0</v>
      </c>
      <c r="X79" s="24">
        <f t="shared" si="112"/>
        <v>1</v>
      </c>
      <c r="Y79" s="24">
        <f t="shared" si="112"/>
        <v>0</v>
      </c>
      <c r="Z79" s="24">
        <f t="shared" si="112"/>
        <v>1</v>
      </c>
      <c r="AA79" s="24">
        <f t="shared" si="112"/>
        <v>0</v>
      </c>
      <c r="AB79" s="24">
        <f t="shared" si="112"/>
        <v>0</v>
      </c>
      <c r="AC79" s="24">
        <f t="shared" si="112"/>
        <v>0</v>
      </c>
      <c r="AD79" s="24">
        <f t="shared" si="112"/>
        <v>0</v>
      </c>
      <c r="AE79" s="24">
        <f t="shared" si="112"/>
        <v>1</v>
      </c>
      <c r="AF79" s="24">
        <f t="shared" si="112"/>
        <v>1</v>
      </c>
      <c r="AG79" s="24">
        <f t="shared" si="112"/>
        <v>0</v>
      </c>
      <c r="AH79" s="24">
        <f t="shared" si="112"/>
        <v>0</v>
      </c>
      <c r="AI79" s="24">
        <f t="shared" si="112"/>
        <v>0</v>
      </c>
      <c r="AJ79" s="24">
        <f t="shared" si="112"/>
        <v>0</v>
      </c>
      <c r="AK79" s="24">
        <f t="shared" si="112"/>
        <v>0</v>
      </c>
      <c r="AL79" s="24">
        <f t="shared" si="112"/>
        <v>0</v>
      </c>
      <c r="AM79" s="24">
        <f t="shared" si="112"/>
        <v>0</v>
      </c>
      <c r="AN79" s="24">
        <f t="shared" si="112"/>
        <v>0</v>
      </c>
      <c r="AO79" s="24">
        <f t="shared" si="112"/>
        <v>0</v>
      </c>
      <c r="AP79" s="24">
        <f t="shared" si="112"/>
        <v>0</v>
      </c>
      <c r="AQ79" s="24">
        <f t="shared" si="112"/>
        <v>0</v>
      </c>
      <c r="AR79" s="24">
        <f t="shared" si="112"/>
        <v>0</v>
      </c>
      <c r="AS79" s="24">
        <f t="shared" si="112"/>
        <v>0</v>
      </c>
      <c r="AT79" s="24">
        <f t="shared" si="112"/>
        <v>0</v>
      </c>
      <c r="AU79" s="24">
        <f t="shared" si="112"/>
        <v>0</v>
      </c>
      <c r="AV79" s="24">
        <f t="shared" si="112"/>
        <v>0</v>
      </c>
      <c r="AW79" s="24">
        <f t="shared" si="112"/>
        <v>0</v>
      </c>
      <c r="AX79" s="24">
        <f t="shared" si="112"/>
        <v>0</v>
      </c>
      <c r="AY79" s="24">
        <f t="shared" si="112"/>
        <v>0</v>
      </c>
      <c r="AZ79" s="24">
        <f t="shared" si="112"/>
        <v>0</v>
      </c>
      <c r="BA79" s="24">
        <f t="shared" si="112"/>
        <v>0</v>
      </c>
      <c r="BB79" s="24">
        <f t="shared" si="112"/>
        <v>0</v>
      </c>
      <c r="BC79" s="24">
        <f t="shared" si="112"/>
        <v>0</v>
      </c>
      <c r="BD79" s="24">
        <f t="shared" si="112"/>
        <v>0</v>
      </c>
      <c r="BE79" s="24">
        <f t="shared" si="112"/>
        <v>0</v>
      </c>
      <c r="BF79" s="24">
        <f t="shared" si="112"/>
        <v>0</v>
      </c>
      <c r="BG79" s="24">
        <f t="shared" si="112"/>
        <v>0</v>
      </c>
      <c r="BH79">
        <f t="shared" si="105"/>
        <v>0.5</v>
      </c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</row>
    <row r="80" spans="8:84" x14ac:dyDescent="0.2">
      <c r="H80">
        <f>Registration!B21</f>
        <v>11</v>
      </c>
      <c r="I80" s="1" t="str">
        <f>Registration!C21</f>
        <v>Mike Monical</v>
      </c>
      <c r="J80" s="24">
        <f t="shared" ref="J80:BG80" si="113">IF(ROW()=(COLUMN()+60),"-",(COUNTIF(G1_6,$H80)*COUNTIF(G1_6,J$7))+(COUNTIF(G1_7,$H80)*COUNTIF(G1_7,J$7))+(COUNTIF(G1_8,$H80)*COUNTIF(G1_8,J$7))+(COUNTIF(G1_9,$H80)*COUNTIF(G1_9,J$7))+(COUNTIF(G1_10,$H80)*COUNTIF(G1_10,J$7))+(COUNTIF(G2_6,$H80)*COUNTIF(G2_6,J$7))+(COUNTIF(G2_7,$H80)*COUNTIF(G2_7,J$7))+(COUNTIF(G2_8,$H80)*COUNTIF(G2_8,J$7))+(COUNTIF(G2_9,$H80)*COUNTIF(G2_9,J$7))+(COUNTIF(G2_10,$H80)*COUNTIF(G2_10,J$7))+(COUNTIF(G3_6,$H80)*COUNTIF(G3_6,J$7))+(COUNTIF(G3_7,$H80)*COUNTIF(G3_7,J$7))+(COUNTIF(G3_8,$H80)*COUNTIF(G3_8,J$7))+(COUNTIF(G3_9,$H80)*COUNTIF(G3_9,J$7))+(COUNTIF(G3_10,$H80)*COUNTIF(G3_10,J$7))+(COUNTIF(G4_6,$H80)*COUNTIF(G4_6,J$7))+(COUNTIF(G4_7,$H80)*COUNTIF(G4_7,J$7))+(COUNTIF(G4_8,$H80)*COUNTIF(G4_8,J$7))+(COUNTIF(G4_9,$H80)*COUNTIF(G4_9,J$7))+(COUNTIF(G4_10,$H80)*COUNTIF(G4_10,J$7))+(COUNTIF(G5_6,$H80)*COUNTIF(G5_6,J$7))+(COUNTIF(G5_7,$H80)*COUNTIF(G5_7,J$7))+(COUNTIF(G5_8,$H80)*COUNTIF(G5_8,J$7))+(COUNTIF(G5_9,$H80)*COUNTIF(G5_9,J$7))+(COUNTIF(G5_10,$H80)*COUNTIF(G5_10,J$7)+J140))</f>
        <v>0</v>
      </c>
      <c r="K80" s="24">
        <f t="shared" si="113"/>
        <v>0</v>
      </c>
      <c r="L80" s="24">
        <f t="shared" si="113"/>
        <v>1</v>
      </c>
      <c r="M80" s="24">
        <f t="shared" si="113"/>
        <v>0</v>
      </c>
      <c r="N80" s="80">
        <f t="shared" si="113"/>
        <v>0</v>
      </c>
      <c r="O80" s="24">
        <f t="shared" si="113"/>
        <v>1</v>
      </c>
      <c r="P80" s="80">
        <f t="shared" si="113"/>
        <v>0</v>
      </c>
      <c r="Q80" s="80">
        <f t="shared" si="113"/>
        <v>0</v>
      </c>
      <c r="R80" s="84">
        <f t="shared" si="113"/>
        <v>0</v>
      </c>
      <c r="S80" s="24">
        <f t="shared" si="113"/>
        <v>0</v>
      </c>
      <c r="T80" s="24" t="str">
        <f t="shared" si="113"/>
        <v>-</v>
      </c>
      <c r="U80" s="24">
        <f t="shared" si="113"/>
        <v>0</v>
      </c>
      <c r="V80" s="24">
        <f t="shared" si="113"/>
        <v>0</v>
      </c>
      <c r="W80" s="24">
        <f t="shared" si="113"/>
        <v>0</v>
      </c>
      <c r="X80" s="24">
        <f t="shared" si="113"/>
        <v>0</v>
      </c>
      <c r="Y80" s="24">
        <f t="shared" si="113"/>
        <v>0</v>
      </c>
      <c r="Z80" s="24">
        <f t="shared" si="113"/>
        <v>0</v>
      </c>
      <c r="AA80" s="24">
        <f t="shared" si="113"/>
        <v>0</v>
      </c>
      <c r="AB80" s="24">
        <f t="shared" si="113"/>
        <v>0</v>
      </c>
      <c r="AC80" s="24">
        <f t="shared" si="113"/>
        <v>0</v>
      </c>
      <c r="AD80" s="24">
        <f t="shared" si="113"/>
        <v>0</v>
      </c>
      <c r="AE80" s="24">
        <f t="shared" si="113"/>
        <v>0</v>
      </c>
      <c r="AF80" s="24">
        <f t="shared" si="113"/>
        <v>0</v>
      </c>
      <c r="AG80" s="24">
        <f t="shared" si="113"/>
        <v>0</v>
      </c>
      <c r="AH80" s="24">
        <f t="shared" si="113"/>
        <v>0</v>
      </c>
      <c r="AI80" s="24">
        <f t="shared" si="113"/>
        <v>0</v>
      </c>
      <c r="AJ80" s="24">
        <f t="shared" si="113"/>
        <v>0</v>
      </c>
      <c r="AK80" s="24">
        <f t="shared" si="113"/>
        <v>0</v>
      </c>
      <c r="AL80" s="24">
        <f t="shared" si="113"/>
        <v>0</v>
      </c>
      <c r="AM80" s="24">
        <f t="shared" si="113"/>
        <v>0</v>
      </c>
      <c r="AN80" s="24">
        <f t="shared" si="113"/>
        <v>0</v>
      </c>
      <c r="AO80" s="24">
        <f t="shared" si="113"/>
        <v>0</v>
      </c>
      <c r="AP80" s="24">
        <f t="shared" si="113"/>
        <v>0</v>
      </c>
      <c r="AQ80" s="24">
        <f t="shared" si="113"/>
        <v>0</v>
      </c>
      <c r="AR80" s="24">
        <f t="shared" si="113"/>
        <v>0</v>
      </c>
      <c r="AS80" s="24">
        <f t="shared" si="113"/>
        <v>0</v>
      </c>
      <c r="AT80" s="24">
        <f t="shared" si="113"/>
        <v>0</v>
      </c>
      <c r="AU80" s="24">
        <f t="shared" si="113"/>
        <v>0</v>
      </c>
      <c r="AV80" s="24">
        <f t="shared" si="113"/>
        <v>0</v>
      </c>
      <c r="AW80" s="24">
        <f t="shared" si="113"/>
        <v>0</v>
      </c>
      <c r="AX80" s="24">
        <f t="shared" si="113"/>
        <v>0</v>
      </c>
      <c r="AY80" s="24">
        <f t="shared" si="113"/>
        <v>0</v>
      </c>
      <c r="AZ80" s="24">
        <f t="shared" si="113"/>
        <v>0</v>
      </c>
      <c r="BA80" s="24">
        <f t="shared" si="113"/>
        <v>0</v>
      </c>
      <c r="BB80" s="24">
        <f t="shared" si="113"/>
        <v>0</v>
      </c>
      <c r="BC80" s="24">
        <f t="shared" si="113"/>
        <v>0</v>
      </c>
      <c r="BD80" s="24">
        <f t="shared" si="113"/>
        <v>0</v>
      </c>
      <c r="BE80" s="24">
        <f t="shared" si="113"/>
        <v>0</v>
      </c>
      <c r="BF80" s="24">
        <f t="shared" si="113"/>
        <v>0</v>
      </c>
      <c r="BG80" s="24">
        <f t="shared" si="113"/>
        <v>0</v>
      </c>
      <c r="BH80">
        <f t="shared" si="105"/>
        <v>0.2</v>
      </c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</row>
    <row r="81" spans="8:84" x14ac:dyDescent="0.2">
      <c r="H81">
        <f>Registration!B22</f>
        <v>12</v>
      </c>
      <c r="I81" s="1" t="str">
        <f>Registration!C22</f>
        <v>Dave Blanchard</v>
      </c>
      <c r="J81" s="24">
        <f t="shared" ref="J81:BG81" si="114">IF(ROW()=(COLUMN()+60),"-",(COUNTIF(G1_6,$H81)*COUNTIF(G1_6,J$7))+(COUNTIF(G1_7,$H81)*COUNTIF(G1_7,J$7))+(COUNTIF(G1_8,$H81)*COUNTIF(G1_8,J$7))+(COUNTIF(G1_9,$H81)*COUNTIF(G1_9,J$7))+(COUNTIF(G1_10,$H81)*COUNTIF(G1_10,J$7))+(COUNTIF(G2_6,$H81)*COUNTIF(G2_6,J$7))+(COUNTIF(G2_7,$H81)*COUNTIF(G2_7,J$7))+(COUNTIF(G2_8,$H81)*COUNTIF(G2_8,J$7))+(COUNTIF(G2_9,$H81)*COUNTIF(G2_9,J$7))+(COUNTIF(G2_10,$H81)*COUNTIF(G2_10,J$7))+(COUNTIF(G3_6,$H81)*COUNTIF(G3_6,J$7))+(COUNTIF(G3_7,$H81)*COUNTIF(G3_7,J$7))+(COUNTIF(G3_8,$H81)*COUNTIF(G3_8,J$7))+(COUNTIF(G3_9,$H81)*COUNTIF(G3_9,J$7))+(COUNTIF(G3_10,$H81)*COUNTIF(G3_10,J$7))+(COUNTIF(G4_6,$H81)*COUNTIF(G4_6,J$7))+(COUNTIF(G4_7,$H81)*COUNTIF(G4_7,J$7))+(COUNTIF(G4_8,$H81)*COUNTIF(G4_8,J$7))+(COUNTIF(G4_9,$H81)*COUNTIF(G4_9,J$7))+(COUNTIF(G4_10,$H81)*COUNTIF(G4_10,J$7))+(COUNTIF(G5_6,$H81)*COUNTIF(G5_6,J$7))+(COUNTIF(G5_7,$H81)*COUNTIF(G5_7,J$7))+(COUNTIF(G5_8,$H81)*COUNTIF(G5_8,J$7))+(COUNTIF(G5_9,$H81)*COUNTIF(G5_9,J$7))+(COUNTIF(G5_10,$H81)*COUNTIF(G5_10,J$7)+J141))</f>
        <v>1</v>
      </c>
      <c r="K81" s="24">
        <f t="shared" si="114"/>
        <v>1</v>
      </c>
      <c r="L81" s="24">
        <f t="shared" si="114"/>
        <v>0</v>
      </c>
      <c r="M81" s="24">
        <f t="shared" si="114"/>
        <v>2</v>
      </c>
      <c r="N81" s="24">
        <f t="shared" si="114"/>
        <v>0</v>
      </c>
      <c r="O81" s="80">
        <f t="shared" si="114"/>
        <v>0</v>
      </c>
      <c r="P81" s="80">
        <f t="shared" si="114"/>
        <v>0</v>
      </c>
      <c r="Q81" s="80">
        <f t="shared" si="114"/>
        <v>0</v>
      </c>
      <c r="R81" s="84">
        <f t="shared" si="114"/>
        <v>1</v>
      </c>
      <c r="S81" s="84">
        <f t="shared" si="114"/>
        <v>0</v>
      </c>
      <c r="T81" s="84">
        <f t="shared" si="114"/>
        <v>0</v>
      </c>
      <c r="U81" s="24" t="str">
        <f t="shared" si="114"/>
        <v>-</v>
      </c>
      <c r="V81" s="24">
        <f t="shared" si="114"/>
        <v>0</v>
      </c>
      <c r="W81" s="24">
        <f t="shared" si="114"/>
        <v>0</v>
      </c>
      <c r="X81" s="24">
        <f t="shared" si="114"/>
        <v>1</v>
      </c>
      <c r="Y81" s="24">
        <f t="shared" si="114"/>
        <v>0</v>
      </c>
      <c r="Z81" s="24">
        <f t="shared" si="114"/>
        <v>0</v>
      </c>
      <c r="AA81" s="24">
        <f t="shared" si="114"/>
        <v>1</v>
      </c>
      <c r="AB81" s="24">
        <f t="shared" si="114"/>
        <v>0</v>
      </c>
      <c r="AC81" s="24">
        <f t="shared" si="114"/>
        <v>0</v>
      </c>
      <c r="AD81" s="24">
        <f t="shared" si="114"/>
        <v>0</v>
      </c>
      <c r="AE81" s="24">
        <f t="shared" si="114"/>
        <v>0</v>
      </c>
      <c r="AF81" s="24">
        <f t="shared" si="114"/>
        <v>0</v>
      </c>
      <c r="AG81" s="24">
        <f t="shared" si="114"/>
        <v>0</v>
      </c>
      <c r="AH81" s="24">
        <f t="shared" si="114"/>
        <v>0</v>
      </c>
      <c r="AI81" s="24">
        <f t="shared" si="114"/>
        <v>0</v>
      </c>
      <c r="AJ81" s="24">
        <f t="shared" si="114"/>
        <v>0</v>
      </c>
      <c r="AK81" s="24">
        <f t="shared" si="114"/>
        <v>0</v>
      </c>
      <c r="AL81" s="24">
        <f t="shared" si="114"/>
        <v>0</v>
      </c>
      <c r="AM81" s="24">
        <f t="shared" si="114"/>
        <v>0</v>
      </c>
      <c r="AN81" s="24">
        <f t="shared" si="114"/>
        <v>0</v>
      </c>
      <c r="AO81" s="24">
        <f t="shared" si="114"/>
        <v>0</v>
      </c>
      <c r="AP81" s="24">
        <f t="shared" si="114"/>
        <v>0</v>
      </c>
      <c r="AQ81" s="24">
        <f t="shared" si="114"/>
        <v>0</v>
      </c>
      <c r="AR81" s="24">
        <f t="shared" si="114"/>
        <v>0</v>
      </c>
      <c r="AS81" s="24">
        <f t="shared" si="114"/>
        <v>0</v>
      </c>
      <c r="AT81" s="24">
        <f t="shared" si="114"/>
        <v>0</v>
      </c>
      <c r="AU81" s="24">
        <f t="shared" si="114"/>
        <v>0</v>
      </c>
      <c r="AV81" s="24">
        <f t="shared" si="114"/>
        <v>0</v>
      </c>
      <c r="AW81" s="24">
        <f t="shared" si="114"/>
        <v>0</v>
      </c>
      <c r="AX81" s="24">
        <f t="shared" si="114"/>
        <v>0</v>
      </c>
      <c r="AY81" s="24">
        <f t="shared" si="114"/>
        <v>0</v>
      </c>
      <c r="AZ81" s="24">
        <f t="shared" si="114"/>
        <v>0</v>
      </c>
      <c r="BA81" s="24">
        <f t="shared" si="114"/>
        <v>0</v>
      </c>
      <c r="BB81" s="24">
        <f t="shared" si="114"/>
        <v>0</v>
      </c>
      <c r="BC81" s="24">
        <f t="shared" si="114"/>
        <v>0</v>
      </c>
      <c r="BD81" s="24">
        <f t="shared" si="114"/>
        <v>0</v>
      </c>
      <c r="BE81" s="24">
        <f t="shared" si="114"/>
        <v>0</v>
      </c>
      <c r="BF81" s="24">
        <f t="shared" si="114"/>
        <v>0</v>
      </c>
      <c r="BG81" s="24">
        <f t="shared" si="114"/>
        <v>0</v>
      </c>
      <c r="BH81">
        <f t="shared" si="105"/>
        <v>0.6</v>
      </c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</row>
    <row r="82" spans="8:84" x14ac:dyDescent="0.2">
      <c r="H82">
        <f>Registration!B23</f>
        <v>13</v>
      </c>
      <c r="I82" s="1" t="str">
        <f>Registration!C23</f>
        <v>David Hecht</v>
      </c>
      <c r="J82" s="84">
        <f t="shared" ref="J82:BG82" si="115">IF(ROW()=(COLUMN()+60),"-",(COUNTIF(G1_6,$H82)*COUNTIF(G1_6,J$7))+(COUNTIF(G1_7,$H82)*COUNTIF(G1_7,J$7))+(COUNTIF(G1_8,$H82)*COUNTIF(G1_8,J$7))+(COUNTIF(G1_9,$H82)*COUNTIF(G1_9,J$7))+(COUNTIF(G1_10,$H82)*COUNTIF(G1_10,J$7))+(COUNTIF(G2_6,$H82)*COUNTIF(G2_6,J$7))+(COUNTIF(G2_7,$H82)*COUNTIF(G2_7,J$7))+(COUNTIF(G2_8,$H82)*COUNTIF(G2_8,J$7))+(COUNTIF(G2_9,$H82)*COUNTIF(G2_9,J$7))+(COUNTIF(G2_10,$H82)*COUNTIF(G2_10,J$7))+(COUNTIF(G3_6,$H82)*COUNTIF(G3_6,J$7))+(COUNTIF(G3_7,$H82)*COUNTIF(G3_7,J$7))+(COUNTIF(G3_8,$H82)*COUNTIF(G3_8,J$7))+(COUNTIF(G3_9,$H82)*COUNTIF(G3_9,J$7))+(COUNTIF(G3_10,$H82)*COUNTIF(G3_10,J$7))+(COUNTIF(G4_6,$H82)*COUNTIF(G4_6,J$7))+(COUNTIF(G4_7,$H82)*COUNTIF(G4_7,J$7))+(COUNTIF(G4_8,$H82)*COUNTIF(G4_8,J$7))+(COUNTIF(G4_9,$H82)*COUNTIF(G4_9,J$7))+(COUNTIF(G4_10,$H82)*COUNTIF(G4_10,J$7))+(COUNTIF(G5_6,$H82)*COUNTIF(G5_6,J$7))+(COUNTIF(G5_7,$H82)*COUNTIF(G5_7,J$7))+(COUNTIF(G5_8,$H82)*COUNTIF(G5_8,J$7))+(COUNTIF(G5_9,$H82)*COUNTIF(G5_9,J$7))+(COUNTIF(G5_10,$H82)*COUNTIF(G5_10,J$7)+J142))</f>
        <v>0</v>
      </c>
      <c r="K82" s="24">
        <f t="shared" si="115"/>
        <v>0</v>
      </c>
      <c r="L82" s="24">
        <f t="shared" si="115"/>
        <v>0</v>
      </c>
      <c r="M82" s="24">
        <f t="shared" si="115"/>
        <v>0</v>
      </c>
      <c r="N82" s="24">
        <f t="shared" si="115"/>
        <v>0</v>
      </c>
      <c r="O82" s="24">
        <f t="shared" si="115"/>
        <v>0</v>
      </c>
      <c r="P82" s="24">
        <f t="shared" si="115"/>
        <v>0</v>
      </c>
      <c r="Q82" s="24">
        <f t="shared" si="115"/>
        <v>0</v>
      </c>
      <c r="R82" s="24">
        <f t="shared" si="115"/>
        <v>0</v>
      </c>
      <c r="S82" s="24">
        <f t="shared" si="115"/>
        <v>1</v>
      </c>
      <c r="T82" s="24">
        <f t="shared" si="115"/>
        <v>0</v>
      </c>
      <c r="U82" s="24">
        <f t="shared" si="115"/>
        <v>0</v>
      </c>
      <c r="V82" s="24" t="str">
        <f t="shared" si="115"/>
        <v>-</v>
      </c>
      <c r="W82" s="24">
        <f t="shared" si="115"/>
        <v>0</v>
      </c>
      <c r="X82" s="24">
        <f t="shared" si="115"/>
        <v>0</v>
      </c>
      <c r="Y82" s="24">
        <f t="shared" si="115"/>
        <v>0</v>
      </c>
      <c r="Z82" s="24">
        <f t="shared" si="115"/>
        <v>0</v>
      </c>
      <c r="AA82" s="24">
        <f t="shared" si="115"/>
        <v>0</v>
      </c>
      <c r="AB82" s="24">
        <f t="shared" si="115"/>
        <v>0</v>
      </c>
      <c r="AC82" s="24">
        <f t="shared" si="115"/>
        <v>0</v>
      </c>
      <c r="AD82" s="24">
        <f t="shared" si="115"/>
        <v>0</v>
      </c>
      <c r="AE82" s="24">
        <f t="shared" si="115"/>
        <v>0</v>
      </c>
      <c r="AF82" s="24">
        <f t="shared" si="115"/>
        <v>1</v>
      </c>
      <c r="AG82" s="24">
        <f t="shared" si="115"/>
        <v>0</v>
      </c>
      <c r="AH82" s="24">
        <f t="shared" si="115"/>
        <v>0</v>
      </c>
      <c r="AI82" s="24">
        <f t="shared" si="115"/>
        <v>0</v>
      </c>
      <c r="AJ82" s="24">
        <f t="shared" si="115"/>
        <v>0</v>
      </c>
      <c r="AK82" s="24">
        <f t="shared" si="115"/>
        <v>0</v>
      </c>
      <c r="AL82" s="24">
        <f t="shared" si="115"/>
        <v>0</v>
      </c>
      <c r="AM82" s="24">
        <f t="shared" si="115"/>
        <v>0</v>
      </c>
      <c r="AN82" s="24">
        <f t="shared" si="115"/>
        <v>0</v>
      </c>
      <c r="AO82" s="24">
        <f t="shared" si="115"/>
        <v>0</v>
      </c>
      <c r="AP82" s="24">
        <f t="shared" si="115"/>
        <v>0</v>
      </c>
      <c r="AQ82" s="24">
        <f t="shared" si="115"/>
        <v>0</v>
      </c>
      <c r="AR82" s="24">
        <f t="shared" si="115"/>
        <v>0</v>
      </c>
      <c r="AS82" s="24">
        <f t="shared" si="115"/>
        <v>0</v>
      </c>
      <c r="AT82" s="24">
        <f t="shared" si="115"/>
        <v>0</v>
      </c>
      <c r="AU82" s="24">
        <f t="shared" si="115"/>
        <v>0</v>
      </c>
      <c r="AV82" s="24">
        <f t="shared" si="115"/>
        <v>0</v>
      </c>
      <c r="AW82" s="24">
        <f t="shared" si="115"/>
        <v>0</v>
      </c>
      <c r="AX82" s="24">
        <f t="shared" si="115"/>
        <v>0</v>
      </c>
      <c r="AY82" s="24">
        <f t="shared" si="115"/>
        <v>0</v>
      </c>
      <c r="AZ82" s="84">
        <f t="shared" si="115"/>
        <v>0</v>
      </c>
      <c r="BA82" s="24">
        <f t="shared" si="115"/>
        <v>0</v>
      </c>
      <c r="BB82" s="24">
        <f t="shared" si="115"/>
        <v>0</v>
      </c>
      <c r="BC82" s="24">
        <f t="shared" si="115"/>
        <v>0</v>
      </c>
      <c r="BD82" s="24">
        <f t="shared" si="115"/>
        <v>0</v>
      </c>
      <c r="BE82" s="24">
        <f t="shared" si="115"/>
        <v>0</v>
      </c>
      <c r="BF82" s="24">
        <f t="shared" si="115"/>
        <v>0</v>
      </c>
      <c r="BG82" s="24">
        <f t="shared" si="115"/>
        <v>0</v>
      </c>
      <c r="BH82">
        <f t="shared" si="105"/>
        <v>0.2</v>
      </c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</row>
    <row r="83" spans="8:84" x14ac:dyDescent="0.2">
      <c r="H83">
        <f>Registration!B24</f>
        <v>14</v>
      </c>
      <c r="I83" s="1" t="str">
        <f>Registration!C24</f>
        <v>Aliza Panitz</v>
      </c>
      <c r="J83" s="24">
        <f t="shared" ref="J83:BG83" si="116">IF(ROW()=(COLUMN()+60),"-",(COUNTIF(G1_6,$H83)*COUNTIF(G1_6,J$7))+(COUNTIF(G1_7,$H83)*COUNTIF(G1_7,J$7))+(COUNTIF(G1_8,$H83)*COUNTIF(G1_8,J$7))+(COUNTIF(G1_9,$H83)*COUNTIF(G1_9,J$7))+(COUNTIF(G1_10,$H83)*COUNTIF(G1_10,J$7))+(COUNTIF(G2_6,$H83)*COUNTIF(G2_6,J$7))+(COUNTIF(G2_7,$H83)*COUNTIF(G2_7,J$7))+(COUNTIF(G2_8,$H83)*COUNTIF(G2_8,J$7))+(COUNTIF(G2_9,$H83)*COUNTIF(G2_9,J$7))+(COUNTIF(G2_10,$H83)*COUNTIF(G2_10,J$7))+(COUNTIF(G3_6,$H83)*COUNTIF(G3_6,J$7))+(COUNTIF(G3_7,$H83)*COUNTIF(G3_7,J$7))+(COUNTIF(G3_8,$H83)*COUNTIF(G3_8,J$7))+(COUNTIF(G3_9,$H83)*COUNTIF(G3_9,J$7))+(COUNTIF(G3_10,$H83)*COUNTIF(G3_10,J$7))+(COUNTIF(G4_6,$H83)*COUNTIF(G4_6,J$7))+(COUNTIF(G4_7,$H83)*COUNTIF(G4_7,J$7))+(COUNTIF(G4_8,$H83)*COUNTIF(G4_8,J$7))+(COUNTIF(G4_9,$H83)*COUNTIF(G4_9,J$7))+(COUNTIF(G4_10,$H83)*COUNTIF(G4_10,J$7))+(COUNTIF(G5_6,$H83)*COUNTIF(G5_6,J$7))+(COUNTIF(G5_7,$H83)*COUNTIF(G5_7,J$7))+(COUNTIF(G5_8,$H83)*COUNTIF(G5_8,J$7))+(COUNTIF(G5_9,$H83)*COUNTIF(G5_9,J$7))+(COUNTIF(G5_10,$H83)*COUNTIF(G5_10,J$7)+J143))</f>
        <v>0</v>
      </c>
      <c r="K83" s="80">
        <f t="shared" si="116"/>
        <v>0</v>
      </c>
      <c r="L83" s="80">
        <f t="shared" si="116"/>
        <v>0</v>
      </c>
      <c r="M83" s="80">
        <f t="shared" si="116"/>
        <v>0</v>
      </c>
      <c r="N83" s="80">
        <f t="shared" si="116"/>
        <v>0</v>
      </c>
      <c r="O83" s="24">
        <f t="shared" si="116"/>
        <v>0</v>
      </c>
      <c r="P83" s="80">
        <f t="shared" si="116"/>
        <v>0</v>
      </c>
      <c r="Q83" s="24">
        <f t="shared" si="116"/>
        <v>0</v>
      </c>
      <c r="R83" s="24">
        <f t="shared" si="116"/>
        <v>0</v>
      </c>
      <c r="S83" s="24">
        <f t="shared" si="116"/>
        <v>0</v>
      </c>
      <c r="T83" s="24">
        <f t="shared" si="116"/>
        <v>0</v>
      </c>
      <c r="U83" s="24">
        <f t="shared" si="116"/>
        <v>0</v>
      </c>
      <c r="V83" s="24">
        <f t="shared" si="116"/>
        <v>0</v>
      </c>
      <c r="W83" s="24" t="str">
        <f t="shared" si="116"/>
        <v>-</v>
      </c>
      <c r="X83" s="24">
        <f t="shared" si="116"/>
        <v>0</v>
      </c>
      <c r="Y83" s="24">
        <f t="shared" si="116"/>
        <v>0</v>
      </c>
      <c r="Z83" s="24">
        <f t="shared" si="116"/>
        <v>0</v>
      </c>
      <c r="AA83" s="24">
        <f t="shared" si="116"/>
        <v>0</v>
      </c>
      <c r="AB83" s="24">
        <f t="shared" si="116"/>
        <v>0</v>
      </c>
      <c r="AC83" s="24">
        <f t="shared" si="116"/>
        <v>0</v>
      </c>
      <c r="AD83" s="24">
        <f t="shared" si="116"/>
        <v>0</v>
      </c>
      <c r="AE83" s="24">
        <f t="shared" si="116"/>
        <v>0</v>
      </c>
      <c r="AF83" s="24">
        <f t="shared" si="116"/>
        <v>0</v>
      </c>
      <c r="AG83" s="55">
        <f t="shared" si="116"/>
        <v>0</v>
      </c>
      <c r="AH83" s="24">
        <f t="shared" si="116"/>
        <v>0</v>
      </c>
      <c r="AI83" s="24">
        <f t="shared" si="116"/>
        <v>0</v>
      </c>
      <c r="AJ83" s="24">
        <f t="shared" si="116"/>
        <v>0</v>
      </c>
      <c r="AK83" s="24">
        <f t="shared" si="116"/>
        <v>0</v>
      </c>
      <c r="AL83" s="24">
        <f t="shared" si="116"/>
        <v>0</v>
      </c>
      <c r="AM83" s="24">
        <f t="shared" si="116"/>
        <v>0</v>
      </c>
      <c r="AN83" s="24">
        <f t="shared" si="116"/>
        <v>0</v>
      </c>
      <c r="AO83" s="24">
        <f t="shared" si="116"/>
        <v>0</v>
      </c>
      <c r="AP83" s="24">
        <f t="shared" si="116"/>
        <v>0</v>
      </c>
      <c r="AQ83" s="24">
        <f t="shared" si="116"/>
        <v>0</v>
      </c>
      <c r="AR83" s="24">
        <f t="shared" si="116"/>
        <v>0</v>
      </c>
      <c r="AS83" s="24">
        <f t="shared" si="116"/>
        <v>0</v>
      </c>
      <c r="AT83" s="24">
        <f t="shared" si="116"/>
        <v>0</v>
      </c>
      <c r="AU83" s="24">
        <f t="shared" si="116"/>
        <v>0</v>
      </c>
      <c r="AV83" s="24">
        <f t="shared" si="116"/>
        <v>0</v>
      </c>
      <c r="AW83" s="85">
        <f t="shared" si="116"/>
        <v>0</v>
      </c>
      <c r="AX83" s="24">
        <f t="shared" si="116"/>
        <v>0</v>
      </c>
      <c r="AY83" s="24">
        <f t="shared" si="116"/>
        <v>0</v>
      </c>
      <c r="AZ83" s="24">
        <f t="shared" si="116"/>
        <v>0</v>
      </c>
      <c r="BA83" s="24">
        <f t="shared" si="116"/>
        <v>0</v>
      </c>
      <c r="BB83" s="24">
        <f t="shared" si="116"/>
        <v>0</v>
      </c>
      <c r="BC83" s="24">
        <f t="shared" si="116"/>
        <v>0</v>
      </c>
      <c r="BD83" s="24">
        <f t="shared" si="116"/>
        <v>0</v>
      </c>
      <c r="BE83" s="24">
        <f t="shared" si="116"/>
        <v>0</v>
      </c>
      <c r="BF83" s="24">
        <f t="shared" si="116"/>
        <v>0</v>
      </c>
      <c r="BG83" s="24">
        <f t="shared" si="116"/>
        <v>0</v>
      </c>
      <c r="BH83">
        <f t="shared" si="105"/>
        <v>0</v>
      </c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</row>
    <row r="84" spans="8:84" x14ac:dyDescent="0.2">
      <c r="H84">
        <f>Registration!B25</f>
        <v>15</v>
      </c>
      <c r="I84" s="1" t="str">
        <f>Registration!C25</f>
        <v>Steve Yu</v>
      </c>
      <c r="J84" s="24">
        <f t="shared" ref="J84:BG84" si="117">IF(ROW()=(COLUMN()+60),"-",(COUNTIF(G1_6,$H84)*COUNTIF(G1_6,J$7))+(COUNTIF(G1_7,$H84)*COUNTIF(G1_7,J$7))+(COUNTIF(G1_8,$H84)*COUNTIF(G1_8,J$7))+(COUNTIF(G1_9,$H84)*COUNTIF(G1_9,J$7))+(COUNTIF(G1_10,$H84)*COUNTIF(G1_10,J$7))+(COUNTIF(G2_6,$H84)*COUNTIF(G2_6,J$7))+(COUNTIF(G2_7,$H84)*COUNTIF(G2_7,J$7))+(COUNTIF(G2_8,$H84)*COUNTIF(G2_8,J$7))+(COUNTIF(G2_9,$H84)*COUNTIF(G2_9,J$7))+(COUNTIF(G2_10,$H84)*COUNTIF(G2_10,J$7))+(COUNTIF(G3_6,$H84)*COUNTIF(G3_6,J$7))+(COUNTIF(G3_7,$H84)*COUNTIF(G3_7,J$7))+(COUNTIF(G3_8,$H84)*COUNTIF(G3_8,J$7))+(COUNTIF(G3_9,$H84)*COUNTIF(G3_9,J$7))+(COUNTIF(G3_10,$H84)*COUNTIF(G3_10,J$7))+(COUNTIF(G4_6,$H84)*COUNTIF(G4_6,J$7))+(COUNTIF(G4_7,$H84)*COUNTIF(G4_7,J$7))+(COUNTIF(G4_8,$H84)*COUNTIF(G4_8,J$7))+(COUNTIF(G4_9,$H84)*COUNTIF(G4_9,J$7))+(COUNTIF(G4_10,$H84)*COUNTIF(G4_10,J$7))+(COUNTIF(G5_6,$H84)*COUNTIF(G5_6,J$7))+(COUNTIF(G5_7,$H84)*COUNTIF(G5_7,J$7))+(COUNTIF(G5_8,$H84)*COUNTIF(G5_8,J$7))+(COUNTIF(G5_9,$H84)*COUNTIF(G5_9,J$7))+(COUNTIF(G5_10,$H84)*COUNTIF(G5_10,J$7)+J144))</f>
        <v>1</v>
      </c>
      <c r="K84" s="24">
        <f t="shared" si="117"/>
        <v>1</v>
      </c>
      <c r="L84" s="24">
        <f t="shared" si="117"/>
        <v>0</v>
      </c>
      <c r="M84" s="85">
        <f t="shared" si="117"/>
        <v>1</v>
      </c>
      <c r="N84" s="84">
        <f t="shared" si="117"/>
        <v>0</v>
      </c>
      <c r="O84" s="80">
        <f t="shared" si="117"/>
        <v>0</v>
      </c>
      <c r="P84" s="80">
        <f t="shared" si="117"/>
        <v>0</v>
      </c>
      <c r="Q84" s="85">
        <f t="shared" si="117"/>
        <v>0</v>
      </c>
      <c r="R84" s="24">
        <f t="shared" si="117"/>
        <v>0</v>
      </c>
      <c r="S84" s="24">
        <f t="shared" si="117"/>
        <v>1</v>
      </c>
      <c r="T84" s="24">
        <f t="shared" si="117"/>
        <v>0</v>
      </c>
      <c r="U84" s="24">
        <f t="shared" si="117"/>
        <v>1</v>
      </c>
      <c r="V84" s="24">
        <f t="shared" si="117"/>
        <v>0</v>
      </c>
      <c r="W84" s="24">
        <f t="shared" si="117"/>
        <v>0</v>
      </c>
      <c r="X84" s="24" t="str">
        <f t="shared" si="117"/>
        <v>-</v>
      </c>
      <c r="Y84" s="24">
        <f t="shared" si="117"/>
        <v>0</v>
      </c>
      <c r="Z84" s="24">
        <f t="shared" si="117"/>
        <v>1</v>
      </c>
      <c r="AA84" s="24">
        <f t="shared" si="117"/>
        <v>0</v>
      </c>
      <c r="AB84" s="24">
        <f t="shared" si="117"/>
        <v>0</v>
      </c>
      <c r="AC84" s="24">
        <f t="shared" si="117"/>
        <v>0</v>
      </c>
      <c r="AD84" s="85">
        <f t="shared" si="117"/>
        <v>0</v>
      </c>
      <c r="AE84" s="85">
        <f t="shared" si="117"/>
        <v>1</v>
      </c>
      <c r="AF84" s="85">
        <f t="shared" si="117"/>
        <v>0</v>
      </c>
      <c r="AG84" s="24">
        <f t="shared" si="117"/>
        <v>0</v>
      </c>
      <c r="AH84" s="24">
        <f t="shared" si="117"/>
        <v>0</v>
      </c>
      <c r="AI84" s="24">
        <f t="shared" si="117"/>
        <v>0</v>
      </c>
      <c r="AJ84" s="24">
        <f t="shared" si="117"/>
        <v>0</v>
      </c>
      <c r="AK84" s="85">
        <f t="shared" si="117"/>
        <v>0</v>
      </c>
      <c r="AL84" s="24">
        <f t="shared" si="117"/>
        <v>0</v>
      </c>
      <c r="AM84" s="24">
        <f t="shared" si="117"/>
        <v>0</v>
      </c>
      <c r="AN84" s="24">
        <f t="shared" si="117"/>
        <v>0</v>
      </c>
      <c r="AO84" s="24">
        <f t="shared" si="117"/>
        <v>0</v>
      </c>
      <c r="AP84" s="24">
        <f t="shared" si="117"/>
        <v>0</v>
      </c>
      <c r="AQ84" s="24">
        <f t="shared" si="117"/>
        <v>0</v>
      </c>
      <c r="AR84" s="24">
        <f t="shared" si="117"/>
        <v>0</v>
      </c>
      <c r="AS84" s="24">
        <f t="shared" si="117"/>
        <v>0</v>
      </c>
      <c r="AT84" s="85">
        <f t="shared" si="117"/>
        <v>0</v>
      </c>
      <c r="AU84" s="85">
        <f t="shared" si="117"/>
        <v>0</v>
      </c>
      <c r="AV84" s="84">
        <f t="shared" si="117"/>
        <v>0</v>
      </c>
      <c r="AW84" s="24">
        <f t="shared" si="117"/>
        <v>0</v>
      </c>
      <c r="AX84" s="24">
        <f t="shared" si="117"/>
        <v>0</v>
      </c>
      <c r="AY84" s="24">
        <f t="shared" si="117"/>
        <v>0</v>
      </c>
      <c r="AZ84" s="24">
        <f t="shared" si="117"/>
        <v>0</v>
      </c>
      <c r="BA84" s="57">
        <f t="shared" si="117"/>
        <v>0</v>
      </c>
      <c r="BB84" s="65">
        <f t="shared" si="117"/>
        <v>0</v>
      </c>
      <c r="BC84" s="57">
        <f t="shared" si="117"/>
        <v>0</v>
      </c>
      <c r="BD84" s="24">
        <f t="shared" si="117"/>
        <v>0</v>
      </c>
      <c r="BE84" s="24">
        <f t="shared" si="117"/>
        <v>0</v>
      </c>
      <c r="BF84" s="62">
        <f t="shared" si="117"/>
        <v>0</v>
      </c>
      <c r="BG84" s="24">
        <f t="shared" si="117"/>
        <v>0</v>
      </c>
      <c r="BH84">
        <f t="shared" si="105"/>
        <v>0.7</v>
      </c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</row>
    <row r="85" spans="8:84" x14ac:dyDescent="0.2">
      <c r="H85">
        <f>Registration!B26</f>
        <v>16</v>
      </c>
      <c r="I85" s="1" t="str">
        <f>Registration!C26</f>
        <v>Chris… Roa</v>
      </c>
      <c r="J85" s="24">
        <f t="shared" ref="J85:BG85" si="118">IF(ROW()=(COLUMN()+60),"-",(COUNTIF(G1_6,$H85)*COUNTIF(G1_6,J$7))+(COUNTIF(G1_7,$H85)*COUNTIF(G1_7,J$7))+(COUNTIF(G1_8,$H85)*COUNTIF(G1_8,J$7))+(COUNTIF(G1_9,$H85)*COUNTIF(G1_9,J$7))+(COUNTIF(G1_10,$H85)*COUNTIF(G1_10,J$7))+(COUNTIF(G2_6,$H85)*COUNTIF(G2_6,J$7))+(COUNTIF(G2_7,$H85)*COUNTIF(G2_7,J$7))+(COUNTIF(G2_8,$H85)*COUNTIF(G2_8,J$7))+(COUNTIF(G2_9,$H85)*COUNTIF(G2_9,J$7))+(COUNTIF(G2_10,$H85)*COUNTIF(G2_10,J$7))+(COUNTIF(G3_6,$H85)*COUNTIF(G3_6,J$7))+(COUNTIF(G3_7,$H85)*COUNTIF(G3_7,J$7))+(COUNTIF(G3_8,$H85)*COUNTIF(G3_8,J$7))+(COUNTIF(G3_9,$H85)*COUNTIF(G3_9,J$7))+(COUNTIF(G3_10,$H85)*COUNTIF(G3_10,J$7))+(COUNTIF(G4_6,$H85)*COUNTIF(G4_6,J$7))+(COUNTIF(G4_7,$H85)*COUNTIF(G4_7,J$7))+(COUNTIF(G4_8,$H85)*COUNTIF(G4_8,J$7))+(COUNTIF(G4_9,$H85)*COUNTIF(G4_9,J$7))+(COUNTIF(G4_10,$H85)*COUNTIF(G4_10,J$7))+(COUNTIF(G5_6,$H85)*COUNTIF(G5_6,J$7))+(COUNTIF(G5_7,$H85)*COUNTIF(G5_7,J$7))+(COUNTIF(G5_8,$H85)*COUNTIF(G5_8,J$7))+(COUNTIF(G5_9,$H85)*COUNTIF(G5_9,J$7))+(COUNTIF(G5_10,$H85)*COUNTIF(G5_10,J$7)+J145))</f>
        <v>0</v>
      </c>
      <c r="K85" s="24">
        <f t="shared" si="118"/>
        <v>0</v>
      </c>
      <c r="L85" s="24">
        <f t="shared" si="118"/>
        <v>1</v>
      </c>
      <c r="M85" s="80">
        <f t="shared" si="118"/>
        <v>0</v>
      </c>
      <c r="N85" s="24">
        <f t="shared" si="118"/>
        <v>1</v>
      </c>
      <c r="O85" s="24">
        <f t="shared" si="118"/>
        <v>1</v>
      </c>
      <c r="P85" s="24">
        <f t="shared" si="118"/>
        <v>2</v>
      </c>
      <c r="Q85" s="24">
        <f t="shared" si="118"/>
        <v>0</v>
      </c>
      <c r="R85" s="24">
        <f t="shared" si="118"/>
        <v>0</v>
      </c>
      <c r="S85" s="24">
        <f t="shared" si="118"/>
        <v>0</v>
      </c>
      <c r="T85" s="24">
        <f t="shared" si="118"/>
        <v>0</v>
      </c>
      <c r="U85" s="24">
        <f t="shared" si="118"/>
        <v>0</v>
      </c>
      <c r="V85" s="24">
        <f t="shared" si="118"/>
        <v>0</v>
      </c>
      <c r="W85" s="24">
        <f t="shared" si="118"/>
        <v>0</v>
      </c>
      <c r="X85" s="24">
        <f t="shared" si="118"/>
        <v>0</v>
      </c>
      <c r="Y85" s="24" t="str">
        <f t="shared" si="118"/>
        <v>-</v>
      </c>
      <c r="Z85" s="85">
        <f t="shared" si="118"/>
        <v>0</v>
      </c>
      <c r="AA85" s="85">
        <f t="shared" si="118"/>
        <v>1</v>
      </c>
      <c r="AB85" s="85">
        <f t="shared" si="118"/>
        <v>0</v>
      </c>
      <c r="AC85" s="85">
        <f t="shared" si="118"/>
        <v>0</v>
      </c>
      <c r="AD85" s="85">
        <f t="shared" si="118"/>
        <v>1</v>
      </c>
      <c r="AE85" s="85">
        <f t="shared" si="118"/>
        <v>0</v>
      </c>
      <c r="AF85" s="24">
        <f t="shared" si="118"/>
        <v>0</v>
      </c>
      <c r="AG85" s="24">
        <f t="shared" si="118"/>
        <v>0</v>
      </c>
      <c r="AH85" s="24">
        <f t="shared" si="118"/>
        <v>0</v>
      </c>
      <c r="AI85" s="24">
        <f t="shared" si="118"/>
        <v>0</v>
      </c>
      <c r="AJ85" s="24">
        <f t="shared" si="118"/>
        <v>0</v>
      </c>
      <c r="AK85" s="24">
        <f t="shared" si="118"/>
        <v>0</v>
      </c>
      <c r="AL85" s="24">
        <f t="shared" si="118"/>
        <v>0</v>
      </c>
      <c r="AM85" s="24">
        <f t="shared" si="118"/>
        <v>0</v>
      </c>
      <c r="AN85" s="24">
        <f t="shared" si="118"/>
        <v>0</v>
      </c>
      <c r="AO85" s="24">
        <f t="shared" si="118"/>
        <v>0</v>
      </c>
      <c r="AP85" s="85">
        <f t="shared" si="118"/>
        <v>0</v>
      </c>
      <c r="AQ85" s="85">
        <f t="shared" si="118"/>
        <v>0</v>
      </c>
      <c r="AR85" s="85">
        <f t="shared" si="118"/>
        <v>0</v>
      </c>
      <c r="AS85" s="85">
        <f t="shared" si="118"/>
        <v>0</v>
      </c>
      <c r="AT85" s="85">
        <f t="shared" si="118"/>
        <v>0</v>
      </c>
      <c r="AU85" s="85">
        <f t="shared" si="118"/>
        <v>0</v>
      </c>
      <c r="AV85" s="84">
        <f t="shared" si="118"/>
        <v>0</v>
      </c>
      <c r="AW85" s="24">
        <f t="shared" si="118"/>
        <v>0</v>
      </c>
      <c r="AX85" s="24">
        <f t="shared" si="118"/>
        <v>0</v>
      </c>
      <c r="AY85" s="24">
        <f t="shared" si="118"/>
        <v>0</v>
      </c>
      <c r="AZ85" s="24">
        <f t="shared" si="118"/>
        <v>0</v>
      </c>
      <c r="BA85" s="24">
        <f t="shared" si="118"/>
        <v>0</v>
      </c>
      <c r="BB85" s="24">
        <f t="shared" si="118"/>
        <v>0</v>
      </c>
      <c r="BC85" s="24">
        <f t="shared" si="118"/>
        <v>0</v>
      </c>
      <c r="BD85" s="24">
        <f t="shared" si="118"/>
        <v>0</v>
      </c>
      <c r="BE85" s="24">
        <f t="shared" si="118"/>
        <v>0</v>
      </c>
      <c r="BF85" s="24">
        <f t="shared" si="118"/>
        <v>0</v>
      </c>
      <c r="BG85" s="85">
        <f t="shared" si="118"/>
        <v>0</v>
      </c>
      <c r="BH85" s="86">
        <f t="shared" si="105"/>
        <v>0.6</v>
      </c>
    </row>
    <row r="86" spans="8:84" x14ac:dyDescent="0.2">
      <c r="H86">
        <f>Registration!B27</f>
        <v>17</v>
      </c>
      <c r="I86" s="1" t="str">
        <f>Registration!C27</f>
        <v>Jonathan Ander…</v>
      </c>
      <c r="J86" s="85">
        <f t="shared" ref="J86:BG86" si="119">IF(ROW()=(COLUMN()+60),"-",(COUNTIF(G1_6,$H86)*COUNTIF(G1_6,J$7))+(COUNTIF(G1_7,$H86)*COUNTIF(G1_7,J$7))+(COUNTIF(G1_8,$H86)*COUNTIF(G1_8,J$7))+(COUNTIF(G1_9,$H86)*COUNTIF(G1_9,J$7))+(COUNTIF(G1_10,$H86)*COUNTIF(G1_10,J$7))+(COUNTIF(G2_6,$H86)*COUNTIF(G2_6,J$7))+(COUNTIF(G2_7,$H86)*COUNTIF(G2_7,J$7))+(COUNTIF(G2_8,$H86)*COUNTIF(G2_8,J$7))+(COUNTIF(G2_9,$H86)*COUNTIF(G2_9,J$7))+(COUNTIF(G2_10,$H86)*COUNTIF(G2_10,J$7))+(COUNTIF(G3_6,$H86)*COUNTIF(G3_6,J$7))+(COUNTIF(G3_7,$H86)*COUNTIF(G3_7,J$7))+(COUNTIF(G3_8,$H86)*COUNTIF(G3_8,J$7))+(COUNTIF(G3_9,$H86)*COUNTIF(G3_9,J$7))+(COUNTIF(G3_10,$H86)*COUNTIF(G3_10,J$7))+(COUNTIF(G4_6,$H86)*COUNTIF(G4_6,J$7))+(COUNTIF(G4_7,$H86)*COUNTIF(G4_7,J$7))+(COUNTIF(G4_8,$H86)*COUNTIF(G4_8,J$7))+(COUNTIF(G4_9,$H86)*COUNTIF(G4_9,J$7))+(COUNTIF(G4_10,$H86)*COUNTIF(G4_10,J$7))+(COUNTIF(G5_6,$H86)*COUNTIF(G5_6,J$7))+(COUNTIF(G5_7,$H86)*COUNTIF(G5_7,J$7))+(COUNTIF(G5_8,$H86)*COUNTIF(G5_8,J$7))+(COUNTIF(G5_9,$H86)*COUNTIF(G5_9,J$7))+(COUNTIF(G5_10,$H86)*COUNTIF(G5_10,J$7)+J146))</f>
        <v>0</v>
      </c>
      <c r="K86" s="24">
        <f t="shared" si="119"/>
        <v>0</v>
      </c>
      <c r="L86" s="24">
        <f t="shared" si="119"/>
        <v>0</v>
      </c>
      <c r="M86" s="67">
        <f t="shared" si="119"/>
        <v>0</v>
      </c>
      <c r="N86" s="85">
        <f t="shared" si="119"/>
        <v>0</v>
      </c>
      <c r="O86" s="85">
        <f t="shared" si="119"/>
        <v>0</v>
      </c>
      <c r="P86" s="85">
        <f t="shared" si="119"/>
        <v>0</v>
      </c>
      <c r="Q86" s="85">
        <f t="shared" si="119"/>
        <v>1</v>
      </c>
      <c r="R86" s="80">
        <f t="shared" si="119"/>
        <v>1</v>
      </c>
      <c r="S86" s="85">
        <f t="shared" si="119"/>
        <v>1</v>
      </c>
      <c r="T86" s="85">
        <f t="shared" si="119"/>
        <v>0</v>
      </c>
      <c r="U86" s="24">
        <f t="shared" si="119"/>
        <v>0</v>
      </c>
      <c r="V86" s="24">
        <f t="shared" si="119"/>
        <v>0</v>
      </c>
      <c r="W86" s="85">
        <f t="shared" si="119"/>
        <v>0</v>
      </c>
      <c r="X86" s="85">
        <f t="shared" si="119"/>
        <v>1</v>
      </c>
      <c r="Y86" s="85">
        <f t="shared" si="119"/>
        <v>0</v>
      </c>
      <c r="Z86" s="24" t="str">
        <f t="shared" si="119"/>
        <v>-</v>
      </c>
      <c r="AA86" s="84">
        <f t="shared" si="119"/>
        <v>0</v>
      </c>
      <c r="AB86" s="24">
        <f t="shared" si="119"/>
        <v>0</v>
      </c>
      <c r="AC86" s="24">
        <f t="shared" si="119"/>
        <v>0</v>
      </c>
      <c r="AD86" s="24">
        <f t="shared" si="119"/>
        <v>0</v>
      </c>
      <c r="AE86" s="85">
        <f t="shared" si="119"/>
        <v>1</v>
      </c>
      <c r="AF86" s="85">
        <f t="shared" si="119"/>
        <v>0</v>
      </c>
      <c r="AG86" s="85">
        <f t="shared" si="119"/>
        <v>0</v>
      </c>
      <c r="AH86" s="24">
        <f t="shared" si="119"/>
        <v>0</v>
      </c>
      <c r="AI86" s="24">
        <f t="shared" si="119"/>
        <v>0</v>
      </c>
      <c r="AJ86" s="24">
        <f t="shared" si="119"/>
        <v>0</v>
      </c>
      <c r="AK86" s="24">
        <f t="shared" si="119"/>
        <v>0</v>
      </c>
      <c r="AL86" s="24">
        <f t="shared" si="119"/>
        <v>0</v>
      </c>
      <c r="AM86" s="24">
        <f t="shared" si="119"/>
        <v>0</v>
      </c>
      <c r="AN86" s="24">
        <f t="shared" si="119"/>
        <v>0</v>
      </c>
      <c r="AO86" s="24">
        <f t="shared" si="119"/>
        <v>0</v>
      </c>
      <c r="AP86" s="24">
        <f t="shared" si="119"/>
        <v>0</v>
      </c>
      <c r="AQ86" s="24">
        <f t="shared" si="119"/>
        <v>0</v>
      </c>
      <c r="AR86" s="24">
        <f t="shared" si="119"/>
        <v>0</v>
      </c>
      <c r="AS86" s="24">
        <f t="shared" si="119"/>
        <v>0</v>
      </c>
      <c r="AT86" s="24">
        <f t="shared" si="119"/>
        <v>0</v>
      </c>
      <c r="AU86" s="24">
        <f t="shared" si="119"/>
        <v>0</v>
      </c>
      <c r="AV86" s="85">
        <f t="shared" si="119"/>
        <v>0</v>
      </c>
      <c r="AW86" s="85">
        <f t="shared" si="119"/>
        <v>0</v>
      </c>
      <c r="AX86" s="85">
        <f t="shared" si="119"/>
        <v>0</v>
      </c>
      <c r="AY86" s="85">
        <f t="shared" si="119"/>
        <v>0</v>
      </c>
      <c r="AZ86" s="85">
        <f t="shared" si="119"/>
        <v>0</v>
      </c>
      <c r="BA86" s="24">
        <f t="shared" si="119"/>
        <v>0</v>
      </c>
      <c r="BB86" s="24">
        <f t="shared" si="119"/>
        <v>0</v>
      </c>
      <c r="BC86" s="24">
        <f t="shared" si="119"/>
        <v>0</v>
      </c>
      <c r="BD86" s="24">
        <f t="shared" si="119"/>
        <v>0</v>
      </c>
      <c r="BE86" s="24">
        <f t="shared" si="119"/>
        <v>0</v>
      </c>
      <c r="BF86" s="24">
        <f t="shared" si="119"/>
        <v>0</v>
      </c>
      <c r="BG86" s="24">
        <f t="shared" si="119"/>
        <v>0</v>
      </c>
      <c r="BH86">
        <f t="shared" si="105"/>
        <v>0.5</v>
      </c>
    </row>
    <row r="87" spans="8:84" x14ac:dyDescent="0.2">
      <c r="H87">
        <f>Registration!B28</f>
        <v>18</v>
      </c>
      <c r="I87" s="1" t="str">
        <f>Registration!C28</f>
        <v>Ken Boucher</v>
      </c>
      <c r="J87" s="85">
        <f t="shared" ref="J87:BG87" si="120">IF(ROW()=(COLUMN()+60),"-",(COUNTIF(G1_6,$H87)*COUNTIF(G1_6,J$7))+(COUNTIF(G1_7,$H87)*COUNTIF(G1_7,J$7))+(COUNTIF(G1_8,$H87)*COUNTIF(G1_8,J$7))+(COUNTIF(G1_9,$H87)*COUNTIF(G1_9,J$7))+(COUNTIF(G1_10,$H87)*COUNTIF(G1_10,J$7))+(COUNTIF(G2_6,$H87)*COUNTIF(G2_6,J$7))+(COUNTIF(G2_7,$H87)*COUNTIF(G2_7,J$7))+(COUNTIF(G2_8,$H87)*COUNTIF(G2_8,J$7))+(COUNTIF(G2_9,$H87)*COUNTIF(G2_9,J$7))+(COUNTIF(G2_10,$H87)*COUNTIF(G2_10,J$7))+(COUNTIF(G3_6,$H87)*COUNTIF(G3_6,J$7))+(COUNTIF(G3_7,$H87)*COUNTIF(G3_7,J$7))+(COUNTIF(G3_8,$H87)*COUNTIF(G3_8,J$7))+(COUNTIF(G3_9,$H87)*COUNTIF(G3_9,J$7))+(COUNTIF(G3_10,$H87)*COUNTIF(G3_10,J$7))+(COUNTIF(G4_6,$H87)*COUNTIF(G4_6,J$7))+(COUNTIF(G4_7,$H87)*COUNTIF(G4_7,J$7))+(COUNTIF(G4_8,$H87)*COUNTIF(G4_8,J$7))+(COUNTIF(G4_9,$H87)*COUNTIF(G4_9,J$7))+(COUNTIF(G4_10,$H87)*COUNTIF(G4_10,J$7))+(COUNTIF(G5_6,$H87)*COUNTIF(G5_6,J$7))+(COUNTIF(G5_7,$H87)*COUNTIF(G5_7,J$7))+(COUNTIF(G5_8,$H87)*COUNTIF(G5_8,J$7))+(COUNTIF(G5_9,$H87)*COUNTIF(G5_9,J$7))+(COUNTIF(G5_10,$H87)*COUNTIF(G5_10,J$7)+J147))</f>
        <v>0</v>
      </c>
      <c r="K87" s="24">
        <f t="shared" si="120"/>
        <v>0</v>
      </c>
      <c r="L87" s="85">
        <f t="shared" si="120"/>
        <v>0</v>
      </c>
      <c r="M87" s="80">
        <f t="shared" si="120"/>
        <v>1</v>
      </c>
      <c r="N87" s="80">
        <f t="shared" si="120"/>
        <v>1</v>
      </c>
      <c r="O87" s="24">
        <f t="shared" si="120"/>
        <v>0</v>
      </c>
      <c r="P87" s="24">
        <f t="shared" si="120"/>
        <v>1</v>
      </c>
      <c r="Q87" s="24">
        <f t="shared" si="120"/>
        <v>0</v>
      </c>
      <c r="R87" s="24">
        <f t="shared" si="120"/>
        <v>1</v>
      </c>
      <c r="S87" s="24">
        <f t="shared" si="120"/>
        <v>0</v>
      </c>
      <c r="T87" s="24">
        <f t="shared" si="120"/>
        <v>0</v>
      </c>
      <c r="U87" s="24">
        <f t="shared" si="120"/>
        <v>1</v>
      </c>
      <c r="V87" s="24">
        <f t="shared" si="120"/>
        <v>0</v>
      </c>
      <c r="W87" s="24">
        <f t="shared" si="120"/>
        <v>0</v>
      </c>
      <c r="X87" s="24">
        <f t="shared" si="120"/>
        <v>0</v>
      </c>
      <c r="Y87" s="24">
        <f t="shared" si="120"/>
        <v>1</v>
      </c>
      <c r="Z87" s="24">
        <f t="shared" si="120"/>
        <v>0</v>
      </c>
      <c r="AA87" s="24" t="str">
        <f t="shared" si="120"/>
        <v>-</v>
      </c>
      <c r="AB87" s="24">
        <f t="shared" si="120"/>
        <v>0</v>
      </c>
      <c r="AC87" s="24">
        <f t="shared" si="120"/>
        <v>0</v>
      </c>
      <c r="AD87" s="24">
        <f t="shared" si="120"/>
        <v>0</v>
      </c>
      <c r="AE87" s="24">
        <f t="shared" si="120"/>
        <v>0</v>
      </c>
      <c r="AF87" s="24">
        <f t="shared" si="120"/>
        <v>0</v>
      </c>
      <c r="AG87" s="24">
        <f t="shared" si="120"/>
        <v>0</v>
      </c>
      <c r="AH87" s="24">
        <f t="shared" si="120"/>
        <v>0</v>
      </c>
      <c r="AI87" s="24">
        <f t="shared" si="120"/>
        <v>0</v>
      </c>
      <c r="AJ87" s="24">
        <f t="shared" si="120"/>
        <v>0</v>
      </c>
      <c r="AK87" s="24">
        <f t="shared" si="120"/>
        <v>0</v>
      </c>
      <c r="AL87" s="24">
        <f t="shared" si="120"/>
        <v>0</v>
      </c>
      <c r="AM87" s="24">
        <f t="shared" si="120"/>
        <v>0</v>
      </c>
      <c r="AN87" s="24">
        <f t="shared" si="120"/>
        <v>0</v>
      </c>
      <c r="AO87" s="24">
        <f t="shared" si="120"/>
        <v>0</v>
      </c>
      <c r="AP87" s="24">
        <f t="shared" si="120"/>
        <v>0</v>
      </c>
      <c r="AQ87" s="24">
        <f t="shared" si="120"/>
        <v>0</v>
      </c>
      <c r="AR87" s="24">
        <f t="shared" si="120"/>
        <v>0</v>
      </c>
      <c r="AS87" s="24">
        <f t="shared" si="120"/>
        <v>0</v>
      </c>
      <c r="AT87" s="24">
        <f t="shared" si="120"/>
        <v>0</v>
      </c>
      <c r="AU87" s="24">
        <f t="shared" si="120"/>
        <v>0</v>
      </c>
      <c r="AV87" s="24">
        <f t="shared" si="120"/>
        <v>0</v>
      </c>
      <c r="AW87" s="24">
        <f t="shared" si="120"/>
        <v>0</v>
      </c>
      <c r="AX87" s="24">
        <f t="shared" si="120"/>
        <v>0</v>
      </c>
      <c r="AY87" s="24">
        <f t="shared" si="120"/>
        <v>0</v>
      </c>
      <c r="AZ87" s="24">
        <f t="shared" si="120"/>
        <v>0</v>
      </c>
      <c r="BA87" s="24">
        <f t="shared" si="120"/>
        <v>0</v>
      </c>
      <c r="BB87" s="24">
        <f t="shared" si="120"/>
        <v>0</v>
      </c>
      <c r="BC87" s="24">
        <f t="shared" si="120"/>
        <v>0</v>
      </c>
      <c r="BD87" s="24">
        <f t="shared" si="120"/>
        <v>0</v>
      </c>
      <c r="BE87" s="24">
        <f t="shared" si="120"/>
        <v>0</v>
      </c>
      <c r="BF87" s="24">
        <f t="shared" si="120"/>
        <v>0</v>
      </c>
      <c r="BG87" s="24">
        <f t="shared" si="120"/>
        <v>0</v>
      </c>
      <c r="BH87">
        <f t="shared" si="105"/>
        <v>0.6</v>
      </c>
    </row>
    <row r="88" spans="8:84" x14ac:dyDescent="0.2">
      <c r="H88">
        <f>Registration!B29</f>
        <v>19</v>
      </c>
      <c r="I88" s="1" t="str">
        <f>Registration!C29</f>
        <v>Tyler Harvey</v>
      </c>
      <c r="J88" s="85">
        <f t="shared" ref="J88:BG88" si="121">IF(ROW()=(COLUMN()+60),"-",(COUNTIF(G1_6,$H88)*COUNTIF(G1_6,J$7))+(COUNTIF(G1_7,$H88)*COUNTIF(G1_7,J$7))+(COUNTIF(G1_8,$H88)*COUNTIF(G1_8,J$7))+(COUNTIF(G1_9,$H88)*COUNTIF(G1_9,J$7))+(COUNTIF(G1_10,$H88)*COUNTIF(G1_10,J$7))+(COUNTIF(G2_6,$H88)*COUNTIF(G2_6,J$7))+(COUNTIF(G2_7,$H88)*COUNTIF(G2_7,J$7))+(COUNTIF(G2_8,$H88)*COUNTIF(G2_8,J$7))+(COUNTIF(G2_9,$H88)*COUNTIF(G2_9,J$7))+(COUNTIF(G2_10,$H88)*COUNTIF(G2_10,J$7))+(COUNTIF(G3_6,$H88)*COUNTIF(G3_6,J$7))+(COUNTIF(G3_7,$H88)*COUNTIF(G3_7,J$7))+(COUNTIF(G3_8,$H88)*COUNTIF(G3_8,J$7))+(COUNTIF(G3_9,$H88)*COUNTIF(G3_9,J$7))+(COUNTIF(G3_10,$H88)*COUNTIF(G3_10,J$7))+(COUNTIF(G4_6,$H88)*COUNTIF(G4_6,J$7))+(COUNTIF(G4_7,$H88)*COUNTIF(G4_7,J$7))+(COUNTIF(G4_8,$H88)*COUNTIF(G4_8,J$7))+(COUNTIF(G4_9,$H88)*COUNTIF(G4_9,J$7))+(COUNTIF(G4_10,$H88)*COUNTIF(G4_10,J$7))+(COUNTIF(G5_6,$H88)*COUNTIF(G5_6,J$7))+(COUNTIF(G5_7,$H88)*COUNTIF(G5_7,J$7))+(COUNTIF(G5_8,$H88)*COUNTIF(G5_8,J$7))+(COUNTIF(G5_9,$H88)*COUNTIF(G5_9,J$7))+(COUNTIF(G5_10,$H88)*COUNTIF(G5_10,J$7)+J148))</f>
        <v>0</v>
      </c>
      <c r="K88" s="24">
        <f t="shared" si="121"/>
        <v>0</v>
      </c>
      <c r="L88" s="24">
        <f t="shared" si="121"/>
        <v>0</v>
      </c>
      <c r="M88" s="24">
        <f t="shared" si="121"/>
        <v>0</v>
      </c>
      <c r="N88" s="24">
        <f t="shared" si="121"/>
        <v>0</v>
      </c>
      <c r="O88" s="24">
        <f t="shared" si="121"/>
        <v>0</v>
      </c>
      <c r="P88" s="24">
        <f t="shared" si="121"/>
        <v>0</v>
      </c>
      <c r="Q88" s="24">
        <f t="shared" si="121"/>
        <v>0</v>
      </c>
      <c r="R88" s="24">
        <f t="shared" si="121"/>
        <v>0</v>
      </c>
      <c r="S88" s="24">
        <f t="shared" si="121"/>
        <v>0</v>
      </c>
      <c r="T88" s="24">
        <f t="shared" si="121"/>
        <v>0</v>
      </c>
      <c r="U88" s="24">
        <f t="shared" si="121"/>
        <v>0</v>
      </c>
      <c r="V88" s="24">
        <f t="shared" si="121"/>
        <v>0</v>
      </c>
      <c r="W88" s="24">
        <f t="shared" si="121"/>
        <v>0</v>
      </c>
      <c r="X88" s="24">
        <f t="shared" si="121"/>
        <v>0</v>
      </c>
      <c r="Y88" s="24">
        <f t="shared" si="121"/>
        <v>0</v>
      </c>
      <c r="Z88" s="24">
        <f t="shared" si="121"/>
        <v>0</v>
      </c>
      <c r="AA88" s="24">
        <f t="shared" si="121"/>
        <v>0</v>
      </c>
      <c r="AB88" s="24" t="str">
        <f t="shared" si="121"/>
        <v>-</v>
      </c>
      <c r="AC88" s="24">
        <f t="shared" si="121"/>
        <v>0</v>
      </c>
      <c r="AD88" s="24">
        <f t="shared" si="121"/>
        <v>0</v>
      </c>
      <c r="AE88" s="24">
        <f t="shared" si="121"/>
        <v>0</v>
      </c>
      <c r="AF88" s="24">
        <f t="shared" si="121"/>
        <v>0</v>
      </c>
      <c r="AG88" s="24">
        <f t="shared" si="121"/>
        <v>0</v>
      </c>
      <c r="AH88" s="24">
        <f t="shared" si="121"/>
        <v>0</v>
      </c>
      <c r="AI88" s="24">
        <f t="shared" si="121"/>
        <v>0</v>
      </c>
      <c r="AJ88" s="24">
        <f t="shared" si="121"/>
        <v>0</v>
      </c>
      <c r="AK88" s="24">
        <f t="shared" si="121"/>
        <v>0</v>
      </c>
      <c r="AL88" s="24">
        <f t="shared" si="121"/>
        <v>0</v>
      </c>
      <c r="AM88" s="24">
        <f t="shared" si="121"/>
        <v>0</v>
      </c>
      <c r="AN88" s="24">
        <f t="shared" si="121"/>
        <v>0</v>
      </c>
      <c r="AO88" s="24">
        <f t="shared" si="121"/>
        <v>0</v>
      </c>
      <c r="AP88" s="24">
        <f t="shared" si="121"/>
        <v>0</v>
      </c>
      <c r="AQ88" s="24">
        <f t="shared" si="121"/>
        <v>0</v>
      </c>
      <c r="AR88" s="24">
        <f t="shared" si="121"/>
        <v>0</v>
      </c>
      <c r="AS88" s="24">
        <f t="shared" si="121"/>
        <v>0</v>
      </c>
      <c r="AT88" s="24">
        <f t="shared" si="121"/>
        <v>0</v>
      </c>
      <c r="AU88" s="24">
        <f t="shared" si="121"/>
        <v>0</v>
      </c>
      <c r="AV88" s="24">
        <f t="shared" si="121"/>
        <v>0</v>
      </c>
      <c r="AW88" s="24">
        <f t="shared" si="121"/>
        <v>0</v>
      </c>
      <c r="AX88" s="24">
        <f t="shared" si="121"/>
        <v>0</v>
      </c>
      <c r="AY88" s="24">
        <f t="shared" si="121"/>
        <v>0</v>
      </c>
      <c r="AZ88" s="24">
        <f t="shared" si="121"/>
        <v>0</v>
      </c>
      <c r="BA88" s="24">
        <f t="shared" si="121"/>
        <v>0</v>
      </c>
      <c r="BB88" s="24">
        <f t="shared" si="121"/>
        <v>0</v>
      </c>
      <c r="BC88" s="24">
        <f t="shared" si="121"/>
        <v>0</v>
      </c>
      <c r="BD88" s="24">
        <f t="shared" si="121"/>
        <v>0</v>
      </c>
      <c r="BE88" s="24">
        <f t="shared" si="121"/>
        <v>0</v>
      </c>
      <c r="BF88" s="24">
        <f t="shared" si="121"/>
        <v>0</v>
      </c>
      <c r="BG88" s="24">
        <f t="shared" si="121"/>
        <v>0</v>
      </c>
      <c r="BH88">
        <f t="shared" si="105"/>
        <v>0</v>
      </c>
    </row>
    <row r="89" spans="8:84" x14ac:dyDescent="0.2">
      <c r="H89">
        <f>Registration!B30</f>
        <v>20</v>
      </c>
      <c r="I89" s="1" t="str">
        <f>Registration!C30</f>
        <v>Steve Wambler</v>
      </c>
      <c r="J89" s="24">
        <f t="shared" ref="J89:BG89" si="122">IF(ROW()=(COLUMN()+60),"-",(COUNTIF(G1_6,$H89)*COUNTIF(G1_6,J$7))+(COUNTIF(G1_7,$H89)*COUNTIF(G1_7,J$7))+(COUNTIF(G1_8,$H89)*COUNTIF(G1_8,J$7))+(COUNTIF(G1_9,$H89)*COUNTIF(G1_9,J$7))+(COUNTIF(G1_10,$H89)*COUNTIF(G1_10,J$7))+(COUNTIF(G2_6,$H89)*COUNTIF(G2_6,J$7))+(COUNTIF(G2_7,$H89)*COUNTIF(G2_7,J$7))+(COUNTIF(G2_8,$H89)*COUNTIF(G2_8,J$7))+(COUNTIF(G2_9,$H89)*COUNTIF(G2_9,J$7))+(COUNTIF(G2_10,$H89)*COUNTIF(G2_10,J$7))+(COUNTIF(G3_6,$H89)*COUNTIF(G3_6,J$7))+(COUNTIF(G3_7,$H89)*COUNTIF(G3_7,J$7))+(COUNTIF(G3_8,$H89)*COUNTIF(G3_8,J$7))+(COUNTIF(G3_9,$H89)*COUNTIF(G3_9,J$7))+(COUNTIF(G3_10,$H89)*COUNTIF(G3_10,J$7))+(COUNTIF(G4_6,$H89)*COUNTIF(G4_6,J$7))+(COUNTIF(G4_7,$H89)*COUNTIF(G4_7,J$7))+(COUNTIF(G4_8,$H89)*COUNTIF(G4_8,J$7))+(COUNTIF(G4_9,$H89)*COUNTIF(G4_9,J$7))+(COUNTIF(G4_10,$H89)*COUNTIF(G4_10,J$7))+(COUNTIF(G5_6,$H89)*COUNTIF(G5_6,J$7))+(COUNTIF(G5_7,$H89)*COUNTIF(G5_7,J$7))+(COUNTIF(G5_8,$H89)*COUNTIF(G5_8,J$7))+(COUNTIF(G5_9,$H89)*COUNTIF(G5_9,J$7))+(COUNTIF(G5_10,$H89)*COUNTIF(G5_10,J$7)+J149))</f>
        <v>0</v>
      </c>
      <c r="K89" s="24">
        <f t="shared" si="122"/>
        <v>0</v>
      </c>
      <c r="L89" s="24">
        <f t="shared" si="122"/>
        <v>0</v>
      </c>
      <c r="M89" s="24">
        <f t="shared" si="122"/>
        <v>0</v>
      </c>
      <c r="N89" s="87">
        <f t="shared" si="122"/>
        <v>0</v>
      </c>
      <c r="O89" s="24">
        <f t="shared" si="122"/>
        <v>0</v>
      </c>
      <c r="P89" s="24">
        <f t="shared" si="122"/>
        <v>0</v>
      </c>
      <c r="Q89" s="24">
        <f t="shared" si="122"/>
        <v>0</v>
      </c>
      <c r="R89" s="24">
        <f t="shared" si="122"/>
        <v>0</v>
      </c>
      <c r="S89" s="24">
        <f t="shared" si="122"/>
        <v>0</v>
      </c>
      <c r="T89" s="24">
        <f t="shared" si="122"/>
        <v>0</v>
      </c>
      <c r="U89" s="24">
        <f t="shared" si="122"/>
        <v>0</v>
      </c>
      <c r="V89" s="24">
        <f t="shared" si="122"/>
        <v>0</v>
      </c>
      <c r="W89" s="24">
        <f t="shared" si="122"/>
        <v>0</v>
      </c>
      <c r="X89" s="24">
        <f t="shared" si="122"/>
        <v>0</v>
      </c>
      <c r="Y89" s="24">
        <f t="shared" si="122"/>
        <v>0</v>
      </c>
      <c r="Z89" s="24">
        <f t="shared" si="122"/>
        <v>0</v>
      </c>
      <c r="AA89" s="24">
        <f t="shared" si="122"/>
        <v>0</v>
      </c>
      <c r="AB89" s="24">
        <f t="shared" si="122"/>
        <v>0</v>
      </c>
      <c r="AC89" s="24" t="str">
        <f t="shared" si="122"/>
        <v>-</v>
      </c>
      <c r="AD89" s="24">
        <f t="shared" si="122"/>
        <v>0</v>
      </c>
      <c r="AE89" s="24">
        <f t="shared" si="122"/>
        <v>0</v>
      </c>
      <c r="AF89" s="24">
        <f t="shared" si="122"/>
        <v>0</v>
      </c>
      <c r="AG89" s="24">
        <f t="shared" si="122"/>
        <v>0</v>
      </c>
      <c r="AH89" s="24">
        <f t="shared" si="122"/>
        <v>0</v>
      </c>
      <c r="AI89" s="24">
        <f t="shared" si="122"/>
        <v>0</v>
      </c>
      <c r="AJ89" s="24">
        <f t="shared" si="122"/>
        <v>0</v>
      </c>
      <c r="AK89" s="24">
        <f t="shared" si="122"/>
        <v>0</v>
      </c>
      <c r="AL89" s="24">
        <f t="shared" si="122"/>
        <v>0</v>
      </c>
      <c r="AM89" s="24">
        <f t="shared" si="122"/>
        <v>0</v>
      </c>
      <c r="AN89" s="24">
        <f t="shared" si="122"/>
        <v>0</v>
      </c>
      <c r="AO89" s="24">
        <f t="shared" si="122"/>
        <v>0</v>
      </c>
      <c r="AP89" s="24">
        <f t="shared" si="122"/>
        <v>0</v>
      </c>
      <c r="AQ89" s="24">
        <f t="shared" si="122"/>
        <v>0</v>
      </c>
      <c r="AR89" s="24">
        <f t="shared" si="122"/>
        <v>0</v>
      </c>
      <c r="AS89" s="24">
        <f t="shared" si="122"/>
        <v>0</v>
      </c>
      <c r="AT89" s="24">
        <f t="shared" si="122"/>
        <v>0</v>
      </c>
      <c r="AU89" s="24">
        <f t="shared" si="122"/>
        <v>0</v>
      </c>
      <c r="AV89" s="24">
        <f t="shared" si="122"/>
        <v>0</v>
      </c>
      <c r="AW89" s="24">
        <f t="shared" si="122"/>
        <v>0</v>
      </c>
      <c r="AX89" s="24">
        <f t="shared" si="122"/>
        <v>0</v>
      </c>
      <c r="AY89" s="24">
        <f t="shared" si="122"/>
        <v>0</v>
      </c>
      <c r="AZ89" s="24">
        <f t="shared" si="122"/>
        <v>0</v>
      </c>
      <c r="BA89" s="24">
        <f t="shared" si="122"/>
        <v>0</v>
      </c>
      <c r="BB89" s="24">
        <f t="shared" si="122"/>
        <v>0</v>
      </c>
      <c r="BC89" s="24">
        <f t="shared" si="122"/>
        <v>0</v>
      </c>
      <c r="BD89" s="24">
        <f t="shared" si="122"/>
        <v>0</v>
      </c>
      <c r="BE89" s="24">
        <f t="shared" si="122"/>
        <v>0</v>
      </c>
      <c r="BF89" s="24">
        <f t="shared" si="122"/>
        <v>0</v>
      </c>
      <c r="BG89" s="24">
        <f t="shared" si="122"/>
        <v>0</v>
      </c>
      <c r="BH89">
        <f t="shared" si="105"/>
        <v>0</v>
      </c>
    </row>
    <row r="90" spans="8:84" x14ac:dyDescent="0.2">
      <c r="H90">
        <f>Registration!B31</f>
        <v>21</v>
      </c>
      <c r="I90" s="1" t="str">
        <f>Registration!C31</f>
        <v>Paul Work</v>
      </c>
      <c r="J90" s="24">
        <f t="shared" ref="J90:BG90" si="123">IF(ROW()=(COLUMN()+60),"-",(COUNTIF(G1_6,$H90)*COUNTIF(G1_6,J$7))+(COUNTIF(G1_7,$H90)*COUNTIF(G1_7,J$7))+(COUNTIF(G1_8,$H90)*COUNTIF(G1_8,J$7))+(COUNTIF(G1_9,$H90)*COUNTIF(G1_9,J$7))+(COUNTIF(G1_10,$H90)*COUNTIF(G1_10,J$7))+(COUNTIF(G2_6,$H90)*COUNTIF(G2_6,J$7))+(COUNTIF(G2_7,$H90)*COUNTIF(G2_7,J$7))+(COUNTIF(G2_8,$H90)*COUNTIF(G2_8,J$7))+(COUNTIF(G2_9,$H90)*COUNTIF(G2_9,J$7))+(COUNTIF(G2_10,$H90)*COUNTIF(G2_10,J$7))+(COUNTIF(G3_6,$H90)*COUNTIF(G3_6,J$7))+(COUNTIF(G3_7,$H90)*COUNTIF(G3_7,J$7))+(COUNTIF(G3_8,$H90)*COUNTIF(G3_8,J$7))+(COUNTIF(G3_9,$H90)*COUNTIF(G3_9,J$7))+(COUNTIF(G3_10,$H90)*COUNTIF(G3_10,J$7))+(COUNTIF(G4_6,$H90)*COUNTIF(G4_6,J$7))+(COUNTIF(G4_7,$H90)*COUNTIF(G4_7,J$7))+(COUNTIF(G4_8,$H90)*COUNTIF(G4_8,J$7))+(COUNTIF(G4_9,$H90)*COUNTIF(G4_9,J$7))+(COUNTIF(G4_10,$H90)*COUNTIF(G4_10,J$7))+(COUNTIF(G5_6,$H90)*COUNTIF(G5_6,J$7))+(COUNTIF(G5_7,$H90)*COUNTIF(G5_7,J$7))+(COUNTIF(G5_8,$H90)*COUNTIF(G5_8,J$7))+(COUNTIF(G5_9,$H90)*COUNTIF(G5_9,J$7))+(COUNTIF(G5_10,$H90)*COUNTIF(G5_10,J$7)+J150))</f>
        <v>0</v>
      </c>
      <c r="K90" s="24">
        <f t="shared" si="123"/>
        <v>0</v>
      </c>
      <c r="L90" s="24">
        <f t="shared" si="123"/>
        <v>1</v>
      </c>
      <c r="M90" s="67">
        <f t="shared" si="123"/>
        <v>0</v>
      </c>
      <c r="N90" s="87">
        <f t="shared" si="123"/>
        <v>0</v>
      </c>
      <c r="O90" s="87">
        <f t="shared" si="123"/>
        <v>1</v>
      </c>
      <c r="P90" s="87">
        <f t="shared" si="123"/>
        <v>1</v>
      </c>
      <c r="Q90" s="87">
        <f t="shared" si="123"/>
        <v>0</v>
      </c>
      <c r="R90" s="88">
        <f t="shared" si="123"/>
        <v>0</v>
      </c>
      <c r="S90" s="24">
        <f t="shared" si="123"/>
        <v>0</v>
      </c>
      <c r="T90" s="88">
        <f t="shared" si="123"/>
        <v>0</v>
      </c>
      <c r="U90" s="24">
        <f t="shared" si="123"/>
        <v>0</v>
      </c>
      <c r="V90" s="24">
        <f t="shared" si="123"/>
        <v>0</v>
      </c>
      <c r="W90" s="24">
        <f t="shared" si="123"/>
        <v>0</v>
      </c>
      <c r="X90" s="24">
        <f t="shared" si="123"/>
        <v>0</v>
      </c>
      <c r="Y90" s="24">
        <f t="shared" si="123"/>
        <v>1</v>
      </c>
      <c r="Z90" s="24">
        <f t="shared" si="123"/>
        <v>0</v>
      </c>
      <c r="AA90" s="24">
        <f t="shared" si="123"/>
        <v>0</v>
      </c>
      <c r="AB90" s="24">
        <f t="shared" si="123"/>
        <v>0</v>
      </c>
      <c r="AC90" s="24">
        <f t="shared" si="123"/>
        <v>0</v>
      </c>
      <c r="AD90" s="24" t="str">
        <f t="shared" si="123"/>
        <v>-</v>
      </c>
      <c r="AE90" s="24">
        <f t="shared" si="123"/>
        <v>0</v>
      </c>
      <c r="AF90" s="24">
        <f t="shared" si="123"/>
        <v>0</v>
      </c>
      <c r="AG90" s="24">
        <f t="shared" si="123"/>
        <v>0</v>
      </c>
      <c r="AH90" s="24">
        <f t="shared" si="123"/>
        <v>0</v>
      </c>
      <c r="AI90" s="24">
        <f t="shared" si="123"/>
        <v>0</v>
      </c>
      <c r="AJ90" s="24">
        <f t="shared" si="123"/>
        <v>0</v>
      </c>
      <c r="AK90" s="24">
        <f t="shared" si="123"/>
        <v>0</v>
      </c>
      <c r="AL90" s="24">
        <f t="shared" si="123"/>
        <v>0</v>
      </c>
      <c r="AM90" s="24">
        <f t="shared" si="123"/>
        <v>0</v>
      </c>
      <c r="AN90" s="24">
        <f t="shared" si="123"/>
        <v>0</v>
      </c>
      <c r="AO90" s="24">
        <f t="shared" si="123"/>
        <v>0</v>
      </c>
      <c r="AP90" s="24">
        <f t="shared" si="123"/>
        <v>0</v>
      </c>
      <c r="AQ90" s="24">
        <f t="shared" si="123"/>
        <v>0</v>
      </c>
      <c r="AR90" s="24">
        <f t="shared" si="123"/>
        <v>0</v>
      </c>
      <c r="AS90" s="24">
        <f t="shared" si="123"/>
        <v>0</v>
      </c>
      <c r="AT90" s="24">
        <f t="shared" si="123"/>
        <v>0</v>
      </c>
      <c r="AU90" s="24">
        <f t="shared" si="123"/>
        <v>0</v>
      </c>
      <c r="AV90" s="24">
        <f t="shared" si="123"/>
        <v>0</v>
      </c>
      <c r="AW90" s="24">
        <f t="shared" si="123"/>
        <v>0</v>
      </c>
      <c r="AX90" s="24">
        <f t="shared" si="123"/>
        <v>0</v>
      </c>
      <c r="AY90" s="24">
        <f t="shared" si="123"/>
        <v>0</v>
      </c>
      <c r="AZ90" s="24">
        <f t="shared" si="123"/>
        <v>0</v>
      </c>
      <c r="BA90" s="24">
        <f t="shared" si="123"/>
        <v>0</v>
      </c>
      <c r="BB90" s="24">
        <f t="shared" si="123"/>
        <v>0</v>
      </c>
      <c r="BC90" s="24">
        <f t="shared" si="123"/>
        <v>0</v>
      </c>
      <c r="BD90" s="24">
        <f t="shared" si="123"/>
        <v>0</v>
      </c>
      <c r="BE90" s="24">
        <f t="shared" si="123"/>
        <v>0</v>
      </c>
      <c r="BF90" s="24">
        <f t="shared" si="123"/>
        <v>0</v>
      </c>
      <c r="BG90" s="24">
        <f t="shared" si="123"/>
        <v>0</v>
      </c>
      <c r="BH90">
        <f t="shared" si="105"/>
        <v>0.4</v>
      </c>
    </row>
    <row r="91" spans="8:84" x14ac:dyDescent="0.2">
      <c r="H91">
        <f>Registration!B32</f>
        <v>22</v>
      </c>
      <c r="I91" s="1" t="str">
        <f>Registration!C32</f>
        <v>Jonathan Work</v>
      </c>
      <c r="J91" s="85">
        <f t="shared" ref="J91:BG91" si="124">IF(ROW()=(COLUMN()+60),"-",(COUNTIF(G1_6,$H91)*COUNTIF(G1_6,J$7))+(COUNTIF(G1_7,$H91)*COUNTIF(G1_7,J$7))+(COUNTIF(G1_8,$H91)*COUNTIF(G1_8,J$7))+(COUNTIF(G1_9,$H91)*COUNTIF(G1_9,J$7))+(COUNTIF(G1_10,$H91)*COUNTIF(G1_10,J$7))+(COUNTIF(G2_6,$H91)*COUNTIF(G2_6,J$7))+(COUNTIF(G2_7,$H91)*COUNTIF(G2_7,J$7))+(COUNTIF(G2_8,$H91)*COUNTIF(G2_8,J$7))+(COUNTIF(G2_9,$H91)*COUNTIF(G2_9,J$7))+(COUNTIF(G2_10,$H91)*COUNTIF(G2_10,J$7))+(COUNTIF(G3_6,$H91)*COUNTIF(G3_6,J$7))+(COUNTIF(G3_7,$H91)*COUNTIF(G3_7,J$7))+(COUNTIF(G3_8,$H91)*COUNTIF(G3_8,J$7))+(COUNTIF(G3_9,$H91)*COUNTIF(G3_9,J$7))+(COUNTIF(G3_10,$H91)*COUNTIF(G3_10,J$7))+(COUNTIF(G4_6,$H91)*COUNTIF(G4_6,J$7))+(COUNTIF(G4_7,$H91)*COUNTIF(G4_7,J$7))+(COUNTIF(G4_8,$H91)*COUNTIF(G4_8,J$7))+(COUNTIF(G4_9,$H91)*COUNTIF(G4_9,J$7))+(COUNTIF(G4_10,$H91)*COUNTIF(G4_10,J$7))+(COUNTIF(G5_6,$H91)*COUNTIF(G5_6,J$7))+(COUNTIF(G5_7,$H91)*COUNTIF(G5_7,J$7))+(COUNTIF(G5_8,$H91)*COUNTIF(G5_8,J$7))+(COUNTIF(G5_9,$H91)*COUNTIF(G5_9,J$7))+(COUNTIF(G5_10,$H91)*COUNTIF(G5_10,J$7)+J151))</f>
        <v>1</v>
      </c>
      <c r="K91" s="24">
        <f t="shared" si="124"/>
        <v>0</v>
      </c>
      <c r="L91" s="24">
        <f t="shared" si="124"/>
        <v>0</v>
      </c>
      <c r="M91" s="24">
        <f t="shared" si="124"/>
        <v>0</v>
      </c>
      <c r="N91" s="24">
        <f t="shared" si="124"/>
        <v>1</v>
      </c>
      <c r="O91" s="24">
        <f t="shared" si="124"/>
        <v>0</v>
      </c>
      <c r="P91" s="24">
        <f t="shared" si="124"/>
        <v>0</v>
      </c>
      <c r="Q91" s="24">
        <f t="shared" si="124"/>
        <v>0</v>
      </c>
      <c r="R91" s="24">
        <f t="shared" si="124"/>
        <v>0</v>
      </c>
      <c r="S91" s="24">
        <f t="shared" si="124"/>
        <v>1</v>
      </c>
      <c r="T91" s="24">
        <f t="shared" si="124"/>
        <v>0</v>
      </c>
      <c r="U91" s="24">
        <f t="shared" si="124"/>
        <v>0</v>
      </c>
      <c r="V91" s="24">
        <f t="shared" si="124"/>
        <v>0</v>
      </c>
      <c r="W91" s="24">
        <f t="shared" si="124"/>
        <v>0</v>
      </c>
      <c r="X91" s="24">
        <f t="shared" si="124"/>
        <v>1</v>
      </c>
      <c r="Y91" s="24">
        <f t="shared" si="124"/>
        <v>0</v>
      </c>
      <c r="Z91" s="24">
        <f t="shared" si="124"/>
        <v>1</v>
      </c>
      <c r="AA91" s="24">
        <f t="shared" si="124"/>
        <v>0</v>
      </c>
      <c r="AB91" s="24">
        <f t="shared" si="124"/>
        <v>0</v>
      </c>
      <c r="AC91" s="24">
        <f t="shared" si="124"/>
        <v>0</v>
      </c>
      <c r="AD91" s="24">
        <f t="shared" si="124"/>
        <v>0</v>
      </c>
      <c r="AE91" s="24" t="str">
        <f t="shared" si="124"/>
        <v>-</v>
      </c>
      <c r="AF91" s="24">
        <f t="shared" si="124"/>
        <v>0</v>
      </c>
      <c r="AG91" s="24">
        <f t="shared" si="124"/>
        <v>0</v>
      </c>
      <c r="AH91" s="24">
        <f t="shared" si="124"/>
        <v>0</v>
      </c>
      <c r="AI91" s="24">
        <f t="shared" si="124"/>
        <v>0</v>
      </c>
      <c r="AJ91" s="24">
        <f t="shared" si="124"/>
        <v>0</v>
      </c>
      <c r="AK91" s="24">
        <f t="shared" si="124"/>
        <v>0</v>
      </c>
      <c r="AL91" s="24">
        <f t="shared" si="124"/>
        <v>0</v>
      </c>
      <c r="AM91" s="24">
        <f t="shared" si="124"/>
        <v>0</v>
      </c>
      <c r="AN91" s="24">
        <f t="shared" si="124"/>
        <v>0</v>
      </c>
      <c r="AO91" s="24">
        <f t="shared" si="124"/>
        <v>0</v>
      </c>
      <c r="AP91" s="24">
        <f t="shared" si="124"/>
        <v>0</v>
      </c>
      <c r="AQ91" s="24">
        <f t="shared" si="124"/>
        <v>0</v>
      </c>
      <c r="AR91" s="24">
        <f t="shared" si="124"/>
        <v>0</v>
      </c>
      <c r="AS91" s="24">
        <f t="shared" si="124"/>
        <v>0</v>
      </c>
      <c r="AT91" s="24">
        <f t="shared" si="124"/>
        <v>0</v>
      </c>
      <c r="AU91" s="24">
        <f t="shared" si="124"/>
        <v>0</v>
      </c>
      <c r="AV91" s="24">
        <f t="shared" si="124"/>
        <v>0</v>
      </c>
      <c r="AW91" s="24">
        <f t="shared" si="124"/>
        <v>0</v>
      </c>
      <c r="AX91" s="24">
        <f t="shared" si="124"/>
        <v>0</v>
      </c>
      <c r="AY91" s="24">
        <f t="shared" si="124"/>
        <v>0</v>
      </c>
      <c r="AZ91" s="24">
        <f t="shared" si="124"/>
        <v>0</v>
      </c>
      <c r="BA91" s="24">
        <f t="shared" si="124"/>
        <v>0</v>
      </c>
      <c r="BB91" s="24">
        <f t="shared" si="124"/>
        <v>0</v>
      </c>
      <c r="BC91" s="24">
        <f t="shared" si="124"/>
        <v>0</v>
      </c>
      <c r="BD91" s="24">
        <f t="shared" si="124"/>
        <v>0</v>
      </c>
      <c r="BE91" s="24">
        <f t="shared" si="124"/>
        <v>0</v>
      </c>
      <c r="BF91" s="24">
        <f t="shared" si="124"/>
        <v>0</v>
      </c>
      <c r="BG91" s="24">
        <f t="shared" si="124"/>
        <v>0</v>
      </c>
      <c r="BH91">
        <f t="shared" si="105"/>
        <v>0.5</v>
      </c>
    </row>
    <row r="92" spans="8:84" x14ac:dyDescent="0.2">
      <c r="H92">
        <f>Registration!B33</f>
        <v>23</v>
      </c>
      <c r="I92" s="1" t="str">
        <f>Registration!C33</f>
        <v>Aaron</v>
      </c>
      <c r="J92" s="24">
        <f t="shared" ref="J92:BG92" si="125">IF(ROW()=(COLUMN()+60),"-",(COUNTIF(G1_6,$H92)*COUNTIF(G1_6,J$7))+(COUNTIF(G1_7,$H92)*COUNTIF(G1_7,J$7))+(COUNTIF(G1_8,$H92)*COUNTIF(G1_8,J$7))+(COUNTIF(G1_9,$H92)*COUNTIF(G1_9,J$7))+(COUNTIF(G1_10,$H92)*COUNTIF(G1_10,J$7))+(COUNTIF(G2_6,$H92)*COUNTIF(G2_6,J$7))+(COUNTIF(G2_7,$H92)*COUNTIF(G2_7,J$7))+(COUNTIF(G2_8,$H92)*COUNTIF(G2_8,J$7))+(COUNTIF(G2_9,$H92)*COUNTIF(G2_9,J$7))+(COUNTIF(G2_10,$H92)*COUNTIF(G2_10,J$7))+(COUNTIF(G3_6,$H92)*COUNTIF(G3_6,J$7))+(COUNTIF(G3_7,$H92)*COUNTIF(G3_7,J$7))+(COUNTIF(G3_8,$H92)*COUNTIF(G3_8,J$7))+(COUNTIF(G3_9,$H92)*COUNTIF(G3_9,J$7))+(COUNTIF(G3_10,$H92)*COUNTIF(G3_10,J$7))+(COUNTIF(G4_6,$H92)*COUNTIF(G4_6,J$7))+(COUNTIF(G4_7,$H92)*COUNTIF(G4_7,J$7))+(COUNTIF(G4_8,$H92)*COUNTIF(G4_8,J$7))+(COUNTIF(G4_9,$H92)*COUNTIF(G4_9,J$7))+(COUNTIF(G4_10,$H92)*COUNTIF(G4_10,J$7))+(COUNTIF(G5_6,$H92)*COUNTIF(G5_6,J$7))+(COUNTIF(G5_7,$H92)*COUNTIF(G5_7,J$7))+(COUNTIF(G5_8,$H92)*COUNTIF(G5_8,J$7))+(COUNTIF(G5_9,$H92)*COUNTIF(G5_9,J$7))+(COUNTIF(G5_10,$H92)*COUNTIF(G5_10,J$7)+J152))</f>
        <v>0</v>
      </c>
      <c r="K92" s="24">
        <f t="shared" si="125"/>
        <v>0</v>
      </c>
      <c r="L92" s="24">
        <f t="shared" si="125"/>
        <v>0</v>
      </c>
      <c r="M92" s="24">
        <f t="shared" si="125"/>
        <v>0</v>
      </c>
      <c r="N92" s="87">
        <f t="shared" si="125"/>
        <v>0</v>
      </c>
      <c r="O92" s="24">
        <f t="shared" si="125"/>
        <v>0</v>
      </c>
      <c r="P92" s="87">
        <f t="shared" si="125"/>
        <v>0</v>
      </c>
      <c r="Q92" s="87">
        <f t="shared" si="125"/>
        <v>0</v>
      </c>
      <c r="R92" s="88">
        <f t="shared" si="125"/>
        <v>0</v>
      </c>
      <c r="S92" s="24">
        <f t="shared" si="125"/>
        <v>1</v>
      </c>
      <c r="T92" s="24">
        <f t="shared" si="125"/>
        <v>0</v>
      </c>
      <c r="U92" s="24">
        <f t="shared" si="125"/>
        <v>0</v>
      </c>
      <c r="V92" s="24">
        <f t="shared" si="125"/>
        <v>1</v>
      </c>
      <c r="W92" s="24">
        <f t="shared" si="125"/>
        <v>0</v>
      </c>
      <c r="X92" s="24">
        <f t="shared" si="125"/>
        <v>0</v>
      </c>
      <c r="Y92" s="24">
        <f t="shared" si="125"/>
        <v>0</v>
      </c>
      <c r="Z92" s="24">
        <f t="shared" si="125"/>
        <v>0</v>
      </c>
      <c r="AA92" s="24">
        <f t="shared" si="125"/>
        <v>0</v>
      </c>
      <c r="AB92" s="24">
        <f t="shared" si="125"/>
        <v>0</v>
      </c>
      <c r="AC92" s="24">
        <f t="shared" si="125"/>
        <v>0</v>
      </c>
      <c r="AD92" s="24">
        <f t="shared" si="125"/>
        <v>0</v>
      </c>
      <c r="AE92" s="24">
        <f t="shared" si="125"/>
        <v>0</v>
      </c>
      <c r="AF92" s="24" t="str">
        <f t="shared" si="125"/>
        <v>-</v>
      </c>
      <c r="AG92" s="24">
        <f t="shared" si="125"/>
        <v>0</v>
      </c>
      <c r="AH92" s="24">
        <f t="shared" si="125"/>
        <v>0</v>
      </c>
      <c r="AI92" s="24">
        <f t="shared" si="125"/>
        <v>0</v>
      </c>
      <c r="AJ92" s="24">
        <f t="shared" si="125"/>
        <v>0</v>
      </c>
      <c r="AK92" s="24">
        <f t="shared" si="125"/>
        <v>0</v>
      </c>
      <c r="AL92" s="24">
        <f t="shared" si="125"/>
        <v>0</v>
      </c>
      <c r="AM92" s="24">
        <f t="shared" si="125"/>
        <v>0</v>
      </c>
      <c r="AN92" s="24">
        <f t="shared" si="125"/>
        <v>0</v>
      </c>
      <c r="AO92" s="24">
        <f t="shared" si="125"/>
        <v>0</v>
      </c>
      <c r="AP92" s="24">
        <f t="shared" si="125"/>
        <v>0</v>
      </c>
      <c r="AQ92" s="24">
        <f t="shared" si="125"/>
        <v>0</v>
      </c>
      <c r="AR92" s="24">
        <f t="shared" si="125"/>
        <v>0</v>
      </c>
      <c r="AS92" s="24">
        <f t="shared" si="125"/>
        <v>0</v>
      </c>
      <c r="AT92" s="24">
        <f t="shared" si="125"/>
        <v>0</v>
      </c>
      <c r="AU92" s="24">
        <f t="shared" si="125"/>
        <v>0</v>
      </c>
      <c r="AV92" s="24">
        <f t="shared" si="125"/>
        <v>0</v>
      </c>
      <c r="AW92" s="24">
        <f t="shared" si="125"/>
        <v>0</v>
      </c>
      <c r="AX92" s="24">
        <f t="shared" si="125"/>
        <v>0</v>
      </c>
      <c r="AY92" s="24">
        <f t="shared" si="125"/>
        <v>0</v>
      </c>
      <c r="AZ92" s="24">
        <f t="shared" si="125"/>
        <v>0</v>
      </c>
      <c r="BA92" s="24">
        <f t="shared" si="125"/>
        <v>0</v>
      </c>
      <c r="BB92" s="24">
        <f t="shared" si="125"/>
        <v>0</v>
      </c>
      <c r="BC92" s="24">
        <f t="shared" si="125"/>
        <v>0</v>
      </c>
      <c r="BD92" s="24">
        <f t="shared" si="125"/>
        <v>0</v>
      </c>
      <c r="BE92" s="24">
        <f t="shared" si="125"/>
        <v>0</v>
      </c>
      <c r="BF92" s="24">
        <f t="shared" si="125"/>
        <v>0</v>
      </c>
      <c r="BG92" s="24">
        <f t="shared" si="125"/>
        <v>0</v>
      </c>
      <c r="BH92">
        <f t="shared" si="105"/>
        <v>0.2</v>
      </c>
    </row>
    <row r="93" spans="8:84" x14ac:dyDescent="0.2">
      <c r="H93">
        <f>Registration!B34</f>
        <v>24</v>
      </c>
      <c r="I93" s="1">
        <f>Registration!C34</f>
        <v>0</v>
      </c>
      <c r="J93" s="24">
        <f t="shared" ref="J93:BG93" si="126">IF(ROW()=(COLUMN()+60),"-",(COUNTIF(G1_6,$H93)*COUNTIF(G1_6,J$7))+(COUNTIF(G1_7,$H93)*COUNTIF(G1_7,J$7))+(COUNTIF(G1_8,$H93)*COUNTIF(G1_8,J$7))+(COUNTIF(G1_9,$H93)*COUNTIF(G1_9,J$7))+(COUNTIF(G1_10,$H93)*COUNTIF(G1_10,J$7))+(COUNTIF(G2_6,$H93)*COUNTIF(G2_6,J$7))+(COUNTIF(G2_7,$H93)*COUNTIF(G2_7,J$7))+(COUNTIF(G2_8,$H93)*COUNTIF(G2_8,J$7))+(COUNTIF(G2_9,$H93)*COUNTIF(G2_9,J$7))+(COUNTIF(G2_10,$H93)*COUNTIF(G2_10,J$7))+(COUNTIF(G3_6,$H93)*COUNTIF(G3_6,J$7))+(COUNTIF(G3_7,$H93)*COUNTIF(G3_7,J$7))+(COUNTIF(G3_8,$H93)*COUNTIF(G3_8,J$7))+(COUNTIF(G3_9,$H93)*COUNTIF(G3_9,J$7))+(COUNTIF(G3_10,$H93)*COUNTIF(G3_10,J$7))+(COUNTIF(G4_6,$H93)*COUNTIF(G4_6,J$7))+(COUNTIF(G4_7,$H93)*COUNTIF(G4_7,J$7))+(COUNTIF(G4_8,$H93)*COUNTIF(G4_8,J$7))+(COUNTIF(G4_9,$H93)*COUNTIF(G4_9,J$7))+(COUNTIF(G4_10,$H93)*COUNTIF(G4_10,J$7))+(COUNTIF(G5_6,$H93)*COUNTIF(G5_6,J$7))+(COUNTIF(G5_7,$H93)*COUNTIF(G5_7,J$7))+(COUNTIF(G5_8,$H93)*COUNTIF(G5_8,J$7))+(COUNTIF(G5_9,$H93)*COUNTIF(G5_9,J$7))+(COUNTIF(G5_10,$H93)*COUNTIF(G5_10,J$7)+J153))</f>
        <v>0</v>
      </c>
      <c r="K93" s="24">
        <f t="shared" si="126"/>
        <v>0</v>
      </c>
      <c r="L93" s="24">
        <f t="shared" si="126"/>
        <v>0</v>
      </c>
      <c r="M93" s="24">
        <f t="shared" si="126"/>
        <v>0</v>
      </c>
      <c r="N93" s="24">
        <f t="shared" si="126"/>
        <v>0</v>
      </c>
      <c r="O93" s="87">
        <f t="shared" si="126"/>
        <v>0</v>
      </c>
      <c r="P93" s="24">
        <f t="shared" si="126"/>
        <v>0</v>
      </c>
      <c r="Q93" s="24">
        <f t="shared" si="126"/>
        <v>0</v>
      </c>
      <c r="R93" s="24">
        <f t="shared" si="126"/>
        <v>0</v>
      </c>
      <c r="S93" s="24">
        <f t="shared" si="126"/>
        <v>0</v>
      </c>
      <c r="T93" s="24">
        <f t="shared" si="126"/>
        <v>0</v>
      </c>
      <c r="U93" s="24">
        <f t="shared" si="126"/>
        <v>0</v>
      </c>
      <c r="V93" s="24">
        <f t="shared" si="126"/>
        <v>0</v>
      </c>
      <c r="W93" s="24">
        <f t="shared" si="126"/>
        <v>0</v>
      </c>
      <c r="X93" s="24">
        <f t="shared" si="126"/>
        <v>0</v>
      </c>
      <c r="Y93" s="24">
        <f t="shared" si="126"/>
        <v>0</v>
      </c>
      <c r="Z93" s="24">
        <f t="shared" si="126"/>
        <v>0</v>
      </c>
      <c r="AA93" s="24">
        <f t="shared" si="126"/>
        <v>0</v>
      </c>
      <c r="AB93" s="24">
        <f t="shared" si="126"/>
        <v>0</v>
      </c>
      <c r="AC93" s="24">
        <f t="shared" si="126"/>
        <v>0</v>
      </c>
      <c r="AD93" s="24">
        <f t="shared" si="126"/>
        <v>0</v>
      </c>
      <c r="AE93" s="24">
        <f t="shared" si="126"/>
        <v>0</v>
      </c>
      <c r="AF93" s="24">
        <f t="shared" si="126"/>
        <v>0</v>
      </c>
      <c r="AG93" s="24" t="str">
        <f t="shared" si="126"/>
        <v>-</v>
      </c>
      <c r="AH93" s="24">
        <f t="shared" si="126"/>
        <v>0</v>
      </c>
      <c r="AI93" s="24">
        <f t="shared" si="126"/>
        <v>0</v>
      </c>
      <c r="AJ93" s="24">
        <f t="shared" si="126"/>
        <v>0</v>
      </c>
      <c r="AK93" s="24">
        <f t="shared" si="126"/>
        <v>0</v>
      </c>
      <c r="AL93" s="24">
        <f t="shared" si="126"/>
        <v>0</v>
      </c>
      <c r="AM93" s="24">
        <f t="shared" si="126"/>
        <v>0</v>
      </c>
      <c r="AN93" s="24">
        <f t="shared" si="126"/>
        <v>0</v>
      </c>
      <c r="AO93" s="24">
        <f t="shared" si="126"/>
        <v>0</v>
      </c>
      <c r="AP93" s="24">
        <f t="shared" si="126"/>
        <v>0</v>
      </c>
      <c r="AQ93" s="24">
        <f t="shared" si="126"/>
        <v>0</v>
      </c>
      <c r="AR93" s="24">
        <f t="shared" si="126"/>
        <v>0</v>
      </c>
      <c r="AS93" s="24">
        <f t="shared" si="126"/>
        <v>0</v>
      </c>
      <c r="AT93" s="24">
        <f t="shared" si="126"/>
        <v>0</v>
      </c>
      <c r="AU93" s="24">
        <f t="shared" si="126"/>
        <v>0</v>
      </c>
      <c r="AV93" s="24">
        <f t="shared" si="126"/>
        <v>0</v>
      </c>
      <c r="AW93" s="24">
        <f t="shared" si="126"/>
        <v>0</v>
      </c>
      <c r="AX93" s="24">
        <f t="shared" si="126"/>
        <v>0</v>
      </c>
      <c r="AY93" s="24">
        <f t="shared" si="126"/>
        <v>0</v>
      </c>
      <c r="AZ93" s="24">
        <f t="shared" si="126"/>
        <v>0</v>
      </c>
      <c r="BA93" s="24">
        <f t="shared" si="126"/>
        <v>0</v>
      </c>
      <c r="BB93" s="24">
        <f t="shared" si="126"/>
        <v>0</v>
      </c>
      <c r="BC93" s="24">
        <f t="shared" si="126"/>
        <v>0</v>
      </c>
      <c r="BD93" s="24">
        <f t="shared" si="126"/>
        <v>0</v>
      </c>
      <c r="BE93" s="24">
        <f t="shared" si="126"/>
        <v>0</v>
      </c>
      <c r="BF93" s="24">
        <f t="shared" si="126"/>
        <v>0</v>
      </c>
      <c r="BG93" s="24">
        <f t="shared" si="126"/>
        <v>0</v>
      </c>
      <c r="BH93">
        <f t="shared" si="105"/>
        <v>0</v>
      </c>
    </row>
    <row r="94" spans="8:84" x14ac:dyDescent="0.2">
      <c r="H94">
        <f>Registration!B35</f>
        <v>25</v>
      </c>
      <c r="I94" s="1" t="str">
        <f>Registration!C32</f>
        <v>Jonathan Work</v>
      </c>
      <c r="J94" s="57">
        <f t="shared" ref="J94:BG94" si="127">IF(ROW()=(COLUMN()+60),"-",(COUNTIF(G1_6,$H94)*COUNTIF(G1_6,J$7))+(COUNTIF(G1_7,$H94)*COUNTIF(G1_7,J$7))+(COUNTIF(G1_8,$H94)*COUNTIF(G1_8,J$7))+(COUNTIF(G1_9,$H94)*COUNTIF(G1_9,J$7))+(COUNTIF(G1_10,$H94)*COUNTIF(G1_10,J$7))+(COUNTIF(G2_6,$H94)*COUNTIF(G2_6,J$7))+(COUNTIF(G2_7,$H94)*COUNTIF(G2_7,J$7))+(COUNTIF(G2_8,$H94)*COUNTIF(G2_8,J$7))+(COUNTIF(G2_9,$H94)*COUNTIF(G2_9,J$7))+(COUNTIF(G2_10,$H94)*COUNTIF(G2_10,J$7))+(COUNTIF(G3_6,$H94)*COUNTIF(G3_6,J$7))+(COUNTIF(G3_7,$H94)*COUNTIF(G3_7,J$7))+(COUNTIF(G3_8,$H94)*COUNTIF(G3_8,J$7))+(COUNTIF(G3_9,$H94)*COUNTIF(G3_9,J$7))+(COUNTIF(G3_10,$H94)*COUNTIF(G3_10,J$7))+(COUNTIF(G4_6,$H94)*COUNTIF(G4_6,J$7))+(COUNTIF(G4_7,$H94)*COUNTIF(G4_7,J$7))+(COUNTIF(G4_8,$H94)*COUNTIF(G4_8,J$7))+(COUNTIF(G4_9,$H94)*COUNTIF(G4_9,J$7))+(COUNTIF(G4_10,$H94)*COUNTIF(G4_10,J$7))+(COUNTIF(G5_6,$H94)*COUNTIF(G5_6,J$7))+(COUNTIF(G5_7,$H94)*COUNTIF(G5_7,J$7))+(COUNTIF(G5_8,$H94)*COUNTIF(G5_8,J$7))+(COUNTIF(G5_9,$H94)*COUNTIF(G5_9,J$7))+(COUNTIF(G5_10,$H94)*COUNTIF(G5_10,J$7)+J154))</f>
        <v>0</v>
      </c>
      <c r="K94" s="24">
        <f t="shared" si="127"/>
        <v>0</v>
      </c>
      <c r="L94" s="24">
        <f t="shared" si="127"/>
        <v>0</v>
      </c>
      <c r="M94" s="24">
        <f t="shared" si="127"/>
        <v>0</v>
      </c>
      <c r="N94" s="24">
        <f t="shared" si="127"/>
        <v>0</v>
      </c>
      <c r="O94" s="24">
        <f t="shared" si="127"/>
        <v>0</v>
      </c>
      <c r="P94" s="24">
        <f t="shared" si="127"/>
        <v>0</v>
      </c>
      <c r="Q94" s="24">
        <f t="shared" si="127"/>
        <v>0</v>
      </c>
      <c r="R94" s="24">
        <f t="shared" si="127"/>
        <v>0</v>
      </c>
      <c r="S94" s="24">
        <f t="shared" si="127"/>
        <v>0</v>
      </c>
      <c r="T94" s="24">
        <f t="shared" si="127"/>
        <v>0</v>
      </c>
      <c r="U94" s="24">
        <f t="shared" si="127"/>
        <v>0</v>
      </c>
      <c r="V94" s="24">
        <f t="shared" si="127"/>
        <v>0</v>
      </c>
      <c r="W94" s="24">
        <f t="shared" si="127"/>
        <v>0</v>
      </c>
      <c r="X94" s="24">
        <f t="shared" si="127"/>
        <v>0</v>
      </c>
      <c r="Y94" s="24">
        <f t="shared" si="127"/>
        <v>0</v>
      </c>
      <c r="Z94" s="24">
        <f t="shared" si="127"/>
        <v>0</v>
      </c>
      <c r="AA94" s="24">
        <f t="shared" si="127"/>
        <v>0</v>
      </c>
      <c r="AB94" s="24">
        <f t="shared" si="127"/>
        <v>0</v>
      </c>
      <c r="AC94" s="24">
        <f t="shared" si="127"/>
        <v>0</v>
      </c>
      <c r="AD94" s="24">
        <f t="shared" si="127"/>
        <v>0</v>
      </c>
      <c r="AE94" s="24">
        <f t="shared" si="127"/>
        <v>0</v>
      </c>
      <c r="AF94" s="24">
        <f t="shared" si="127"/>
        <v>0</v>
      </c>
      <c r="AG94" s="24">
        <f t="shared" si="127"/>
        <v>0</v>
      </c>
      <c r="AH94" s="24" t="str">
        <f t="shared" si="127"/>
        <v>-</v>
      </c>
      <c r="AI94" s="24">
        <f t="shared" si="127"/>
        <v>0</v>
      </c>
      <c r="AJ94" s="24">
        <f t="shared" si="127"/>
        <v>0</v>
      </c>
      <c r="AK94" s="24">
        <f t="shared" si="127"/>
        <v>0</v>
      </c>
      <c r="AL94" s="24">
        <f t="shared" si="127"/>
        <v>0</v>
      </c>
      <c r="AM94" s="24">
        <f t="shared" si="127"/>
        <v>0</v>
      </c>
      <c r="AN94" s="24">
        <f t="shared" si="127"/>
        <v>0</v>
      </c>
      <c r="AO94" s="24">
        <f t="shared" si="127"/>
        <v>0</v>
      </c>
      <c r="AP94" s="24">
        <f t="shared" si="127"/>
        <v>0</v>
      </c>
      <c r="AQ94" s="24">
        <f t="shared" si="127"/>
        <v>0</v>
      </c>
      <c r="AR94" s="24">
        <f t="shared" si="127"/>
        <v>0</v>
      </c>
      <c r="AS94" s="24">
        <f t="shared" si="127"/>
        <v>0</v>
      </c>
      <c r="AT94" s="24">
        <f t="shared" si="127"/>
        <v>0</v>
      </c>
      <c r="AU94" s="24">
        <f t="shared" si="127"/>
        <v>0</v>
      </c>
      <c r="AV94" s="24">
        <f t="shared" si="127"/>
        <v>0</v>
      </c>
      <c r="AW94" s="24">
        <f t="shared" si="127"/>
        <v>0</v>
      </c>
      <c r="AX94" s="24">
        <f t="shared" si="127"/>
        <v>0</v>
      </c>
      <c r="AY94" s="24">
        <f t="shared" si="127"/>
        <v>0</v>
      </c>
      <c r="AZ94" s="24">
        <f t="shared" si="127"/>
        <v>0</v>
      </c>
      <c r="BA94" s="24">
        <f t="shared" si="127"/>
        <v>0</v>
      </c>
      <c r="BB94" s="24">
        <f t="shared" si="127"/>
        <v>0</v>
      </c>
      <c r="BC94" s="24">
        <f t="shared" si="127"/>
        <v>0</v>
      </c>
      <c r="BD94" s="24">
        <f t="shared" si="127"/>
        <v>0</v>
      </c>
      <c r="BE94" s="24">
        <f t="shared" si="127"/>
        <v>0</v>
      </c>
      <c r="BF94" s="24">
        <f t="shared" si="127"/>
        <v>0</v>
      </c>
      <c r="BG94" s="24">
        <f t="shared" si="127"/>
        <v>0</v>
      </c>
      <c r="BH94">
        <f t="shared" si="105"/>
        <v>0</v>
      </c>
    </row>
    <row r="95" spans="8:84" x14ac:dyDescent="0.2">
      <c r="H95">
        <f>Registration!B36</f>
        <v>26</v>
      </c>
      <c r="I95" s="1" t="str">
        <f>Registration!C36</f>
        <v>Who #1</v>
      </c>
      <c r="J95" s="24">
        <f t="shared" ref="J95:BG95" si="128">IF(ROW()=(COLUMN()+60),"-",(COUNTIF(G1_6,$H95)*COUNTIF(G1_6,J$7))+(COUNTIF(G1_7,$H95)*COUNTIF(G1_7,J$7))+(COUNTIF(G1_8,$H95)*COUNTIF(G1_8,J$7))+(COUNTIF(G1_9,$H95)*COUNTIF(G1_9,J$7))+(COUNTIF(G1_10,$H95)*COUNTIF(G1_10,J$7))+(COUNTIF(G2_6,$H95)*COUNTIF(G2_6,J$7))+(COUNTIF(G2_7,$H95)*COUNTIF(G2_7,J$7))+(COUNTIF(G2_8,$H95)*COUNTIF(G2_8,J$7))+(COUNTIF(G2_9,$H95)*COUNTIF(G2_9,J$7))+(COUNTIF(G2_10,$H95)*COUNTIF(G2_10,J$7))+(COUNTIF(G3_6,$H95)*COUNTIF(G3_6,J$7))+(COUNTIF(G3_7,$H95)*COUNTIF(G3_7,J$7))+(COUNTIF(G3_8,$H95)*COUNTIF(G3_8,J$7))+(COUNTIF(G3_9,$H95)*COUNTIF(G3_9,J$7))+(COUNTIF(G3_10,$H95)*COUNTIF(G3_10,J$7))+(COUNTIF(G4_6,$H95)*COUNTIF(G4_6,J$7))+(COUNTIF(G4_7,$H95)*COUNTIF(G4_7,J$7))+(COUNTIF(G4_8,$H95)*COUNTIF(G4_8,J$7))+(COUNTIF(G4_9,$H95)*COUNTIF(G4_9,J$7))+(COUNTIF(G4_10,$H95)*COUNTIF(G4_10,J$7))+(COUNTIF(G5_6,$H95)*COUNTIF(G5_6,J$7))+(COUNTIF(G5_7,$H95)*COUNTIF(G5_7,J$7))+(COUNTIF(G5_8,$H95)*COUNTIF(G5_8,J$7))+(COUNTIF(G5_9,$H95)*COUNTIF(G5_9,J$7))+(COUNTIF(G5_10,$H95)*COUNTIF(G5_10,J$7)+J155))</f>
        <v>0</v>
      </c>
      <c r="K95" s="24">
        <f t="shared" si="128"/>
        <v>0</v>
      </c>
      <c r="L95" s="24">
        <f t="shared" si="128"/>
        <v>0</v>
      </c>
      <c r="M95" s="24">
        <f t="shared" si="128"/>
        <v>0</v>
      </c>
      <c r="N95" s="87">
        <f t="shared" si="128"/>
        <v>0</v>
      </c>
      <c r="O95" s="24">
        <f t="shared" si="128"/>
        <v>0</v>
      </c>
      <c r="P95" s="87">
        <f t="shared" si="128"/>
        <v>0</v>
      </c>
      <c r="Q95" s="87">
        <f t="shared" si="128"/>
        <v>0</v>
      </c>
      <c r="R95" s="89">
        <f t="shared" si="128"/>
        <v>0</v>
      </c>
      <c r="S95" s="24">
        <f t="shared" si="128"/>
        <v>0</v>
      </c>
      <c r="T95" s="24">
        <f t="shared" si="128"/>
        <v>0</v>
      </c>
      <c r="U95" s="24">
        <f t="shared" si="128"/>
        <v>0</v>
      </c>
      <c r="V95" s="24">
        <f t="shared" si="128"/>
        <v>0</v>
      </c>
      <c r="W95" s="24">
        <f t="shared" si="128"/>
        <v>0</v>
      </c>
      <c r="X95" s="24">
        <f t="shared" si="128"/>
        <v>0</v>
      </c>
      <c r="Y95" s="24">
        <f t="shared" si="128"/>
        <v>0</v>
      </c>
      <c r="Z95" s="24">
        <f t="shared" si="128"/>
        <v>0</v>
      </c>
      <c r="AA95" s="24">
        <f t="shared" si="128"/>
        <v>0</v>
      </c>
      <c r="AB95" s="24">
        <f t="shared" si="128"/>
        <v>0</v>
      </c>
      <c r="AC95" s="24">
        <f t="shared" si="128"/>
        <v>0</v>
      </c>
      <c r="AD95" s="24">
        <f t="shared" si="128"/>
        <v>0</v>
      </c>
      <c r="AE95" s="24">
        <f t="shared" si="128"/>
        <v>0</v>
      </c>
      <c r="AF95" s="24">
        <f t="shared" si="128"/>
        <v>0</v>
      </c>
      <c r="AG95" s="24">
        <f t="shared" si="128"/>
        <v>0</v>
      </c>
      <c r="AH95" s="24">
        <f t="shared" si="128"/>
        <v>0</v>
      </c>
      <c r="AI95" s="24" t="str">
        <f t="shared" si="128"/>
        <v>-</v>
      </c>
      <c r="AJ95" s="24">
        <f t="shared" si="128"/>
        <v>0</v>
      </c>
      <c r="AK95" s="24">
        <f t="shared" si="128"/>
        <v>0</v>
      </c>
      <c r="AL95" s="24">
        <f t="shared" si="128"/>
        <v>0</v>
      </c>
      <c r="AM95" s="24">
        <f t="shared" si="128"/>
        <v>0</v>
      </c>
      <c r="AN95" s="24">
        <f t="shared" si="128"/>
        <v>0</v>
      </c>
      <c r="AO95" s="24">
        <f t="shared" si="128"/>
        <v>0</v>
      </c>
      <c r="AP95" s="24">
        <f t="shared" si="128"/>
        <v>0</v>
      </c>
      <c r="AQ95" s="24">
        <f t="shared" si="128"/>
        <v>0</v>
      </c>
      <c r="AR95" s="24">
        <f t="shared" si="128"/>
        <v>0</v>
      </c>
      <c r="AS95" s="24">
        <f t="shared" si="128"/>
        <v>0</v>
      </c>
      <c r="AT95" s="24">
        <f t="shared" si="128"/>
        <v>0</v>
      </c>
      <c r="AU95" s="24">
        <f t="shared" si="128"/>
        <v>0</v>
      </c>
      <c r="AV95" s="24">
        <f t="shared" si="128"/>
        <v>0</v>
      </c>
      <c r="AW95" s="24">
        <f t="shared" si="128"/>
        <v>0</v>
      </c>
      <c r="AX95" s="24">
        <f t="shared" si="128"/>
        <v>0</v>
      </c>
      <c r="AY95" s="24">
        <f t="shared" si="128"/>
        <v>0</v>
      </c>
      <c r="AZ95" s="24">
        <f t="shared" si="128"/>
        <v>0</v>
      </c>
      <c r="BA95" s="24">
        <f t="shared" si="128"/>
        <v>0</v>
      </c>
      <c r="BB95" s="24">
        <f t="shared" si="128"/>
        <v>0</v>
      </c>
      <c r="BC95" s="24">
        <f t="shared" si="128"/>
        <v>0</v>
      </c>
      <c r="BD95" s="24">
        <f t="shared" si="128"/>
        <v>0</v>
      </c>
      <c r="BE95" s="24">
        <f t="shared" si="128"/>
        <v>0</v>
      </c>
      <c r="BF95" s="24">
        <f t="shared" si="128"/>
        <v>0</v>
      </c>
      <c r="BG95" s="24">
        <f t="shared" si="128"/>
        <v>0</v>
      </c>
      <c r="BH95">
        <f t="shared" si="105"/>
        <v>0</v>
      </c>
    </row>
    <row r="96" spans="8:84" x14ac:dyDescent="0.2">
      <c r="H96">
        <f>Registration!B37</f>
        <v>27</v>
      </c>
      <c r="I96" s="1" t="str">
        <f>Registration!C37</f>
        <v>Who #2</v>
      </c>
      <c r="J96" s="24">
        <f t="shared" ref="J96:BG96" si="129">IF(ROW()=(COLUMN()+60),"-",(COUNTIF(G1_6,$H96)*COUNTIF(G1_6,J$7))+(COUNTIF(G1_7,$H96)*COUNTIF(G1_7,J$7))+(COUNTIF(G1_8,$H96)*COUNTIF(G1_8,J$7))+(COUNTIF(G1_9,$H96)*COUNTIF(G1_9,J$7))+(COUNTIF(G1_10,$H96)*COUNTIF(G1_10,J$7))+(COUNTIF(G2_6,$H96)*COUNTIF(G2_6,J$7))+(COUNTIF(G2_7,$H96)*COUNTIF(G2_7,J$7))+(COUNTIF(G2_8,$H96)*COUNTIF(G2_8,J$7))+(COUNTIF(G2_9,$H96)*COUNTIF(G2_9,J$7))+(COUNTIF(G2_10,$H96)*COUNTIF(G2_10,J$7))+(COUNTIF(G3_6,$H96)*COUNTIF(G3_6,J$7))+(COUNTIF(G3_7,$H96)*COUNTIF(G3_7,J$7))+(COUNTIF(G3_8,$H96)*COUNTIF(G3_8,J$7))+(COUNTIF(G3_9,$H96)*COUNTIF(G3_9,J$7))+(COUNTIF(G3_10,$H96)*COUNTIF(G3_10,J$7))+(COUNTIF(G4_6,$H96)*COUNTIF(G4_6,J$7))+(COUNTIF(G4_7,$H96)*COUNTIF(G4_7,J$7))+(COUNTIF(G4_8,$H96)*COUNTIF(G4_8,J$7))+(COUNTIF(G4_9,$H96)*COUNTIF(G4_9,J$7))+(COUNTIF(G4_10,$H96)*COUNTIF(G4_10,J$7))+(COUNTIF(G5_6,$H96)*COUNTIF(G5_6,J$7))+(COUNTIF(G5_7,$H96)*COUNTIF(G5_7,J$7))+(COUNTIF(G5_8,$H96)*COUNTIF(G5_8,J$7))+(COUNTIF(G5_9,$H96)*COUNTIF(G5_9,J$7))+(COUNTIF(G5_10,$H96)*COUNTIF(G5_10,J$7)+J156))</f>
        <v>0</v>
      </c>
      <c r="K96" s="24">
        <f t="shared" si="129"/>
        <v>0</v>
      </c>
      <c r="L96" s="24">
        <f t="shared" si="129"/>
        <v>0</v>
      </c>
      <c r="M96" s="67">
        <f t="shared" si="129"/>
        <v>0</v>
      </c>
      <c r="N96" s="87">
        <f t="shared" si="129"/>
        <v>0</v>
      </c>
      <c r="O96" s="87">
        <f t="shared" si="129"/>
        <v>0</v>
      </c>
      <c r="P96" s="87">
        <f t="shared" si="129"/>
        <v>0</v>
      </c>
      <c r="Q96" s="87">
        <f t="shared" si="129"/>
        <v>0</v>
      </c>
      <c r="R96" s="89">
        <f t="shared" si="129"/>
        <v>0</v>
      </c>
      <c r="S96" s="89">
        <f t="shared" si="129"/>
        <v>0</v>
      </c>
      <c r="T96" s="89">
        <f t="shared" si="129"/>
        <v>0</v>
      </c>
      <c r="U96" s="24">
        <f t="shared" si="129"/>
        <v>0</v>
      </c>
      <c r="V96" s="24">
        <f t="shared" si="129"/>
        <v>0</v>
      </c>
      <c r="W96" s="24">
        <f t="shared" si="129"/>
        <v>0</v>
      </c>
      <c r="X96" s="24">
        <f t="shared" si="129"/>
        <v>0</v>
      </c>
      <c r="Y96" s="24">
        <f t="shared" si="129"/>
        <v>0</v>
      </c>
      <c r="Z96" s="24">
        <f t="shared" si="129"/>
        <v>0</v>
      </c>
      <c r="AA96" s="24">
        <f t="shared" si="129"/>
        <v>0</v>
      </c>
      <c r="AB96" s="24">
        <f t="shared" si="129"/>
        <v>0</v>
      </c>
      <c r="AC96" s="24">
        <f t="shared" si="129"/>
        <v>0</v>
      </c>
      <c r="AD96" s="24">
        <f t="shared" si="129"/>
        <v>0</v>
      </c>
      <c r="AE96" s="24">
        <f t="shared" si="129"/>
        <v>0</v>
      </c>
      <c r="AF96" s="24">
        <f t="shared" si="129"/>
        <v>0</v>
      </c>
      <c r="AG96" s="24">
        <f t="shared" si="129"/>
        <v>0</v>
      </c>
      <c r="AH96" s="24">
        <f t="shared" si="129"/>
        <v>0</v>
      </c>
      <c r="AI96" s="24">
        <f t="shared" si="129"/>
        <v>0</v>
      </c>
      <c r="AJ96" s="24" t="str">
        <f t="shared" si="129"/>
        <v>-</v>
      </c>
      <c r="AK96" s="24">
        <f t="shared" si="129"/>
        <v>0</v>
      </c>
      <c r="AL96" s="24">
        <f t="shared" si="129"/>
        <v>0</v>
      </c>
      <c r="AM96" s="24">
        <f t="shared" si="129"/>
        <v>0</v>
      </c>
      <c r="AN96" s="24">
        <f t="shared" si="129"/>
        <v>0</v>
      </c>
      <c r="AO96" s="24">
        <f t="shared" si="129"/>
        <v>0</v>
      </c>
      <c r="AP96" s="24">
        <f t="shared" si="129"/>
        <v>0</v>
      </c>
      <c r="AQ96" s="24">
        <f t="shared" si="129"/>
        <v>0</v>
      </c>
      <c r="AR96" s="24">
        <f t="shared" si="129"/>
        <v>0</v>
      </c>
      <c r="AS96" s="24">
        <f t="shared" si="129"/>
        <v>0</v>
      </c>
      <c r="AT96" s="24">
        <f t="shared" si="129"/>
        <v>0</v>
      </c>
      <c r="AU96" s="24">
        <f t="shared" si="129"/>
        <v>0</v>
      </c>
      <c r="AV96" s="24">
        <f t="shared" si="129"/>
        <v>0</v>
      </c>
      <c r="AW96" s="24">
        <f t="shared" si="129"/>
        <v>0</v>
      </c>
      <c r="AX96" s="24">
        <f t="shared" si="129"/>
        <v>0</v>
      </c>
      <c r="AY96" s="24">
        <f t="shared" si="129"/>
        <v>0</v>
      </c>
      <c r="AZ96" s="24">
        <f t="shared" si="129"/>
        <v>0</v>
      </c>
      <c r="BA96" s="24">
        <f t="shared" si="129"/>
        <v>0</v>
      </c>
      <c r="BB96" s="24">
        <f t="shared" si="129"/>
        <v>0</v>
      </c>
      <c r="BC96" s="24">
        <f t="shared" si="129"/>
        <v>0</v>
      </c>
      <c r="BD96" s="24">
        <f t="shared" si="129"/>
        <v>0</v>
      </c>
      <c r="BE96" s="24">
        <f t="shared" si="129"/>
        <v>0</v>
      </c>
      <c r="BF96" s="24">
        <f t="shared" si="129"/>
        <v>0</v>
      </c>
      <c r="BG96" s="24">
        <f t="shared" si="129"/>
        <v>0</v>
      </c>
      <c r="BH96" s="90">
        <f t="shared" si="105"/>
        <v>0</v>
      </c>
    </row>
    <row r="97" spans="8:60" x14ac:dyDescent="0.2">
      <c r="H97">
        <f>Registration!B38</f>
        <v>28</v>
      </c>
      <c r="I97" s="1" t="str">
        <f>Registration!C38</f>
        <v>Who #3</v>
      </c>
      <c r="J97" s="57">
        <f t="shared" ref="J97:BG97" si="130">IF(ROW()=(COLUMN()+60),"-",(COUNTIF(G1_6,$H97)*COUNTIF(G1_6,J$7))+(COUNTIF(G1_7,$H97)*COUNTIF(G1_7,J$7))+(COUNTIF(G1_8,$H97)*COUNTIF(G1_8,J$7))+(COUNTIF(G1_9,$H97)*COUNTIF(G1_9,J$7))+(COUNTIF(G1_10,$H97)*COUNTIF(G1_10,J$7))+(COUNTIF(G2_6,$H97)*COUNTIF(G2_6,J$7))+(COUNTIF(G2_7,$H97)*COUNTIF(G2_7,J$7))+(COUNTIF(G2_8,$H97)*COUNTIF(G2_8,J$7))+(COUNTIF(G2_9,$H97)*COUNTIF(G2_9,J$7))+(COUNTIF(G2_10,$H97)*COUNTIF(G2_10,J$7))+(COUNTIF(G3_6,$H97)*COUNTIF(G3_6,J$7))+(COUNTIF(G3_7,$H97)*COUNTIF(G3_7,J$7))+(COUNTIF(G3_8,$H97)*COUNTIF(G3_8,J$7))+(COUNTIF(G3_9,$H97)*COUNTIF(G3_9,J$7))+(COUNTIF(G3_10,$H97)*COUNTIF(G3_10,J$7))+(COUNTIF(G4_6,$H97)*COUNTIF(G4_6,J$7))+(COUNTIF(G4_7,$H97)*COUNTIF(G4_7,J$7))+(COUNTIF(G4_8,$H97)*COUNTIF(G4_8,J$7))+(COUNTIF(G4_9,$H97)*COUNTIF(G4_9,J$7))+(COUNTIF(G4_10,$H97)*COUNTIF(G4_10,J$7))+(COUNTIF(G5_6,$H97)*COUNTIF(G5_6,J$7))+(COUNTIF(G5_7,$H97)*COUNTIF(G5_7,J$7))+(COUNTIF(G5_8,$H97)*COUNTIF(G5_8,J$7))+(COUNTIF(G5_9,$H97)*COUNTIF(G5_9,J$7))+(COUNTIF(G5_10,$H97)*COUNTIF(G5_10,J$7)+J157))</f>
        <v>0</v>
      </c>
      <c r="K97" s="24">
        <f t="shared" si="130"/>
        <v>0</v>
      </c>
      <c r="L97" s="24">
        <f t="shared" si="130"/>
        <v>0</v>
      </c>
      <c r="M97" s="24">
        <f t="shared" si="130"/>
        <v>0</v>
      </c>
      <c r="N97" s="24">
        <f t="shared" si="130"/>
        <v>0</v>
      </c>
      <c r="O97" s="24">
        <f t="shared" si="130"/>
        <v>0</v>
      </c>
      <c r="P97" s="24">
        <f t="shared" si="130"/>
        <v>0</v>
      </c>
      <c r="Q97" s="24">
        <f t="shared" si="130"/>
        <v>0</v>
      </c>
      <c r="R97" s="24">
        <f t="shared" si="130"/>
        <v>0</v>
      </c>
      <c r="S97" s="24">
        <f t="shared" si="130"/>
        <v>0</v>
      </c>
      <c r="T97" s="24">
        <f t="shared" si="130"/>
        <v>0</v>
      </c>
      <c r="U97" s="24">
        <f t="shared" si="130"/>
        <v>0</v>
      </c>
      <c r="V97" s="24">
        <f t="shared" si="130"/>
        <v>0</v>
      </c>
      <c r="W97" s="24">
        <f t="shared" si="130"/>
        <v>0</v>
      </c>
      <c r="X97" s="24">
        <f t="shared" si="130"/>
        <v>0</v>
      </c>
      <c r="Y97" s="24">
        <f t="shared" si="130"/>
        <v>0</v>
      </c>
      <c r="Z97" s="24">
        <f t="shared" si="130"/>
        <v>0</v>
      </c>
      <c r="AA97" s="24">
        <f t="shared" si="130"/>
        <v>0</v>
      </c>
      <c r="AB97" s="24">
        <f t="shared" si="130"/>
        <v>0</v>
      </c>
      <c r="AC97" s="24">
        <f t="shared" si="130"/>
        <v>0</v>
      </c>
      <c r="AD97" s="24">
        <f t="shared" si="130"/>
        <v>0</v>
      </c>
      <c r="AE97" s="24">
        <f t="shared" si="130"/>
        <v>0</v>
      </c>
      <c r="AF97" s="24">
        <f t="shared" si="130"/>
        <v>0</v>
      </c>
      <c r="AG97" s="24">
        <f t="shared" si="130"/>
        <v>0</v>
      </c>
      <c r="AH97" s="24">
        <f t="shared" si="130"/>
        <v>0</v>
      </c>
      <c r="AI97" s="24">
        <f t="shared" si="130"/>
        <v>0</v>
      </c>
      <c r="AJ97" s="24">
        <f t="shared" si="130"/>
        <v>0</v>
      </c>
      <c r="AK97" s="24" t="str">
        <f t="shared" si="130"/>
        <v>-</v>
      </c>
      <c r="AL97" s="24">
        <f t="shared" si="130"/>
        <v>0</v>
      </c>
      <c r="AM97" s="24">
        <f t="shared" si="130"/>
        <v>0</v>
      </c>
      <c r="AN97" s="24">
        <f t="shared" si="130"/>
        <v>0</v>
      </c>
      <c r="AO97" s="24">
        <f t="shared" si="130"/>
        <v>0</v>
      </c>
      <c r="AP97" s="24">
        <f t="shared" si="130"/>
        <v>0</v>
      </c>
      <c r="AQ97" s="24">
        <f t="shared" si="130"/>
        <v>0</v>
      </c>
      <c r="AR97" s="24">
        <f t="shared" si="130"/>
        <v>0</v>
      </c>
      <c r="AS97" s="24">
        <f t="shared" si="130"/>
        <v>0</v>
      </c>
      <c r="AT97" s="24">
        <f t="shared" si="130"/>
        <v>0</v>
      </c>
      <c r="AU97" s="24">
        <f t="shared" si="130"/>
        <v>0</v>
      </c>
      <c r="AV97" s="24">
        <f t="shared" si="130"/>
        <v>0</v>
      </c>
      <c r="AW97" s="24">
        <f t="shared" si="130"/>
        <v>0</v>
      </c>
      <c r="AX97" s="24">
        <f t="shared" si="130"/>
        <v>0</v>
      </c>
      <c r="AY97" s="24">
        <f t="shared" si="130"/>
        <v>0</v>
      </c>
      <c r="AZ97" s="24">
        <f t="shared" si="130"/>
        <v>0</v>
      </c>
      <c r="BA97" s="24">
        <f t="shared" si="130"/>
        <v>0</v>
      </c>
      <c r="BB97" s="24">
        <f t="shared" si="130"/>
        <v>0</v>
      </c>
      <c r="BC97" s="24">
        <f t="shared" si="130"/>
        <v>0</v>
      </c>
      <c r="BD97" s="24">
        <f t="shared" si="130"/>
        <v>0</v>
      </c>
      <c r="BE97" s="24">
        <f t="shared" si="130"/>
        <v>0</v>
      </c>
      <c r="BF97" s="24">
        <f t="shared" si="130"/>
        <v>0</v>
      </c>
      <c r="BG97" s="24">
        <f t="shared" si="130"/>
        <v>0</v>
      </c>
      <c r="BH97">
        <f t="shared" si="105"/>
        <v>0</v>
      </c>
    </row>
    <row r="98" spans="8:60" x14ac:dyDescent="0.2">
      <c r="H98">
        <f>Registration!B39</f>
        <v>29</v>
      </c>
      <c r="I98" s="1" t="str">
        <f>Registration!C39</f>
        <v>Who #4</v>
      </c>
      <c r="J98" s="24">
        <f t="shared" ref="J98:BG98" si="131">IF(ROW()=(COLUMN()+60),"-",(COUNTIF(G1_6,$H98)*COUNTIF(G1_6,J$7))+(COUNTIF(G1_7,$H98)*COUNTIF(G1_7,J$7))+(COUNTIF(G1_8,$H98)*COUNTIF(G1_8,J$7))+(COUNTIF(G1_9,$H98)*COUNTIF(G1_9,J$7))+(COUNTIF(G1_10,$H98)*COUNTIF(G1_10,J$7))+(COUNTIF(G2_6,$H98)*COUNTIF(G2_6,J$7))+(COUNTIF(G2_7,$H98)*COUNTIF(G2_7,J$7))+(COUNTIF(G2_8,$H98)*COUNTIF(G2_8,J$7))+(COUNTIF(G2_9,$H98)*COUNTIF(G2_9,J$7))+(COUNTIF(G2_10,$H98)*COUNTIF(G2_10,J$7))+(COUNTIF(G3_6,$H98)*COUNTIF(G3_6,J$7))+(COUNTIF(G3_7,$H98)*COUNTIF(G3_7,J$7))+(COUNTIF(G3_8,$H98)*COUNTIF(G3_8,J$7))+(COUNTIF(G3_9,$H98)*COUNTIF(G3_9,J$7))+(COUNTIF(G3_10,$H98)*COUNTIF(G3_10,J$7))+(COUNTIF(G4_6,$H98)*COUNTIF(G4_6,J$7))+(COUNTIF(G4_7,$H98)*COUNTIF(G4_7,J$7))+(COUNTIF(G4_8,$H98)*COUNTIF(G4_8,J$7))+(COUNTIF(G4_9,$H98)*COUNTIF(G4_9,J$7))+(COUNTIF(G4_10,$H98)*COUNTIF(G4_10,J$7))+(COUNTIF(G5_6,$H98)*COUNTIF(G5_6,J$7))+(COUNTIF(G5_7,$H98)*COUNTIF(G5_7,J$7))+(COUNTIF(G5_8,$H98)*COUNTIF(G5_8,J$7))+(COUNTIF(G5_9,$H98)*COUNTIF(G5_9,J$7))+(COUNTIF(G5_10,$H98)*COUNTIF(G5_10,J$7)+J158))</f>
        <v>0</v>
      </c>
      <c r="K98" s="24">
        <f t="shared" si="131"/>
        <v>0</v>
      </c>
      <c r="L98" s="24">
        <f t="shared" si="131"/>
        <v>0</v>
      </c>
      <c r="M98" s="24">
        <f t="shared" si="131"/>
        <v>0</v>
      </c>
      <c r="N98" s="24">
        <f t="shared" si="131"/>
        <v>0</v>
      </c>
      <c r="O98" s="87">
        <f t="shared" si="131"/>
        <v>0</v>
      </c>
      <c r="P98" s="24">
        <f t="shared" si="131"/>
        <v>0</v>
      </c>
      <c r="Q98" s="87">
        <f t="shared" si="131"/>
        <v>0</v>
      </c>
      <c r="R98" s="24">
        <f t="shared" si="131"/>
        <v>0</v>
      </c>
      <c r="S98" s="24">
        <f t="shared" si="131"/>
        <v>0</v>
      </c>
      <c r="T98" s="24">
        <f t="shared" si="131"/>
        <v>0</v>
      </c>
      <c r="U98" s="24">
        <f t="shared" si="131"/>
        <v>0</v>
      </c>
      <c r="V98" s="24">
        <f t="shared" si="131"/>
        <v>0</v>
      </c>
      <c r="W98" s="24">
        <f t="shared" si="131"/>
        <v>0</v>
      </c>
      <c r="X98" s="24">
        <f t="shared" si="131"/>
        <v>0</v>
      </c>
      <c r="Y98" s="24">
        <f t="shared" si="131"/>
        <v>0</v>
      </c>
      <c r="Z98" s="24">
        <f t="shared" si="131"/>
        <v>0</v>
      </c>
      <c r="AA98" s="24">
        <f t="shared" si="131"/>
        <v>0</v>
      </c>
      <c r="AB98" s="24">
        <f t="shared" si="131"/>
        <v>0</v>
      </c>
      <c r="AC98" s="24">
        <f t="shared" si="131"/>
        <v>0</v>
      </c>
      <c r="AD98" s="24">
        <f t="shared" si="131"/>
        <v>0</v>
      </c>
      <c r="AE98" s="24">
        <f t="shared" si="131"/>
        <v>0</v>
      </c>
      <c r="AF98" s="24">
        <f t="shared" si="131"/>
        <v>0</v>
      </c>
      <c r="AG98" s="24">
        <f t="shared" si="131"/>
        <v>0</v>
      </c>
      <c r="AH98" s="24">
        <f t="shared" si="131"/>
        <v>0</v>
      </c>
      <c r="AI98" s="24">
        <f t="shared" si="131"/>
        <v>0</v>
      </c>
      <c r="AJ98" s="24">
        <f t="shared" si="131"/>
        <v>0</v>
      </c>
      <c r="AK98" s="24">
        <f t="shared" si="131"/>
        <v>0</v>
      </c>
      <c r="AL98" s="24" t="str">
        <f t="shared" si="131"/>
        <v>-</v>
      </c>
      <c r="AM98" s="24">
        <f t="shared" si="131"/>
        <v>0</v>
      </c>
      <c r="AN98" s="24">
        <f t="shared" si="131"/>
        <v>0</v>
      </c>
      <c r="AO98" s="24">
        <f t="shared" si="131"/>
        <v>0</v>
      </c>
      <c r="AP98" s="24">
        <f t="shared" si="131"/>
        <v>0</v>
      </c>
      <c r="AQ98" s="24">
        <f t="shared" si="131"/>
        <v>0</v>
      </c>
      <c r="AR98" s="24">
        <f t="shared" si="131"/>
        <v>0</v>
      </c>
      <c r="AS98" s="24">
        <f t="shared" si="131"/>
        <v>0</v>
      </c>
      <c r="AT98" s="24">
        <f t="shared" si="131"/>
        <v>0</v>
      </c>
      <c r="AU98" s="24">
        <f t="shared" si="131"/>
        <v>0</v>
      </c>
      <c r="AV98" s="24">
        <f t="shared" si="131"/>
        <v>0</v>
      </c>
      <c r="AW98" s="24">
        <f t="shared" si="131"/>
        <v>0</v>
      </c>
      <c r="AX98" s="24">
        <f t="shared" si="131"/>
        <v>0</v>
      </c>
      <c r="AY98" s="24">
        <f t="shared" si="131"/>
        <v>0</v>
      </c>
      <c r="AZ98" s="24">
        <f t="shared" si="131"/>
        <v>0</v>
      </c>
      <c r="BA98" s="24">
        <f t="shared" si="131"/>
        <v>0</v>
      </c>
      <c r="BB98" s="24">
        <f t="shared" si="131"/>
        <v>0</v>
      </c>
      <c r="BC98" s="24">
        <f t="shared" si="131"/>
        <v>0</v>
      </c>
      <c r="BD98" s="24">
        <f t="shared" si="131"/>
        <v>0</v>
      </c>
      <c r="BE98" s="24">
        <f t="shared" si="131"/>
        <v>0</v>
      </c>
      <c r="BF98" s="24">
        <f t="shared" si="131"/>
        <v>0</v>
      </c>
      <c r="BG98" s="24">
        <f t="shared" si="131"/>
        <v>0</v>
      </c>
      <c r="BH98">
        <f t="shared" si="105"/>
        <v>0</v>
      </c>
    </row>
    <row r="99" spans="8:60" x14ac:dyDescent="0.2">
      <c r="H99">
        <f>Registration!B40</f>
        <v>30</v>
      </c>
      <c r="I99" s="1">
        <f>Registration!C40</f>
        <v>0</v>
      </c>
      <c r="J99" s="24">
        <f t="shared" ref="J99:BG99" si="132">IF(ROW()=(COLUMN()+60),"-",(COUNTIF(G1_6,$H99)*COUNTIF(G1_6,J$7))+(COUNTIF(G1_7,$H99)*COUNTIF(G1_7,J$7))+(COUNTIF(G1_8,$H99)*COUNTIF(G1_8,J$7))+(COUNTIF(G1_9,$H99)*COUNTIF(G1_9,J$7))+(COUNTIF(G1_10,$H99)*COUNTIF(G1_10,J$7))+(COUNTIF(G2_6,$H99)*COUNTIF(G2_6,J$7))+(COUNTIF(G2_7,$H99)*COUNTIF(G2_7,J$7))+(COUNTIF(G2_8,$H99)*COUNTIF(G2_8,J$7))+(COUNTIF(G2_9,$H99)*COUNTIF(G2_9,J$7))+(COUNTIF(G2_10,$H99)*COUNTIF(G2_10,J$7))+(COUNTIF(G3_6,$H99)*COUNTIF(G3_6,J$7))+(COUNTIF(G3_7,$H99)*COUNTIF(G3_7,J$7))+(COUNTIF(G3_8,$H99)*COUNTIF(G3_8,J$7))+(COUNTIF(G3_9,$H99)*COUNTIF(G3_9,J$7))+(COUNTIF(G3_10,$H99)*COUNTIF(G3_10,J$7))+(COUNTIF(G4_6,$H99)*COUNTIF(G4_6,J$7))+(COUNTIF(G4_7,$H99)*COUNTIF(G4_7,J$7))+(COUNTIF(G4_8,$H99)*COUNTIF(G4_8,J$7))+(COUNTIF(G4_9,$H99)*COUNTIF(G4_9,J$7))+(COUNTIF(G4_10,$H99)*COUNTIF(G4_10,J$7))+(COUNTIF(G5_6,$H99)*COUNTIF(G5_6,J$7))+(COUNTIF(G5_7,$H99)*COUNTIF(G5_7,J$7))+(COUNTIF(G5_8,$H99)*COUNTIF(G5_8,J$7))+(COUNTIF(G5_9,$H99)*COUNTIF(G5_9,J$7))+(COUNTIF(G5_10,$H99)*COUNTIF(G5_10,J$7)+J159))</f>
        <v>0</v>
      </c>
      <c r="K99" s="24">
        <f t="shared" si="132"/>
        <v>0</v>
      </c>
      <c r="L99" s="24">
        <f t="shared" si="132"/>
        <v>0</v>
      </c>
      <c r="M99" s="24">
        <f t="shared" si="132"/>
        <v>0</v>
      </c>
      <c r="N99" s="87">
        <f t="shared" si="132"/>
        <v>0</v>
      </c>
      <c r="O99" s="87">
        <f t="shared" si="132"/>
        <v>0</v>
      </c>
      <c r="P99" s="87">
        <f t="shared" si="132"/>
        <v>0</v>
      </c>
      <c r="Q99" s="87">
        <f t="shared" si="132"/>
        <v>0</v>
      </c>
      <c r="R99" s="89">
        <f t="shared" si="132"/>
        <v>0</v>
      </c>
      <c r="S99" s="89">
        <f t="shared" si="132"/>
        <v>0</v>
      </c>
      <c r="T99" s="89">
        <f t="shared" si="132"/>
        <v>0</v>
      </c>
      <c r="U99" s="24">
        <f t="shared" si="132"/>
        <v>0</v>
      </c>
      <c r="V99" s="24">
        <f t="shared" si="132"/>
        <v>0</v>
      </c>
      <c r="W99" s="24">
        <f t="shared" si="132"/>
        <v>0</v>
      </c>
      <c r="X99" s="24">
        <f t="shared" si="132"/>
        <v>0</v>
      </c>
      <c r="Y99" s="24">
        <f t="shared" si="132"/>
        <v>0</v>
      </c>
      <c r="Z99" s="24">
        <f t="shared" si="132"/>
        <v>0</v>
      </c>
      <c r="AA99" s="24">
        <f t="shared" si="132"/>
        <v>0</v>
      </c>
      <c r="AB99" s="24">
        <f t="shared" si="132"/>
        <v>0</v>
      </c>
      <c r="AC99" s="24">
        <f t="shared" si="132"/>
        <v>0</v>
      </c>
      <c r="AD99" s="24">
        <f t="shared" si="132"/>
        <v>0</v>
      </c>
      <c r="AE99" s="24">
        <f t="shared" si="132"/>
        <v>0</v>
      </c>
      <c r="AF99" s="24">
        <f t="shared" si="132"/>
        <v>0</v>
      </c>
      <c r="AG99" s="24">
        <f t="shared" si="132"/>
        <v>0</v>
      </c>
      <c r="AH99" s="24">
        <f t="shared" si="132"/>
        <v>0</v>
      </c>
      <c r="AI99" s="24">
        <f t="shared" si="132"/>
        <v>0</v>
      </c>
      <c r="AJ99" s="24">
        <f t="shared" si="132"/>
        <v>0</v>
      </c>
      <c r="AK99" s="24">
        <f t="shared" si="132"/>
        <v>0</v>
      </c>
      <c r="AL99" s="24">
        <f t="shared" si="132"/>
        <v>0</v>
      </c>
      <c r="AM99" s="24" t="str">
        <f t="shared" si="132"/>
        <v>-</v>
      </c>
      <c r="AN99" s="24">
        <f t="shared" si="132"/>
        <v>0</v>
      </c>
      <c r="AO99" s="24">
        <f t="shared" si="132"/>
        <v>0</v>
      </c>
      <c r="AP99" s="24">
        <f t="shared" si="132"/>
        <v>0</v>
      </c>
      <c r="AQ99" s="24">
        <f t="shared" si="132"/>
        <v>0</v>
      </c>
      <c r="AR99" s="24">
        <f t="shared" si="132"/>
        <v>0</v>
      </c>
      <c r="AS99" s="24">
        <f t="shared" si="132"/>
        <v>0</v>
      </c>
      <c r="AT99" s="24">
        <f t="shared" si="132"/>
        <v>0</v>
      </c>
      <c r="AU99" s="24">
        <f t="shared" si="132"/>
        <v>0</v>
      </c>
      <c r="AV99" s="24">
        <f t="shared" si="132"/>
        <v>0</v>
      </c>
      <c r="AW99" s="24">
        <f t="shared" si="132"/>
        <v>0</v>
      </c>
      <c r="AX99" s="24">
        <f t="shared" si="132"/>
        <v>0</v>
      </c>
      <c r="AY99" s="24">
        <f t="shared" si="132"/>
        <v>0</v>
      </c>
      <c r="AZ99" s="24">
        <f t="shared" si="132"/>
        <v>0</v>
      </c>
      <c r="BA99" s="24">
        <f t="shared" si="132"/>
        <v>0</v>
      </c>
      <c r="BB99" s="24">
        <f t="shared" si="132"/>
        <v>0</v>
      </c>
      <c r="BC99" s="24">
        <f t="shared" si="132"/>
        <v>0</v>
      </c>
      <c r="BD99" s="24">
        <f t="shared" si="132"/>
        <v>0</v>
      </c>
      <c r="BE99" s="24">
        <f t="shared" si="132"/>
        <v>0</v>
      </c>
      <c r="BF99" s="24">
        <f t="shared" si="132"/>
        <v>0</v>
      </c>
      <c r="BG99" s="24">
        <f t="shared" si="132"/>
        <v>0</v>
      </c>
      <c r="BH99">
        <f t="shared" si="105"/>
        <v>0</v>
      </c>
    </row>
    <row r="100" spans="8:60" x14ac:dyDescent="0.2">
      <c r="H100">
        <f>Registration!B41</f>
        <v>31</v>
      </c>
      <c r="I100" s="1">
        <f>Registration!C41</f>
        <v>0</v>
      </c>
      <c r="J100" s="63">
        <f t="shared" ref="J100:BG100" si="133">IF(ROW()=(COLUMN()+60),"-",(COUNTIF(G1_6,$H100)*COUNTIF(G1_6,J$7))+(COUNTIF(G1_7,$H100)*COUNTIF(G1_7,J$7))+(COUNTIF(G1_8,$H100)*COUNTIF(G1_8,J$7))+(COUNTIF(G1_9,$H100)*COUNTIF(G1_9,J$7))+(COUNTIF(G1_10,$H100)*COUNTIF(G1_10,J$7))+(COUNTIF(G2_6,$H100)*COUNTIF(G2_6,J$7))+(COUNTIF(G2_7,$H100)*COUNTIF(G2_7,J$7))+(COUNTIF(G2_8,$H100)*COUNTIF(G2_8,J$7))+(COUNTIF(G2_9,$H100)*COUNTIF(G2_9,J$7))+(COUNTIF(G2_10,$H100)*COUNTIF(G2_10,J$7))+(COUNTIF(G3_6,$H100)*COUNTIF(G3_6,J$7))+(COUNTIF(G3_7,$H100)*COUNTIF(G3_7,J$7))+(COUNTIF(G3_8,$H100)*COUNTIF(G3_8,J$7))+(COUNTIF(G3_9,$H100)*COUNTIF(G3_9,J$7))+(COUNTIF(G3_10,$H100)*COUNTIF(G3_10,J$7))+(COUNTIF(G4_6,$H100)*COUNTIF(G4_6,J$7))+(COUNTIF(G4_7,$H100)*COUNTIF(G4_7,J$7))+(COUNTIF(G4_8,$H100)*COUNTIF(G4_8,J$7))+(COUNTIF(G4_9,$H100)*COUNTIF(G4_9,J$7))+(COUNTIF(G4_10,$H100)*COUNTIF(G4_10,J$7))+(COUNTIF(G5_6,$H100)*COUNTIF(G5_6,J$7))+(COUNTIF(G5_7,$H100)*COUNTIF(G5_7,J$7))+(COUNTIF(G5_8,$H100)*COUNTIF(G5_8,J$7))+(COUNTIF(G5_9,$H100)*COUNTIF(G5_9,J$7))+(COUNTIF(G5_10,$H100)*COUNTIF(G5_10,J$7)+J160))</f>
        <v>0</v>
      </c>
      <c r="K100" s="24">
        <f t="shared" si="133"/>
        <v>0</v>
      </c>
      <c r="L100" s="24">
        <f t="shared" si="133"/>
        <v>0</v>
      </c>
      <c r="M100" s="24">
        <f t="shared" si="133"/>
        <v>0</v>
      </c>
      <c r="N100" s="24">
        <f t="shared" si="133"/>
        <v>0</v>
      </c>
      <c r="O100" s="24">
        <f t="shared" si="133"/>
        <v>0</v>
      </c>
      <c r="P100" s="24">
        <f t="shared" si="133"/>
        <v>0</v>
      </c>
      <c r="Q100" s="24">
        <f t="shared" si="133"/>
        <v>0</v>
      </c>
      <c r="R100" s="24">
        <f t="shared" si="133"/>
        <v>0</v>
      </c>
      <c r="S100" s="24">
        <f t="shared" si="133"/>
        <v>0</v>
      </c>
      <c r="T100" s="24">
        <f t="shared" si="133"/>
        <v>0</v>
      </c>
      <c r="U100" s="24">
        <f t="shared" si="133"/>
        <v>0</v>
      </c>
      <c r="V100" s="24">
        <f t="shared" si="133"/>
        <v>0</v>
      </c>
      <c r="W100" s="24">
        <f t="shared" si="133"/>
        <v>0</v>
      </c>
      <c r="X100" s="24">
        <f t="shared" si="133"/>
        <v>0</v>
      </c>
      <c r="Y100" s="24">
        <f t="shared" si="133"/>
        <v>0</v>
      </c>
      <c r="Z100" s="24">
        <f t="shared" si="133"/>
        <v>0</v>
      </c>
      <c r="AA100" s="24">
        <f t="shared" si="133"/>
        <v>0</v>
      </c>
      <c r="AB100" s="24">
        <f t="shared" si="133"/>
        <v>0</v>
      </c>
      <c r="AC100" s="24">
        <f t="shared" si="133"/>
        <v>0</v>
      </c>
      <c r="AD100" s="24">
        <f t="shared" si="133"/>
        <v>0</v>
      </c>
      <c r="AE100" s="24">
        <f t="shared" si="133"/>
        <v>0</v>
      </c>
      <c r="AF100" s="24">
        <f t="shared" si="133"/>
        <v>0</v>
      </c>
      <c r="AG100" s="24">
        <f t="shared" si="133"/>
        <v>0</v>
      </c>
      <c r="AH100" s="24">
        <f t="shared" si="133"/>
        <v>0</v>
      </c>
      <c r="AI100" s="24">
        <f t="shared" si="133"/>
        <v>0</v>
      </c>
      <c r="AJ100" s="24">
        <f t="shared" si="133"/>
        <v>0</v>
      </c>
      <c r="AK100" s="24">
        <f t="shared" si="133"/>
        <v>0</v>
      </c>
      <c r="AL100" s="24">
        <f t="shared" si="133"/>
        <v>0</v>
      </c>
      <c r="AM100" s="24">
        <f t="shared" si="133"/>
        <v>0</v>
      </c>
      <c r="AN100" s="24" t="str">
        <f t="shared" si="133"/>
        <v>-</v>
      </c>
      <c r="AO100" s="24">
        <f t="shared" si="133"/>
        <v>0</v>
      </c>
      <c r="AP100" s="24">
        <f t="shared" si="133"/>
        <v>0</v>
      </c>
      <c r="AQ100" s="24">
        <f t="shared" si="133"/>
        <v>0</v>
      </c>
      <c r="AR100" s="24">
        <f t="shared" si="133"/>
        <v>0</v>
      </c>
      <c r="AS100" s="24">
        <f t="shared" si="133"/>
        <v>0</v>
      </c>
      <c r="AT100" s="24">
        <f t="shared" si="133"/>
        <v>0</v>
      </c>
      <c r="AU100" s="24">
        <f t="shared" si="133"/>
        <v>0</v>
      </c>
      <c r="AV100" s="24">
        <f t="shared" si="133"/>
        <v>0</v>
      </c>
      <c r="AW100" s="24">
        <f t="shared" si="133"/>
        <v>0</v>
      </c>
      <c r="AX100" s="24">
        <f t="shared" si="133"/>
        <v>0</v>
      </c>
      <c r="AY100" s="24">
        <f t="shared" si="133"/>
        <v>0</v>
      </c>
      <c r="AZ100" s="24">
        <f t="shared" si="133"/>
        <v>0</v>
      </c>
      <c r="BA100" s="24">
        <f t="shared" si="133"/>
        <v>0</v>
      </c>
      <c r="BB100" s="24">
        <f t="shared" si="133"/>
        <v>0</v>
      </c>
      <c r="BC100" s="24">
        <f t="shared" si="133"/>
        <v>0</v>
      </c>
      <c r="BD100" s="24">
        <f t="shared" si="133"/>
        <v>0</v>
      </c>
      <c r="BE100" s="24">
        <f t="shared" si="133"/>
        <v>0</v>
      </c>
      <c r="BF100" s="24">
        <f t="shared" si="133"/>
        <v>0</v>
      </c>
      <c r="BG100" s="24">
        <f t="shared" si="133"/>
        <v>0</v>
      </c>
      <c r="BH100">
        <f t="shared" si="105"/>
        <v>0</v>
      </c>
    </row>
    <row r="101" spans="8:60" x14ac:dyDescent="0.2">
      <c r="H101">
        <f>Registration!B42</f>
        <v>36</v>
      </c>
      <c r="I101" s="1">
        <f>Registration!C42</f>
        <v>0</v>
      </c>
      <c r="J101" s="24">
        <f t="shared" ref="J101:BG101" si="134">IF(ROW()=(COLUMN()+60),"-",(COUNTIF(G1_6,$H101)*COUNTIF(G1_6,J$7))+(COUNTIF(G1_7,$H101)*COUNTIF(G1_7,J$7))+(COUNTIF(G1_8,$H101)*COUNTIF(G1_8,J$7))+(COUNTIF(G1_9,$H101)*COUNTIF(G1_9,J$7))+(COUNTIF(G1_10,$H101)*COUNTIF(G1_10,J$7))+(COUNTIF(G2_6,$H101)*COUNTIF(G2_6,J$7))+(COUNTIF(G2_7,$H101)*COUNTIF(G2_7,J$7))+(COUNTIF(G2_8,$H101)*COUNTIF(G2_8,J$7))+(COUNTIF(G2_9,$H101)*COUNTIF(G2_9,J$7))+(COUNTIF(G2_10,$H101)*COUNTIF(G2_10,J$7))+(COUNTIF(G3_6,$H101)*COUNTIF(G3_6,J$7))+(COUNTIF(G3_7,$H101)*COUNTIF(G3_7,J$7))+(COUNTIF(G3_8,$H101)*COUNTIF(G3_8,J$7))+(COUNTIF(G3_9,$H101)*COUNTIF(G3_9,J$7))+(COUNTIF(G3_10,$H101)*COUNTIF(G3_10,J$7))+(COUNTIF(G4_6,$H101)*COUNTIF(G4_6,J$7))+(COUNTIF(G4_7,$H101)*COUNTIF(G4_7,J$7))+(COUNTIF(G4_8,$H101)*COUNTIF(G4_8,J$7))+(COUNTIF(G4_9,$H101)*COUNTIF(G4_9,J$7))+(COUNTIF(G4_10,$H101)*COUNTIF(G4_10,J$7))+(COUNTIF(G5_6,$H101)*COUNTIF(G5_6,J$7))+(COUNTIF(G5_7,$H101)*COUNTIF(G5_7,J$7))+(COUNTIF(G5_8,$H101)*COUNTIF(G5_8,J$7))+(COUNTIF(G5_9,$H101)*COUNTIF(G5_9,J$7))+(COUNTIF(G5_10,$H101)*COUNTIF(G5_10,J$7)+J161))</f>
        <v>0</v>
      </c>
      <c r="K101" s="24">
        <f t="shared" si="134"/>
        <v>0</v>
      </c>
      <c r="L101" s="87">
        <f t="shared" si="134"/>
        <v>0</v>
      </c>
      <c r="M101" s="24">
        <f t="shared" si="134"/>
        <v>0</v>
      </c>
      <c r="N101" s="24">
        <f t="shared" si="134"/>
        <v>0</v>
      </c>
      <c r="O101" s="87">
        <f t="shared" si="134"/>
        <v>0</v>
      </c>
      <c r="P101" s="87">
        <f t="shared" si="134"/>
        <v>0</v>
      </c>
      <c r="Q101" s="87">
        <f t="shared" si="134"/>
        <v>0</v>
      </c>
      <c r="R101" s="24">
        <f t="shared" si="134"/>
        <v>0</v>
      </c>
      <c r="S101" s="24">
        <f t="shared" si="134"/>
        <v>0</v>
      </c>
      <c r="T101" s="24">
        <f t="shared" si="134"/>
        <v>0</v>
      </c>
      <c r="U101" s="24">
        <f t="shared" si="134"/>
        <v>0</v>
      </c>
      <c r="V101" s="24">
        <f t="shared" si="134"/>
        <v>0</v>
      </c>
      <c r="W101" s="24">
        <f t="shared" si="134"/>
        <v>0</v>
      </c>
      <c r="X101" s="24">
        <f t="shared" si="134"/>
        <v>0</v>
      </c>
      <c r="Y101" s="24">
        <f t="shared" si="134"/>
        <v>0</v>
      </c>
      <c r="Z101" s="24">
        <f t="shared" si="134"/>
        <v>0</v>
      </c>
      <c r="AA101" s="24">
        <f t="shared" si="134"/>
        <v>0</v>
      </c>
      <c r="AB101" s="24">
        <f t="shared" si="134"/>
        <v>0</v>
      </c>
      <c r="AC101" s="24">
        <f t="shared" si="134"/>
        <v>0</v>
      </c>
      <c r="AD101" s="24">
        <f t="shared" si="134"/>
        <v>0</v>
      </c>
      <c r="AE101" s="24">
        <f t="shared" si="134"/>
        <v>0</v>
      </c>
      <c r="AF101" s="24">
        <f t="shared" si="134"/>
        <v>0</v>
      </c>
      <c r="AG101" s="24">
        <f t="shared" si="134"/>
        <v>0</v>
      </c>
      <c r="AH101" s="24">
        <f t="shared" si="134"/>
        <v>0</v>
      </c>
      <c r="AI101" s="24">
        <f t="shared" si="134"/>
        <v>0</v>
      </c>
      <c r="AJ101" s="24">
        <f t="shared" si="134"/>
        <v>0</v>
      </c>
      <c r="AK101" s="24">
        <f t="shared" si="134"/>
        <v>0</v>
      </c>
      <c r="AL101" s="24">
        <f t="shared" si="134"/>
        <v>0</v>
      </c>
      <c r="AM101" s="24">
        <f t="shared" si="134"/>
        <v>0</v>
      </c>
      <c r="AN101" s="24">
        <f t="shared" si="134"/>
        <v>0</v>
      </c>
      <c r="AO101" s="24" t="str">
        <f t="shared" si="134"/>
        <v>-</v>
      </c>
      <c r="AP101" s="24">
        <f t="shared" si="134"/>
        <v>0</v>
      </c>
      <c r="AQ101" s="24">
        <f t="shared" si="134"/>
        <v>0</v>
      </c>
      <c r="AR101" s="24">
        <f t="shared" si="134"/>
        <v>0</v>
      </c>
      <c r="AS101" s="24">
        <f t="shared" si="134"/>
        <v>0</v>
      </c>
      <c r="AT101" s="24">
        <f t="shared" si="134"/>
        <v>0</v>
      </c>
      <c r="AU101" s="24">
        <f t="shared" si="134"/>
        <v>0</v>
      </c>
      <c r="AV101" s="24">
        <f t="shared" si="134"/>
        <v>0</v>
      </c>
      <c r="AW101" s="24">
        <f t="shared" si="134"/>
        <v>0</v>
      </c>
      <c r="AX101" s="24">
        <f t="shared" si="134"/>
        <v>0</v>
      </c>
      <c r="AY101" s="24">
        <f t="shared" si="134"/>
        <v>0</v>
      </c>
      <c r="AZ101" s="24">
        <f t="shared" si="134"/>
        <v>0</v>
      </c>
      <c r="BA101" s="24">
        <f t="shared" si="134"/>
        <v>0</v>
      </c>
      <c r="BB101" s="24">
        <f t="shared" si="134"/>
        <v>0</v>
      </c>
      <c r="BC101" s="24">
        <f t="shared" si="134"/>
        <v>0</v>
      </c>
      <c r="BD101" s="24">
        <f t="shared" si="134"/>
        <v>0</v>
      </c>
      <c r="BE101" s="65">
        <f t="shared" si="134"/>
        <v>0</v>
      </c>
      <c r="BF101" s="24">
        <f t="shared" si="134"/>
        <v>0</v>
      </c>
      <c r="BG101" s="24">
        <f t="shared" si="134"/>
        <v>0</v>
      </c>
      <c r="BH101">
        <f t="shared" si="105"/>
        <v>0</v>
      </c>
    </row>
    <row r="102" spans="8:60" x14ac:dyDescent="0.2">
      <c r="H102">
        <f>Registration!B43</f>
        <v>37</v>
      </c>
      <c r="I102" s="1">
        <f>Registration!C43</f>
        <v>0</v>
      </c>
      <c r="J102" s="24">
        <f t="shared" ref="J102:BG102" si="135">IF(ROW()=(COLUMN()+60),"-",(COUNTIF(G1_6,$H102)*COUNTIF(G1_6,J$7))+(COUNTIF(G1_7,$H102)*COUNTIF(G1_7,J$7))+(COUNTIF(G1_8,$H102)*COUNTIF(G1_8,J$7))+(COUNTIF(G1_9,$H102)*COUNTIF(G1_9,J$7))+(COUNTIF(G1_10,$H102)*COUNTIF(G1_10,J$7))+(COUNTIF(G2_6,$H102)*COUNTIF(G2_6,J$7))+(COUNTIF(G2_7,$H102)*COUNTIF(G2_7,J$7))+(COUNTIF(G2_8,$H102)*COUNTIF(G2_8,J$7))+(COUNTIF(G2_9,$H102)*COUNTIF(G2_9,J$7))+(COUNTIF(G2_10,$H102)*COUNTIF(G2_10,J$7))+(COUNTIF(G3_6,$H102)*COUNTIF(G3_6,J$7))+(COUNTIF(G3_7,$H102)*COUNTIF(G3_7,J$7))+(COUNTIF(G3_8,$H102)*COUNTIF(G3_8,J$7))+(COUNTIF(G3_9,$H102)*COUNTIF(G3_9,J$7))+(COUNTIF(G3_10,$H102)*COUNTIF(G3_10,J$7))+(COUNTIF(G4_6,$H102)*COUNTIF(G4_6,J$7))+(COUNTIF(G4_7,$H102)*COUNTIF(G4_7,J$7))+(COUNTIF(G4_8,$H102)*COUNTIF(G4_8,J$7))+(COUNTIF(G4_9,$H102)*COUNTIF(G4_9,J$7))+(COUNTIF(G4_10,$H102)*COUNTIF(G4_10,J$7))+(COUNTIF(G5_6,$H102)*COUNTIF(G5_6,J$7))+(COUNTIF(G5_7,$H102)*COUNTIF(G5_7,J$7))+(COUNTIF(G5_8,$H102)*COUNTIF(G5_8,J$7))+(COUNTIF(G5_9,$H102)*COUNTIF(G5_9,J$7))+(COUNTIF(G5_10,$H102)*COUNTIF(G5_10,J$7)+J162))</f>
        <v>0</v>
      </c>
      <c r="K102" s="87">
        <f t="shared" si="135"/>
        <v>0</v>
      </c>
      <c r="L102" s="87">
        <f t="shared" si="135"/>
        <v>0</v>
      </c>
      <c r="M102" s="87">
        <f t="shared" si="135"/>
        <v>0</v>
      </c>
      <c r="N102" s="87">
        <f t="shared" si="135"/>
        <v>0</v>
      </c>
      <c r="O102" s="24">
        <f t="shared" si="135"/>
        <v>0</v>
      </c>
      <c r="P102" s="65">
        <f t="shared" si="135"/>
        <v>0</v>
      </c>
      <c r="Q102" s="65">
        <f t="shared" si="135"/>
        <v>0</v>
      </c>
      <c r="R102" s="24">
        <f t="shared" si="135"/>
        <v>0</v>
      </c>
      <c r="S102" s="24">
        <f t="shared" si="135"/>
        <v>0</v>
      </c>
      <c r="T102" s="24">
        <f t="shared" si="135"/>
        <v>0</v>
      </c>
      <c r="U102" s="24">
        <f t="shared" si="135"/>
        <v>0</v>
      </c>
      <c r="V102" s="24">
        <f t="shared" si="135"/>
        <v>0</v>
      </c>
      <c r="W102" s="65">
        <f t="shared" si="135"/>
        <v>0</v>
      </c>
      <c r="X102" s="24">
        <f t="shared" si="135"/>
        <v>0</v>
      </c>
      <c r="Y102" s="24">
        <f t="shared" si="135"/>
        <v>0</v>
      </c>
      <c r="Z102" s="24">
        <f t="shared" si="135"/>
        <v>0</v>
      </c>
      <c r="AA102" s="24">
        <f t="shared" si="135"/>
        <v>0</v>
      </c>
      <c r="AB102" s="24">
        <f t="shared" si="135"/>
        <v>0</v>
      </c>
      <c r="AC102" s="24">
        <f t="shared" si="135"/>
        <v>0</v>
      </c>
      <c r="AD102" s="24">
        <f t="shared" si="135"/>
        <v>0</v>
      </c>
      <c r="AE102" s="24">
        <f t="shared" si="135"/>
        <v>0</v>
      </c>
      <c r="AF102" s="65">
        <f t="shared" si="135"/>
        <v>0</v>
      </c>
      <c r="AG102" s="65">
        <f t="shared" si="135"/>
        <v>0</v>
      </c>
      <c r="AH102" s="65">
        <f t="shared" si="135"/>
        <v>0</v>
      </c>
      <c r="AI102" s="24">
        <f t="shared" si="135"/>
        <v>0</v>
      </c>
      <c r="AJ102" s="24">
        <f t="shared" si="135"/>
        <v>0</v>
      </c>
      <c r="AK102" s="24">
        <f t="shared" si="135"/>
        <v>0</v>
      </c>
      <c r="AL102" s="24">
        <f t="shared" si="135"/>
        <v>0</v>
      </c>
      <c r="AM102" s="24">
        <f t="shared" si="135"/>
        <v>0</v>
      </c>
      <c r="AN102" s="24">
        <f t="shared" si="135"/>
        <v>0</v>
      </c>
      <c r="AO102" s="24">
        <f t="shared" si="135"/>
        <v>0</v>
      </c>
      <c r="AP102" s="24" t="str">
        <f t="shared" si="135"/>
        <v>-</v>
      </c>
      <c r="AQ102" s="24">
        <f t="shared" si="135"/>
        <v>0</v>
      </c>
      <c r="AR102" s="24">
        <f t="shared" si="135"/>
        <v>0</v>
      </c>
      <c r="AS102" s="24">
        <f t="shared" si="135"/>
        <v>0</v>
      </c>
      <c r="AT102" s="65">
        <f t="shared" si="135"/>
        <v>0</v>
      </c>
      <c r="AU102" s="65">
        <f t="shared" si="135"/>
        <v>0</v>
      </c>
      <c r="AV102" s="24">
        <f t="shared" si="135"/>
        <v>0</v>
      </c>
      <c r="AW102" s="24">
        <f t="shared" si="135"/>
        <v>0</v>
      </c>
      <c r="AX102" s="24">
        <f t="shared" si="135"/>
        <v>0</v>
      </c>
      <c r="AY102" s="24">
        <f t="shared" si="135"/>
        <v>0</v>
      </c>
      <c r="AZ102" s="24">
        <f t="shared" si="135"/>
        <v>0</v>
      </c>
      <c r="BA102" s="24">
        <f t="shared" si="135"/>
        <v>0</v>
      </c>
      <c r="BB102" s="24">
        <f t="shared" si="135"/>
        <v>0</v>
      </c>
      <c r="BC102" s="24">
        <f t="shared" si="135"/>
        <v>0</v>
      </c>
      <c r="BD102" s="57">
        <f t="shared" si="135"/>
        <v>0</v>
      </c>
      <c r="BE102" s="57">
        <f t="shared" si="135"/>
        <v>0</v>
      </c>
      <c r="BF102" s="24">
        <f t="shared" si="135"/>
        <v>0</v>
      </c>
      <c r="BG102" s="24">
        <f t="shared" si="135"/>
        <v>0</v>
      </c>
      <c r="BH102">
        <f t="shared" si="105"/>
        <v>0</v>
      </c>
    </row>
    <row r="103" spans="8:60" x14ac:dyDescent="0.2">
      <c r="H103">
        <f>Registration!B44</f>
        <v>39</v>
      </c>
      <c r="I103" s="1">
        <f>Registration!C44</f>
        <v>0</v>
      </c>
      <c r="J103" s="24">
        <f t="shared" ref="J103:BG103" si="136">IF(ROW()=(COLUMN()+60),"-",(COUNTIF(G1_6,$H103)*COUNTIF(G1_6,J$7))+(COUNTIF(G1_7,$H103)*COUNTIF(G1_7,J$7))+(COUNTIF(G1_8,$H103)*COUNTIF(G1_8,J$7))+(COUNTIF(G1_9,$H103)*COUNTIF(G1_9,J$7))+(COUNTIF(G1_10,$H103)*COUNTIF(G1_10,J$7))+(COUNTIF(G2_6,$H103)*COUNTIF(G2_6,J$7))+(COUNTIF(G2_7,$H103)*COUNTIF(G2_7,J$7))+(COUNTIF(G2_8,$H103)*COUNTIF(G2_8,J$7))+(COUNTIF(G2_9,$H103)*COUNTIF(G2_9,J$7))+(COUNTIF(G2_10,$H103)*COUNTIF(G2_10,J$7))+(COUNTIF(G3_6,$H103)*COUNTIF(G3_6,J$7))+(COUNTIF(G3_7,$H103)*COUNTIF(G3_7,J$7))+(COUNTIF(G3_8,$H103)*COUNTIF(G3_8,J$7))+(COUNTIF(G3_9,$H103)*COUNTIF(G3_9,J$7))+(COUNTIF(G3_10,$H103)*COUNTIF(G3_10,J$7))+(COUNTIF(G4_6,$H103)*COUNTIF(G4_6,J$7))+(COUNTIF(G4_7,$H103)*COUNTIF(G4_7,J$7))+(COUNTIF(G4_8,$H103)*COUNTIF(G4_8,J$7))+(COUNTIF(G4_9,$H103)*COUNTIF(G4_9,J$7))+(COUNTIF(G4_10,$H103)*COUNTIF(G4_10,J$7))+(COUNTIF(G5_6,$H103)*COUNTIF(G5_6,J$7))+(COUNTIF(G5_7,$H103)*COUNTIF(G5_7,J$7))+(COUNTIF(G5_8,$H103)*COUNTIF(G5_8,J$7))+(COUNTIF(G5_9,$H103)*COUNTIF(G5_9,J$7))+(COUNTIF(G5_10,$H103)*COUNTIF(G5_10,J$7)+J163))</f>
        <v>0</v>
      </c>
      <c r="K103" s="24">
        <f t="shared" si="136"/>
        <v>0</v>
      </c>
      <c r="L103" s="24">
        <f t="shared" si="136"/>
        <v>0</v>
      </c>
      <c r="M103" s="24">
        <f t="shared" si="136"/>
        <v>0</v>
      </c>
      <c r="N103" s="24">
        <f t="shared" si="136"/>
        <v>0</v>
      </c>
      <c r="O103" s="24">
        <f t="shared" si="136"/>
        <v>0</v>
      </c>
      <c r="P103" s="24">
        <f t="shared" si="136"/>
        <v>0</v>
      </c>
      <c r="Q103" s="24">
        <f t="shared" si="136"/>
        <v>0</v>
      </c>
      <c r="R103" s="24">
        <f t="shared" si="136"/>
        <v>0</v>
      </c>
      <c r="S103" s="24">
        <f t="shared" si="136"/>
        <v>0</v>
      </c>
      <c r="T103" s="24">
        <f t="shared" si="136"/>
        <v>0</v>
      </c>
      <c r="U103" s="24">
        <f t="shared" si="136"/>
        <v>0</v>
      </c>
      <c r="V103" s="24">
        <f t="shared" si="136"/>
        <v>0</v>
      </c>
      <c r="W103" s="24">
        <f t="shared" si="136"/>
        <v>0</v>
      </c>
      <c r="X103" s="24">
        <f t="shared" si="136"/>
        <v>0</v>
      </c>
      <c r="Y103" s="24">
        <f t="shared" si="136"/>
        <v>0</v>
      </c>
      <c r="Z103" s="24">
        <f t="shared" si="136"/>
        <v>0</v>
      </c>
      <c r="AA103" s="24">
        <f t="shared" si="136"/>
        <v>0</v>
      </c>
      <c r="AB103" s="24">
        <f t="shared" si="136"/>
        <v>0</v>
      </c>
      <c r="AC103" s="24">
        <f t="shared" si="136"/>
        <v>0</v>
      </c>
      <c r="AD103" s="24">
        <f t="shared" si="136"/>
        <v>0</v>
      </c>
      <c r="AE103" s="24">
        <f t="shared" si="136"/>
        <v>0</v>
      </c>
      <c r="AF103" s="24">
        <f t="shared" si="136"/>
        <v>0</v>
      </c>
      <c r="AG103" s="24">
        <f t="shared" si="136"/>
        <v>0</v>
      </c>
      <c r="AH103" s="24">
        <f t="shared" si="136"/>
        <v>0</v>
      </c>
      <c r="AI103" s="24">
        <f t="shared" si="136"/>
        <v>0</v>
      </c>
      <c r="AJ103" s="65">
        <f t="shared" si="136"/>
        <v>0</v>
      </c>
      <c r="AK103" s="65">
        <f t="shared" si="136"/>
        <v>0</v>
      </c>
      <c r="AL103" s="65">
        <f t="shared" si="136"/>
        <v>0</v>
      </c>
      <c r="AM103" s="65">
        <f t="shared" si="136"/>
        <v>0</v>
      </c>
      <c r="AN103" s="65">
        <f t="shared" si="136"/>
        <v>0</v>
      </c>
      <c r="AO103" s="24">
        <f t="shared" si="136"/>
        <v>0</v>
      </c>
      <c r="AP103" s="24">
        <f t="shared" si="136"/>
        <v>0</v>
      </c>
      <c r="AQ103" s="24" t="str">
        <f t="shared" si="136"/>
        <v>-</v>
      </c>
      <c r="AR103" s="24">
        <f t="shared" si="136"/>
        <v>0</v>
      </c>
      <c r="AS103" s="24">
        <f t="shared" si="136"/>
        <v>0</v>
      </c>
      <c r="AT103" s="24">
        <f t="shared" si="136"/>
        <v>0</v>
      </c>
      <c r="AU103" s="24">
        <f t="shared" si="136"/>
        <v>0</v>
      </c>
      <c r="AV103" s="24">
        <f t="shared" si="136"/>
        <v>0</v>
      </c>
      <c r="AW103" s="24">
        <f t="shared" si="136"/>
        <v>0</v>
      </c>
      <c r="AX103" s="24">
        <f t="shared" si="136"/>
        <v>0</v>
      </c>
      <c r="AY103" s="65">
        <f t="shared" si="136"/>
        <v>0</v>
      </c>
      <c r="AZ103" s="65">
        <f t="shared" si="136"/>
        <v>0</v>
      </c>
      <c r="BA103" s="65">
        <f t="shared" si="136"/>
        <v>0</v>
      </c>
      <c r="BB103" s="65">
        <f t="shared" si="136"/>
        <v>0</v>
      </c>
      <c r="BC103" s="65">
        <f t="shared" si="136"/>
        <v>0</v>
      </c>
      <c r="BD103" s="65">
        <f t="shared" si="136"/>
        <v>0</v>
      </c>
      <c r="BE103" s="24">
        <f t="shared" si="136"/>
        <v>0</v>
      </c>
      <c r="BF103" s="24">
        <f t="shared" si="136"/>
        <v>0</v>
      </c>
      <c r="BG103" s="24">
        <f t="shared" si="136"/>
        <v>0</v>
      </c>
      <c r="BH103">
        <f t="shared" si="105"/>
        <v>0</v>
      </c>
    </row>
    <row r="104" spans="8:60" x14ac:dyDescent="0.2">
      <c r="H104">
        <f>Registration!B45</f>
        <v>40</v>
      </c>
      <c r="I104" s="1">
        <f>Registration!C45</f>
        <v>0</v>
      </c>
      <c r="J104" s="65">
        <f t="shared" ref="J104:BG104" si="137">IF(ROW()=(COLUMN()+60),"-",(COUNTIF(G1_6,$H104)*COUNTIF(G1_6,J$7))+(COUNTIF(G1_7,$H104)*COUNTIF(G1_7,J$7))+(COUNTIF(G1_8,$H104)*COUNTIF(G1_8,J$7))+(COUNTIF(G1_9,$H104)*COUNTIF(G1_9,J$7))+(COUNTIF(G1_10,$H104)*COUNTIF(G1_10,J$7))+(COUNTIF(G2_6,$H104)*COUNTIF(G2_6,J$7))+(COUNTIF(G2_7,$H104)*COUNTIF(G2_7,J$7))+(COUNTIF(G2_8,$H104)*COUNTIF(G2_8,J$7))+(COUNTIF(G2_9,$H104)*COUNTIF(G2_9,J$7))+(COUNTIF(G2_10,$H104)*COUNTIF(G2_10,J$7))+(COUNTIF(G3_6,$H104)*COUNTIF(G3_6,J$7))+(COUNTIF(G3_7,$H104)*COUNTIF(G3_7,J$7))+(COUNTIF(G3_8,$H104)*COUNTIF(G3_8,J$7))+(COUNTIF(G3_9,$H104)*COUNTIF(G3_9,J$7))+(COUNTIF(G3_10,$H104)*COUNTIF(G3_10,J$7))+(COUNTIF(G4_6,$H104)*COUNTIF(G4_6,J$7))+(COUNTIF(G4_7,$H104)*COUNTIF(G4_7,J$7))+(COUNTIF(G4_8,$H104)*COUNTIF(G4_8,J$7))+(COUNTIF(G4_9,$H104)*COUNTIF(G4_9,J$7))+(COUNTIF(G4_10,$H104)*COUNTIF(G4_10,J$7))+(COUNTIF(G5_6,$H104)*COUNTIF(G5_6,J$7))+(COUNTIF(G5_7,$H104)*COUNTIF(G5_7,J$7))+(COUNTIF(G5_8,$H104)*COUNTIF(G5_8,J$7))+(COUNTIF(G5_9,$H104)*COUNTIF(G5_9,J$7))+(COUNTIF(G5_10,$H104)*COUNTIF(G5_10,J$7)+J164))</f>
        <v>0</v>
      </c>
      <c r="K104" s="65">
        <f t="shared" si="137"/>
        <v>0</v>
      </c>
      <c r="L104" s="87">
        <f t="shared" si="137"/>
        <v>0</v>
      </c>
      <c r="M104" s="87">
        <f t="shared" si="137"/>
        <v>0</v>
      </c>
      <c r="N104" s="87">
        <f t="shared" si="137"/>
        <v>0</v>
      </c>
      <c r="O104" s="87">
        <f t="shared" si="137"/>
        <v>0</v>
      </c>
      <c r="P104" s="87">
        <f t="shared" si="137"/>
        <v>0</v>
      </c>
      <c r="Q104" s="65">
        <f t="shared" si="137"/>
        <v>0</v>
      </c>
      <c r="R104" s="24">
        <f t="shared" si="137"/>
        <v>0</v>
      </c>
      <c r="S104" s="65">
        <f t="shared" si="137"/>
        <v>0</v>
      </c>
      <c r="T104" s="87">
        <f t="shared" si="137"/>
        <v>0</v>
      </c>
      <c r="U104" s="24">
        <f t="shared" si="137"/>
        <v>0</v>
      </c>
      <c r="V104" s="24">
        <f t="shared" si="137"/>
        <v>0</v>
      </c>
      <c r="W104" s="24">
        <f t="shared" si="137"/>
        <v>0</v>
      </c>
      <c r="X104" s="24">
        <f t="shared" si="137"/>
        <v>0</v>
      </c>
      <c r="Y104" s="65">
        <f t="shared" si="137"/>
        <v>0</v>
      </c>
      <c r="Z104" s="65">
        <f t="shared" si="137"/>
        <v>0</v>
      </c>
      <c r="AA104" s="65">
        <f t="shared" si="137"/>
        <v>0</v>
      </c>
      <c r="AB104" s="65">
        <f t="shared" si="137"/>
        <v>0</v>
      </c>
      <c r="AC104" s="65">
        <f t="shared" si="137"/>
        <v>0</v>
      </c>
      <c r="AD104" s="24">
        <f t="shared" si="137"/>
        <v>0</v>
      </c>
      <c r="AE104" s="24">
        <f t="shared" si="137"/>
        <v>0</v>
      </c>
      <c r="AF104" s="24">
        <f t="shared" si="137"/>
        <v>0</v>
      </c>
      <c r="AG104" s="65">
        <f t="shared" si="137"/>
        <v>0</v>
      </c>
      <c r="AH104" s="65">
        <f t="shared" si="137"/>
        <v>0</v>
      </c>
      <c r="AI104" s="24">
        <f t="shared" si="137"/>
        <v>0</v>
      </c>
      <c r="AJ104" s="24">
        <f t="shared" si="137"/>
        <v>0</v>
      </c>
      <c r="AK104" s="24">
        <f t="shared" si="137"/>
        <v>0</v>
      </c>
      <c r="AL104" s="24">
        <f t="shared" si="137"/>
        <v>0</v>
      </c>
      <c r="AM104" s="24">
        <f t="shared" si="137"/>
        <v>0</v>
      </c>
      <c r="AN104" s="24">
        <f t="shared" si="137"/>
        <v>0</v>
      </c>
      <c r="AO104" s="24">
        <f t="shared" si="137"/>
        <v>0</v>
      </c>
      <c r="AP104" s="24">
        <f t="shared" si="137"/>
        <v>0</v>
      </c>
      <c r="AQ104" s="24">
        <f t="shared" si="137"/>
        <v>0</v>
      </c>
      <c r="AR104" s="24" t="str">
        <f t="shared" si="137"/>
        <v>-</v>
      </c>
      <c r="AS104" s="24">
        <f t="shared" si="137"/>
        <v>0</v>
      </c>
      <c r="AT104" s="24">
        <f t="shared" si="137"/>
        <v>0</v>
      </c>
      <c r="AU104" s="24">
        <f t="shared" si="137"/>
        <v>0</v>
      </c>
      <c r="AV104" s="24">
        <f t="shared" si="137"/>
        <v>0</v>
      </c>
      <c r="AW104" s="24">
        <f t="shared" si="137"/>
        <v>0</v>
      </c>
      <c r="AX104" s="24">
        <f t="shared" si="137"/>
        <v>0</v>
      </c>
      <c r="AY104" s="65">
        <f t="shared" si="137"/>
        <v>0</v>
      </c>
      <c r="AZ104" s="65">
        <f t="shared" si="137"/>
        <v>0</v>
      </c>
      <c r="BA104" s="65">
        <f t="shared" si="137"/>
        <v>0</v>
      </c>
      <c r="BB104" s="65">
        <f t="shared" si="137"/>
        <v>0</v>
      </c>
      <c r="BC104" s="24">
        <f t="shared" si="137"/>
        <v>0</v>
      </c>
      <c r="BD104" s="24">
        <f t="shared" si="137"/>
        <v>0</v>
      </c>
      <c r="BE104" s="24">
        <f t="shared" si="137"/>
        <v>0</v>
      </c>
      <c r="BF104" s="24">
        <f t="shared" si="137"/>
        <v>0</v>
      </c>
      <c r="BG104" s="24">
        <f t="shared" si="137"/>
        <v>0</v>
      </c>
      <c r="BH104">
        <f t="shared" si="105"/>
        <v>0</v>
      </c>
    </row>
    <row r="105" spans="8:60" x14ac:dyDescent="0.2">
      <c r="H105">
        <f>Registration!B46</f>
        <v>41</v>
      </c>
      <c r="I105" s="1">
        <f>Registration!C46</f>
        <v>0</v>
      </c>
      <c r="J105" s="24">
        <f t="shared" ref="J105:BG105" si="138">IF(ROW()=(COLUMN()+60),"-",(COUNTIF(G1_6,$H105)*COUNTIF(G1_6,J$7))+(COUNTIF(G1_7,$H105)*COUNTIF(G1_7,J$7))+(COUNTIF(G1_8,$H105)*COUNTIF(G1_8,J$7))+(COUNTIF(G1_9,$H105)*COUNTIF(G1_9,J$7))+(COUNTIF(G1_10,$H105)*COUNTIF(G1_10,J$7))+(COUNTIF(G2_6,$H105)*COUNTIF(G2_6,J$7))+(COUNTIF(G2_7,$H105)*COUNTIF(G2_7,J$7))+(COUNTIF(G2_8,$H105)*COUNTIF(G2_8,J$7))+(COUNTIF(G2_9,$H105)*COUNTIF(G2_9,J$7))+(COUNTIF(G2_10,$H105)*COUNTIF(G2_10,J$7))+(COUNTIF(G3_6,$H105)*COUNTIF(G3_6,J$7))+(COUNTIF(G3_7,$H105)*COUNTIF(G3_7,J$7))+(COUNTIF(G3_8,$H105)*COUNTIF(G3_8,J$7))+(COUNTIF(G3_9,$H105)*COUNTIF(G3_9,J$7))+(COUNTIF(G3_10,$H105)*COUNTIF(G3_10,J$7))+(COUNTIF(G4_6,$H105)*COUNTIF(G4_6,J$7))+(COUNTIF(G4_7,$H105)*COUNTIF(G4_7,J$7))+(COUNTIF(G4_8,$H105)*COUNTIF(G4_8,J$7))+(COUNTIF(G4_9,$H105)*COUNTIF(G4_9,J$7))+(COUNTIF(G4_10,$H105)*COUNTIF(G4_10,J$7))+(COUNTIF(G5_6,$H105)*COUNTIF(G5_6,J$7))+(COUNTIF(G5_7,$H105)*COUNTIF(G5_7,J$7))+(COUNTIF(G5_8,$H105)*COUNTIF(G5_8,J$7))+(COUNTIF(G5_9,$H105)*COUNTIF(G5_9,J$7))+(COUNTIF(G5_10,$H105)*COUNTIF(G5_10,J$7)+J165))</f>
        <v>0</v>
      </c>
      <c r="K105" s="87">
        <f t="shared" si="138"/>
        <v>0</v>
      </c>
      <c r="L105" s="24">
        <f t="shared" si="138"/>
        <v>0</v>
      </c>
      <c r="M105" s="87">
        <f t="shared" si="138"/>
        <v>0</v>
      </c>
      <c r="N105" s="65">
        <f t="shared" si="138"/>
        <v>0</v>
      </c>
      <c r="O105" s="65">
        <f t="shared" si="138"/>
        <v>0</v>
      </c>
      <c r="P105" s="65">
        <f t="shared" si="138"/>
        <v>0</v>
      </c>
      <c r="Q105" s="65">
        <f t="shared" si="138"/>
        <v>0</v>
      </c>
      <c r="R105" s="24">
        <f t="shared" si="138"/>
        <v>0</v>
      </c>
      <c r="S105" s="24">
        <f t="shared" si="138"/>
        <v>0</v>
      </c>
      <c r="T105" s="24">
        <f t="shared" si="138"/>
        <v>0</v>
      </c>
      <c r="U105" s="24">
        <f t="shared" si="138"/>
        <v>0</v>
      </c>
      <c r="V105" s="24">
        <f t="shared" si="138"/>
        <v>0</v>
      </c>
      <c r="W105" s="24">
        <f t="shared" si="138"/>
        <v>0</v>
      </c>
      <c r="X105" s="24">
        <f t="shared" si="138"/>
        <v>0</v>
      </c>
      <c r="Y105" s="24">
        <f t="shared" si="138"/>
        <v>0</v>
      </c>
      <c r="Z105" s="24">
        <f t="shared" si="138"/>
        <v>0</v>
      </c>
      <c r="AA105" s="24">
        <f t="shared" si="138"/>
        <v>0</v>
      </c>
      <c r="AB105" s="24">
        <f t="shared" si="138"/>
        <v>0</v>
      </c>
      <c r="AC105" s="24">
        <f t="shared" si="138"/>
        <v>0</v>
      </c>
      <c r="AD105" s="24">
        <f t="shared" si="138"/>
        <v>0</v>
      </c>
      <c r="AE105" s="65">
        <f t="shared" si="138"/>
        <v>0</v>
      </c>
      <c r="AF105" s="65">
        <f t="shared" si="138"/>
        <v>0</v>
      </c>
      <c r="AG105" s="65">
        <f t="shared" si="138"/>
        <v>0</v>
      </c>
      <c r="AH105" s="65">
        <f t="shared" si="138"/>
        <v>0</v>
      </c>
      <c r="AI105" s="24">
        <f t="shared" si="138"/>
        <v>0</v>
      </c>
      <c r="AJ105" s="24">
        <f t="shared" si="138"/>
        <v>0</v>
      </c>
      <c r="AK105" s="24">
        <f t="shared" si="138"/>
        <v>0</v>
      </c>
      <c r="AL105" s="24">
        <f t="shared" si="138"/>
        <v>0</v>
      </c>
      <c r="AM105" s="24">
        <f t="shared" si="138"/>
        <v>0</v>
      </c>
      <c r="AN105" s="24">
        <f t="shared" si="138"/>
        <v>0</v>
      </c>
      <c r="AO105" s="24">
        <f t="shared" si="138"/>
        <v>0</v>
      </c>
      <c r="AP105" s="24">
        <f t="shared" si="138"/>
        <v>0</v>
      </c>
      <c r="AQ105" s="24">
        <f t="shared" si="138"/>
        <v>0</v>
      </c>
      <c r="AR105" s="24">
        <f t="shared" si="138"/>
        <v>0</v>
      </c>
      <c r="AS105" s="24" t="str">
        <f t="shared" si="138"/>
        <v>-</v>
      </c>
      <c r="AT105" s="24">
        <f t="shared" si="138"/>
        <v>0</v>
      </c>
      <c r="AU105" s="65">
        <f t="shared" si="138"/>
        <v>0</v>
      </c>
      <c r="AV105" s="65">
        <f t="shared" si="138"/>
        <v>0</v>
      </c>
      <c r="AW105" s="65">
        <f t="shared" si="138"/>
        <v>0</v>
      </c>
      <c r="AX105" s="65">
        <f t="shared" si="138"/>
        <v>0</v>
      </c>
      <c r="AY105" s="24">
        <f t="shared" si="138"/>
        <v>0</v>
      </c>
      <c r="AZ105" s="24">
        <f t="shared" si="138"/>
        <v>0</v>
      </c>
      <c r="BA105" s="24">
        <f t="shared" si="138"/>
        <v>0</v>
      </c>
      <c r="BB105" s="24">
        <f t="shared" si="138"/>
        <v>0</v>
      </c>
      <c r="BC105" s="24">
        <f t="shared" si="138"/>
        <v>0</v>
      </c>
      <c r="BD105" s="24">
        <f t="shared" si="138"/>
        <v>0</v>
      </c>
      <c r="BE105" s="65">
        <f t="shared" si="138"/>
        <v>0</v>
      </c>
      <c r="BF105" s="62">
        <f t="shared" si="138"/>
        <v>0</v>
      </c>
      <c r="BG105" s="65">
        <f t="shared" si="138"/>
        <v>0</v>
      </c>
      <c r="BH105" s="71">
        <f t="shared" si="105"/>
        <v>0</v>
      </c>
    </row>
    <row r="106" spans="8:60" x14ac:dyDescent="0.2">
      <c r="H106">
        <f>Registration!B47</f>
        <v>42</v>
      </c>
      <c r="I106" s="1">
        <f>Registration!C47</f>
        <v>0</v>
      </c>
      <c r="J106" s="24">
        <f t="shared" ref="J106:BG106" si="139">IF(ROW()=(COLUMN()+60),"-",(COUNTIF(G1_6,$H106)*COUNTIF(G1_6,J$7))+(COUNTIF(G1_7,$H106)*COUNTIF(G1_7,J$7))+(COUNTIF(G1_8,$H106)*COUNTIF(G1_8,J$7))+(COUNTIF(G1_9,$H106)*COUNTIF(G1_9,J$7))+(COUNTIF(G1_10,$H106)*COUNTIF(G1_10,J$7))+(COUNTIF(G2_6,$H106)*COUNTIF(G2_6,J$7))+(COUNTIF(G2_7,$H106)*COUNTIF(G2_7,J$7))+(COUNTIF(G2_8,$H106)*COUNTIF(G2_8,J$7))+(COUNTIF(G2_9,$H106)*COUNTIF(G2_9,J$7))+(COUNTIF(G2_10,$H106)*COUNTIF(G2_10,J$7))+(COUNTIF(G3_6,$H106)*COUNTIF(G3_6,J$7))+(COUNTIF(G3_7,$H106)*COUNTIF(G3_7,J$7))+(COUNTIF(G3_8,$H106)*COUNTIF(G3_8,J$7))+(COUNTIF(G3_9,$H106)*COUNTIF(G3_9,J$7))+(COUNTIF(G3_10,$H106)*COUNTIF(G3_10,J$7))+(COUNTIF(G4_6,$H106)*COUNTIF(G4_6,J$7))+(COUNTIF(G4_7,$H106)*COUNTIF(G4_7,J$7))+(COUNTIF(G4_8,$H106)*COUNTIF(G4_8,J$7))+(COUNTIF(G4_9,$H106)*COUNTIF(G4_9,J$7))+(COUNTIF(G4_10,$H106)*COUNTIF(G4_10,J$7))+(COUNTIF(G5_6,$H106)*COUNTIF(G5_6,J$7))+(COUNTIF(G5_7,$H106)*COUNTIF(G5_7,J$7))+(COUNTIF(G5_8,$H106)*COUNTIF(G5_8,J$7))+(COUNTIF(G5_9,$H106)*COUNTIF(G5_9,J$7))+(COUNTIF(G5_10,$H106)*COUNTIF(G5_10,J$7)+J166))</f>
        <v>0</v>
      </c>
      <c r="K106" s="24">
        <f t="shared" si="139"/>
        <v>0</v>
      </c>
      <c r="L106" s="24">
        <f t="shared" si="139"/>
        <v>0</v>
      </c>
      <c r="M106" s="24">
        <f t="shared" si="139"/>
        <v>0</v>
      </c>
      <c r="N106" s="87">
        <f t="shared" si="139"/>
        <v>0</v>
      </c>
      <c r="O106" s="87">
        <f t="shared" si="139"/>
        <v>0</v>
      </c>
      <c r="P106" s="87">
        <f t="shared" si="139"/>
        <v>0</v>
      </c>
      <c r="Q106" s="87">
        <f t="shared" si="139"/>
        <v>0</v>
      </c>
      <c r="R106" s="91">
        <f t="shared" si="139"/>
        <v>0</v>
      </c>
      <c r="S106" s="24">
        <f t="shared" si="139"/>
        <v>0</v>
      </c>
      <c r="T106" s="91">
        <f t="shared" si="139"/>
        <v>0</v>
      </c>
      <c r="U106" s="24">
        <f t="shared" si="139"/>
        <v>0</v>
      </c>
      <c r="V106" s="24">
        <f t="shared" si="139"/>
        <v>0</v>
      </c>
      <c r="W106" s="24">
        <f t="shared" si="139"/>
        <v>0</v>
      </c>
      <c r="X106" s="24">
        <f t="shared" si="139"/>
        <v>0</v>
      </c>
      <c r="Y106" s="24">
        <f t="shared" si="139"/>
        <v>0</v>
      </c>
      <c r="Z106" s="24">
        <f t="shared" si="139"/>
        <v>0</v>
      </c>
      <c r="AA106" s="65">
        <f t="shared" si="139"/>
        <v>0</v>
      </c>
      <c r="AB106" s="65">
        <f t="shared" si="139"/>
        <v>0</v>
      </c>
      <c r="AC106" s="64">
        <f t="shared" si="139"/>
        <v>0</v>
      </c>
      <c r="AD106" s="65">
        <f t="shared" si="139"/>
        <v>0</v>
      </c>
      <c r="AE106" s="24">
        <f t="shared" si="139"/>
        <v>0</v>
      </c>
      <c r="AF106" s="24">
        <f t="shared" si="139"/>
        <v>0</v>
      </c>
      <c r="AG106" s="24">
        <f t="shared" si="139"/>
        <v>0</v>
      </c>
      <c r="AH106" s="24">
        <f t="shared" si="139"/>
        <v>0</v>
      </c>
      <c r="AI106" s="24">
        <f t="shared" si="139"/>
        <v>0</v>
      </c>
      <c r="AJ106" s="24">
        <f t="shared" si="139"/>
        <v>0</v>
      </c>
      <c r="AK106" s="24">
        <f t="shared" si="139"/>
        <v>0</v>
      </c>
      <c r="AL106" s="24">
        <f t="shared" si="139"/>
        <v>0</v>
      </c>
      <c r="AM106" s="24">
        <f t="shared" si="139"/>
        <v>0</v>
      </c>
      <c r="AN106" s="24">
        <f t="shared" si="139"/>
        <v>0</v>
      </c>
      <c r="AO106" s="24">
        <f t="shared" si="139"/>
        <v>0</v>
      </c>
      <c r="AP106" s="24">
        <f t="shared" si="139"/>
        <v>0</v>
      </c>
      <c r="AQ106" s="24">
        <f t="shared" si="139"/>
        <v>0</v>
      </c>
      <c r="AR106" s="24">
        <f t="shared" si="139"/>
        <v>0</v>
      </c>
      <c r="AS106" s="24">
        <f t="shared" si="139"/>
        <v>0</v>
      </c>
      <c r="AT106" s="24" t="str">
        <f t="shared" si="139"/>
        <v>-</v>
      </c>
      <c r="AU106" s="24">
        <f t="shared" si="139"/>
        <v>0</v>
      </c>
      <c r="AV106" s="24">
        <f t="shared" si="139"/>
        <v>0</v>
      </c>
      <c r="AW106" s="24">
        <f t="shared" si="139"/>
        <v>0</v>
      </c>
      <c r="AX106" s="24">
        <f t="shared" si="139"/>
        <v>0</v>
      </c>
      <c r="AY106" s="24">
        <f t="shared" si="139"/>
        <v>0</v>
      </c>
      <c r="AZ106" s="24">
        <f t="shared" si="139"/>
        <v>0</v>
      </c>
      <c r="BA106" s="24">
        <f t="shared" si="139"/>
        <v>0</v>
      </c>
      <c r="BB106" s="24">
        <f t="shared" si="139"/>
        <v>0</v>
      </c>
      <c r="BC106" s="24">
        <f t="shared" si="139"/>
        <v>0</v>
      </c>
      <c r="BD106" s="24">
        <f t="shared" si="139"/>
        <v>0</v>
      </c>
      <c r="BE106" s="24">
        <f t="shared" si="139"/>
        <v>0</v>
      </c>
      <c r="BF106" s="24">
        <f t="shared" si="139"/>
        <v>0</v>
      </c>
      <c r="BG106" s="24">
        <f t="shared" si="139"/>
        <v>0</v>
      </c>
      <c r="BH106">
        <f t="shared" si="105"/>
        <v>0</v>
      </c>
    </row>
    <row r="107" spans="8:60" x14ac:dyDescent="0.2">
      <c r="H107">
        <f>Registration!B48</f>
        <v>43</v>
      </c>
      <c r="I107" s="1">
        <f>Registration!C48</f>
        <v>0</v>
      </c>
      <c r="J107" s="24">
        <f t="shared" ref="J107:BG107" si="140">IF(ROW()=(COLUMN()+60),"-",(COUNTIF(G1_6,$H107)*COUNTIF(G1_6,J$7))+(COUNTIF(G1_7,$H107)*COUNTIF(G1_7,J$7))+(COUNTIF(G1_8,$H107)*COUNTIF(G1_8,J$7))+(COUNTIF(G1_9,$H107)*COUNTIF(G1_9,J$7))+(COUNTIF(G1_10,$H107)*COUNTIF(G1_10,J$7))+(COUNTIF(G2_6,$H107)*COUNTIF(G2_6,J$7))+(COUNTIF(G2_7,$H107)*COUNTIF(G2_7,J$7))+(COUNTIF(G2_8,$H107)*COUNTIF(G2_8,J$7))+(COUNTIF(G2_9,$H107)*COUNTIF(G2_9,J$7))+(COUNTIF(G2_10,$H107)*COUNTIF(G2_10,J$7))+(COUNTIF(G3_6,$H107)*COUNTIF(G3_6,J$7))+(COUNTIF(G3_7,$H107)*COUNTIF(G3_7,J$7))+(COUNTIF(G3_8,$H107)*COUNTIF(G3_8,J$7))+(COUNTIF(G3_9,$H107)*COUNTIF(G3_9,J$7))+(COUNTIF(G3_10,$H107)*COUNTIF(G3_10,J$7))+(COUNTIF(G4_6,$H107)*COUNTIF(G4_6,J$7))+(COUNTIF(G4_7,$H107)*COUNTIF(G4_7,J$7))+(COUNTIF(G4_8,$H107)*COUNTIF(G4_8,J$7))+(COUNTIF(G4_9,$H107)*COUNTIF(G4_9,J$7))+(COUNTIF(G4_10,$H107)*COUNTIF(G4_10,J$7))+(COUNTIF(G5_6,$H107)*COUNTIF(G5_6,J$7))+(COUNTIF(G5_7,$H107)*COUNTIF(G5_7,J$7))+(COUNTIF(G5_8,$H107)*COUNTIF(G5_8,J$7))+(COUNTIF(G5_9,$H107)*COUNTIF(G5_9,J$7))+(COUNTIF(G5_10,$H107)*COUNTIF(G5_10,J$7)+J167))</f>
        <v>0</v>
      </c>
      <c r="K107" s="24">
        <f t="shared" si="140"/>
        <v>0</v>
      </c>
      <c r="L107" s="24">
        <f t="shared" si="140"/>
        <v>0</v>
      </c>
      <c r="M107" s="67">
        <f t="shared" si="140"/>
        <v>0</v>
      </c>
      <c r="N107" s="87">
        <f t="shared" si="140"/>
        <v>0</v>
      </c>
      <c r="O107" s="24">
        <f t="shared" si="140"/>
        <v>0</v>
      </c>
      <c r="P107" s="87">
        <f t="shared" si="140"/>
        <v>0</v>
      </c>
      <c r="Q107" s="87">
        <f t="shared" si="140"/>
        <v>0</v>
      </c>
      <c r="R107" s="24">
        <f t="shared" si="140"/>
        <v>0</v>
      </c>
      <c r="S107" s="24">
        <f t="shared" si="140"/>
        <v>0</v>
      </c>
      <c r="T107" s="24">
        <f t="shared" si="140"/>
        <v>0</v>
      </c>
      <c r="U107" s="24">
        <f t="shared" si="140"/>
        <v>0</v>
      </c>
      <c r="V107" s="24">
        <f t="shared" si="140"/>
        <v>0</v>
      </c>
      <c r="W107" s="24">
        <f t="shared" si="140"/>
        <v>0</v>
      </c>
      <c r="X107" s="24">
        <f t="shared" si="140"/>
        <v>0</v>
      </c>
      <c r="Y107" s="24">
        <f t="shared" si="140"/>
        <v>0</v>
      </c>
      <c r="Z107" s="24">
        <f t="shared" si="140"/>
        <v>0</v>
      </c>
      <c r="AA107" s="24">
        <f t="shared" si="140"/>
        <v>0</v>
      </c>
      <c r="AB107" s="24">
        <f t="shared" si="140"/>
        <v>0</v>
      </c>
      <c r="AC107" s="24">
        <f t="shared" si="140"/>
        <v>0</v>
      </c>
      <c r="AD107" s="24">
        <f t="shared" si="140"/>
        <v>0</v>
      </c>
      <c r="AE107" s="24">
        <f t="shared" si="140"/>
        <v>0</v>
      </c>
      <c r="AF107" s="24">
        <f t="shared" si="140"/>
        <v>0</v>
      </c>
      <c r="AG107" s="24">
        <f t="shared" si="140"/>
        <v>0</v>
      </c>
      <c r="AH107" s="24">
        <f t="shared" si="140"/>
        <v>0</v>
      </c>
      <c r="AI107" s="24">
        <f t="shared" si="140"/>
        <v>0</v>
      </c>
      <c r="AJ107" s="24">
        <f t="shared" si="140"/>
        <v>0</v>
      </c>
      <c r="AK107" s="24">
        <f t="shared" si="140"/>
        <v>0</v>
      </c>
      <c r="AL107" s="24">
        <f t="shared" si="140"/>
        <v>0</v>
      </c>
      <c r="AM107" s="24">
        <f t="shared" si="140"/>
        <v>0</v>
      </c>
      <c r="AN107" s="24">
        <f t="shared" si="140"/>
        <v>0</v>
      </c>
      <c r="AO107" s="24">
        <f t="shared" si="140"/>
        <v>0</v>
      </c>
      <c r="AP107" s="24">
        <f t="shared" si="140"/>
        <v>0</v>
      </c>
      <c r="AQ107" s="24">
        <f t="shared" si="140"/>
        <v>0</v>
      </c>
      <c r="AR107" s="24">
        <f t="shared" si="140"/>
        <v>0</v>
      </c>
      <c r="AS107" s="24">
        <f t="shared" si="140"/>
        <v>0</v>
      </c>
      <c r="AT107" s="24">
        <f t="shared" si="140"/>
        <v>0</v>
      </c>
      <c r="AU107" s="24" t="str">
        <f t="shared" si="140"/>
        <v>-</v>
      </c>
      <c r="AV107" s="24">
        <f t="shared" si="140"/>
        <v>0</v>
      </c>
      <c r="AW107" s="24">
        <f t="shared" si="140"/>
        <v>0</v>
      </c>
      <c r="AX107" s="24">
        <f t="shared" si="140"/>
        <v>0</v>
      </c>
      <c r="AY107" s="24">
        <f t="shared" si="140"/>
        <v>0</v>
      </c>
      <c r="AZ107" s="24">
        <f t="shared" si="140"/>
        <v>0</v>
      </c>
      <c r="BA107" s="24">
        <f t="shared" si="140"/>
        <v>0</v>
      </c>
      <c r="BB107" s="24">
        <f t="shared" si="140"/>
        <v>0</v>
      </c>
      <c r="BC107" s="24">
        <f t="shared" si="140"/>
        <v>0</v>
      </c>
      <c r="BD107" s="24">
        <f t="shared" si="140"/>
        <v>0</v>
      </c>
      <c r="BE107" s="24">
        <f t="shared" si="140"/>
        <v>0</v>
      </c>
      <c r="BF107" s="24">
        <f t="shared" si="140"/>
        <v>0</v>
      </c>
      <c r="BG107" s="24">
        <f t="shared" si="140"/>
        <v>0</v>
      </c>
      <c r="BH107">
        <f t="shared" si="105"/>
        <v>0</v>
      </c>
    </row>
    <row r="108" spans="8:60" x14ac:dyDescent="0.2">
      <c r="H108">
        <f>Registration!B49</f>
        <v>44</v>
      </c>
      <c r="I108" s="1">
        <f>Registration!C49</f>
        <v>0</v>
      </c>
      <c r="J108" s="24">
        <f t="shared" ref="J108:BG108" si="141">IF(ROW()=(COLUMN()+60),"-",(COUNTIF(G1_6,$H108)*COUNTIF(G1_6,J$7))+(COUNTIF(G1_7,$H108)*COUNTIF(G1_7,J$7))+(COUNTIF(G1_8,$H108)*COUNTIF(G1_8,J$7))+(COUNTIF(G1_9,$H108)*COUNTIF(G1_9,J$7))+(COUNTIF(G1_10,$H108)*COUNTIF(G1_10,J$7))+(COUNTIF(G2_6,$H108)*COUNTIF(G2_6,J$7))+(COUNTIF(G2_7,$H108)*COUNTIF(G2_7,J$7))+(COUNTIF(G2_8,$H108)*COUNTIF(G2_8,J$7))+(COUNTIF(G2_9,$H108)*COUNTIF(G2_9,J$7))+(COUNTIF(G2_10,$H108)*COUNTIF(G2_10,J$7))+(COUNTIF(G3_6,$H108)*COUNTIF(G3_6,J$7))+(COUNTIF(G3_7,$H108)*COUNTIF(G3_7,J$7))+(COUNTIF(G3_8,$H108)*COUNTIF(G3_8,J$7))+(COUNTIF(G3_9,$H108)*COUNTIF(G3_9,J$7))+(COUNTIF(G3_10,$H108)*COUNTIF(G3_10,J$7))+(COUNTIF(G4_6,$H108)*COUNTIF(G4_6,J$7))+(COUNTIF(G4_7,$H108)*COUNTIF(G4_7,J$7))+(COUNTIF(G4_8,$H108)*COUNTIF(G4_8,J$7))+(COUNTIF(G4_9,$H108)*COUNTIF(G4_9,J$7))+(COUNTIF(G4_10,$H108)*COUNTIF(G4_10,J$7))+(COUNTIF(G5_6,$H108)*COUNTIF(G5_6,J$7))+(COUNTIF(G5_7,$H108)*COUNTIF(G5_7,J$7))+(COUNTIF(G5_8,$H108)*COUNTIF(G5_8,J$7))+(COUNTIF(G5_9,$H108)*COUNTIF(G5_9,J$7))+(COUNTIF(G5_10,$H108)*COUNTIF(G5_10,J$7)+J168))</f>
        <v>0</v>
      </c>
      <c r="K108" s="24">
        <f t="shared" si="141"/>
        <v>0</v>
      </c>
      <c r="L108" s="24">
        <f t="shared" si="141"/>
        <v>0</v>
      </c>
      <c r="M108" s="24">
        <f t="shared" si="141"/>
        <v>0</v>
      </c>
      <c r="N108" s="24">
        <f t="shared" si="141"/>
        <v>0</v>
      </c>
      <c r="O108" s="87">
        <f t="shared" si="141"/>
        <v>0</v>
      </c>
      <c r="P108" s="87">
        <f t="shared" si="141"/>
        <v>0</v>
      </c>
      <c r="Q108" s="87">
        <f t="shared" si="141"/>
        <v>0</v>
      </c>
      <c r="R108" s="91">
        <f t="shared" si="141"/>
        <v>0</v>
      </c>
      <c r="S108" s="91">
        <f t="shared" si="141"/>
        <v>0</v>
      </c>
      <c r="T108" s="91">
        <f t="shared" si="141"/>
        <v>0</v>
      </c>
      <c r="U108" s="24">
        <f t="shared" si="141"/>
        <v>0</v>
      </c>
      <c r="V108" s="24">
        <f t="shared" si="141"/>
        <v>0</v>
      </c>
      <c r="W108" s="24">
        <f t="shared" si="141"/>
        <v>0</v>
      </c>
      <c r="X108" s="24">
        <f t="shared" si="141"/>
        <v>0</v>
      </c>
      <c r="Y108" s="24">
        <f t="shared" si="141"/>
        <v>0</v>
      </c>
      <c r="Z108" s="24">
        <f t="shared" si="141"/>
        <v>0</v>
      </c>
      <c r="AA108" s="24">
        <f t="shared" si="141"/>
        <v>0</v>
      </c>
      <c r="AB108" s="24">
        <f t="shared" si="141"/>
        <v>0</v>
      </c>
      <c r="AC108" s="24">
        <f t="shared" si="141"/>
        <v>0</v>
      </c>
      <c r="AD108" s="24">
        <f t="shared" si="141"/>
        <v>0</v>
      </c>
      <c r="AE108" s="24">
        <f t="shared" si="141"/>
        <v>0</v>
      </c>
      <c r="AF108" s="24">
        <f t="shared" si="141"/>
        <v>0</v>
      </c>
      <c r="AG108" s="24">
        <f t="shared" si="141"/>
        <v>0</v>
      </c>
      <c r="AH108" s="24">
        <f t="shared" si="141"/>
        <v>0</v>
      </c>
      <c r="AI108" s="24">
        <f t="shared" si="141"/>
        <v>0</v>
      </c>
      <c r="AJ108" s="24">
        <f t="shared" si="141"/>
        <v>0</v>
      </c>
      <c r="AK108" s="24">
        <f t="shared" si="141"/>
        <v>0</v>
      </c>
      <c r="AL108" s="24">
        <f t="shared" si="141"/>
        <v>0</v>
      </c>
      <c r="AM108" s="24">
        <f t="shared" si="141"/>
        <v>0</v>
      </c>
      <c r="AN108" s="24">
        <f t="shared" si="141"/>
        <v>0</v>
      </c>
      <c r="AO108" s="24">
        <f t="shared" si="141"/>
        <v>0</v>
      </c>
      <c r="AP108" s="24">
        <f t="shared" si="141"/>
        <v>0</v>
      </c>
      <c r="AQ108" s="24">
        <f t="shared" si="141"/>
        <v>0</v>
      </c>
      <c r="AR108" s="24">
        <f t="shared" si="141"/>
        <v>0</v>
      </c>
      <c r="AS108" s="24">
        <f t="shared" si="141"/>
        <v>0</v>
      </c>
      <c r="AT108" s="24">
        <f t="shared" si="141"/>
        <v>0</v>
      </c>
      <c r="AU108" s="24">
        <f t="shared" si="141"/>
        <v>0</v>
      </c>
      <c r="AV108" s="24" t="str">
        <f t="shared" si="141"/>
        <v>-</v>
      </c>
      <c r="AW108" s="24">
        <f t="shared" si="141"/>
        <v>0</v>
      </c>
      <c r="AX108" s="24">
        <f t="shared" si="141"/>
        <v>0</v>
      </c>
      <c r="AY108" s="24">
        <f t="shared" si="141"/>
        <v>0</v>
      </c>
      <c r="AZ108" s="24">
        <f t="shared" si="141"/>
        <v>0</v>
      </c>
      <c r="BA108" s="24">
        <f t="shared" si="141"/>
        <v>0</v>
      </c>
      <c r="BB108" s="24">
        <f t="shared" si="141"/>
        <v>0</v>
      </c>
      <c r="BC108" s="24">
        <f t="shared" si="141"/>
        <v>0</v>
      </c>
      <c r="BD108" s="24">
        <f t="shared" si="141"/>
        <v>0</v>
      </c>
      <c r="BE108" s="24">
        <f t="shared" si="141"/>
        <v>0</v>
      </c>
      <c r="BF108" s="24">
        <f t="shared" si="141"/>
        <v>0</v>
      </c>
      <c r="BG108" s="24">
        <f t="shared" si="141"/>
        <v>0</v>
      </c>
      <c r="BH108" s="71">
        <f t="shared" si="105"/>
        <v>0</v>
      </c>
    </row>
    <row r="109" spans="8:60" x14ac:dyDescent="0.2">
      <c r="H109">
        <f>Registration!B50</f>
        <v>45</v>
      </c>
      <c r="I109" s="1">
        <f>Registration!C50</f>
        <v>0</v>
      </c>
      <c r="J109" s="65">
        <f t="shared" ref="J109:BG109" si="142">IF(ROW()=(COLUMN()+60),"-",(COUNTIF(G1_6,$H109)*COUNTIF(G1_6,J$7))+(COUNTIF(G1_7,$H109)*COUNTIF(G1_7,J$7))+(COUNTIF(G1_8,$H109)*COUNTIF(G1_8,J$7))+(COUNTIF(G1_9,$H109)*COUNTIF(G1_9,J$7))+(COUNTIF(G1_10,$H109)*COUNTIF(G1_10,J$7))+(COUNTIF(G2_6,$H109)*COUNTIF(G2_6,J$7))+(COUNTIF(G2_7,$H109)*COUNTIF(G2_7,J$7))+(COUNTIF(G2_8,$H109)*COUNTIF(G2_8,J$7))+(COUNTIF(G2_9,$H109)*COUNTIF(G2_9,J$7))+(COUNTIF(G2_10,$H109)*COUNTIF(G2_10,J$7))+(COUNTIF(G3_6,$H109)*COUNTIF(G3_6,J$7))+(COUNTIF(G3_7,$H109)*COUNTIF(G3_7,J$7))+(COUNTIF(G3_8,$H109)*COUNTIF(G3_8,J$7))+(COUNTIF(G3_9,$H109)*COUNTIF(G3_9,J$7))+(COUNTIF(G3_10,$H109)*COUNTIF(G3_10,J$7))+(COUNTIF(G4_6,$H109)*COUNTIF(G4_6,J$7))+(COUNTIF(G4_7,$H109)*COUNTIF(G4_7,J$7))+(COUNTIF(G4_8,$H109)*COUNTIF(G4_8,J$7))+(COUNTIF(G4_9,$H109)*COUNTIF(G4_9,J$7))+(COUNTIF(G4_10,$H109)*COUNTIF(G4_10,J$7))+(COUNTIF(G5_6,$H109)*COUNTIF(G5_6,J$7))+(COUNTIF(G5_7,$H109)*COUNTIF(G5_7,J$7))+(COUNTIF(G5_8,$H109)*COUNTIF(G5_8,J$7))+(COUNTIF(G5_9,$H109)*COUNTIF(G5_9,J$7))+(COUNTIF(G5_10,$H109)*COUNTIF(G5_10,J$7)+J169))</f>
        <v>0</v>
      </c>
      <c r="K109" s="24">
        <f t="shared" si="142"/>
        <v>0</v>
      </c>
      <c r="L109" s="24">
        <f t="shared" si="142"/>
        <v>0</v>
      </c>
      <c r="M109" s="24">
        <f t="shared" si="142"/>
        <v>0</v>
      </c>
      <c r="N109" s="24">
        <f t="shared" si="142"/>
        <v>0</v>
      </c>
      <c r="O109" s="24">
        <f t="shared" si="142"/>
        <v>0</v>
      </c>
      <c r="P109" s="24">
        <f t="shared" si="142"/>
        <v>0</v>
      </c>
      <c r="Q109" s="24">
        <f t="shared" si="142"/>
        <v>0</v>
      </c>
      <c r="R109" s="24">
        <f t="shared" si="142"/>
        <v>0</v>
      </c>
      <c r="S109" s="24">
        <f t="shared" si="142"/>
        <v>0</v>
      </c>
      <c r="T109" s="24">
        <f t="shared" si="142"/>
        <v>0</v>
      </c>
      <c r="U109" s="24">
        <f t="shared" si="142"/>
        <v>0</v>
      </c>
      <c r="V109" s="24">
        <f t="shared" si="142"/>
        <v>0</v>
      </c>
      <c r="W109" s="24">
        <f t="shared" si="142"/>
        <v>0</v>
      </c>
      <c r="X109" s="24">
        <f t="shared" si="142"/>
        <v>0</v>
      </c>
      <c r="Y109" s="24">
        <f t="shared" si="142"/>
        <v>0</v>
      </c>
      <c r="Z109" s="24">
        <f t="shared" si="142"/>
        <v>0</v>
      </c>
      <c r="AA109" s="24">
        <f t="shared" si="142"/>
        <v>0</v>
      </c>
      <c r="AB109" s="24">
        <f t="shared" si="142"/>
        <v>0</v>
      </c>
      <c r="AC109" s="24">
        <f t="shared" si="142"/>
        <v>0</v>
      </c>
      <c r="AD109" s="24">
        <f t="shared" si="142"/>
        <v>0</v>
      </c>
      <c r="AE109" s="24">
        <f t="shared" si="142"/>
        <v>0</v>
      </c>
      <c r="AF109" s="24">
        <f t="shared" si="142"/>
        <v>0</v>
      </c>
      <c r="AG109" s="24">
        <f t="shared" si="142"/>
        <v>0</v>
      </c>
      <c r="AH109" s="24">
        <f t="shared" si="142"/>
        <v>0</v>
      </c>
      <c r="AI109" s="24">
        <f t="shared" si="142"/>
        <v>0</v>
      </c>
      <c r="AJ109" s="24">
        <f t="shared" si="142"/>
        <v>0</v>
      </c>
      <c r="AK109" s="24">
        <f t="shared" si="142"/>
        <v>0</v>
      </c>
      <c r="AL109" s="24">
        <f t="shared" si="142"/>
        <v>0</v>
      </c>
      <c r="AM109" s="24">
        <f t="shared" si="142"/>
        <v>0</v>
      </c>
      <c r="AN109" s="24">
        <f t="shared" si="142"/>
        <v>0</v>
      </c>
      <c r="AO109" s="24">
        <f t="shared" si="142"/>
        <v>0</v>
      </c>
      <c r="AP109" s="24">
        <f t="shared" si="142"/>
        <v>0</v>
      </c>
      <c r="AQ109" s="24">
        <f t="shared" si="142"/>
        <v>0</v>
      </c>
      <c r="AR109" s="24">
        <f t="shared" si="142"/>
        <v>0</v>
      </c>
      <c r="AS109" s="24">
        <f t="shared" si="142"/>
        <v>0</v>
      </c>
      <c r="AT109" s="24">
        <f t="shared" si="142"/>
        <v>0</v>
      </c>
      <c r="AU109" s="24">
        <f t="shared" si="142"/>
        <v>0</v>
      </c>
      <c r="AV109" s="24">
        <f t="shared" si="142"/>
        <v>0</v>
      </c>
      <c r="AW109" s="24" t="str">
        <f t="shared" si="142"/>
        <v>-</v>
      </c>
      <c r="AX109" s="24">
        <f t="shared" si="142"/>
        <v>0</v>
      </c>
      <c r="AY109" s="24">
        <f t="shared" si="142"/>
        <v>0</v>
      </c>
      <c r="AZ109" s="24">
        <f t="shared" si="142"/>
        <v>0</v>
      </c>
      <c r="BA109" s="24">
        <f t="shared" si="142"/>
        <v>0</v>
      </c>
      <c r="BB109" s="24">
        <f t="shared" si="142"/>
        <v>0</v>
      </c>
      <c r="BC109" s="24">
        <f t="shared" si="142"/>
        <v>0</v>
      </c>
      <c r="BD109" s="24">
        <f t="shared" si="142"/>
        <v>0</v>
      </c>
      <c r="BE109" s="24">
        <f t="shared" si="142"/>
        <v>0</v>
      </c>
      <c r="BF109" s="24">
        <f t="shared" si="142"/>
        <v>0</v>
      </c>
      <c r="BG109" s="24">
        <f t="shared" si="142"/>
        <v>0</v>
      </c>
      <c r="BH109">
        <f t="shared" si="105"/>
        <v>0</v>
      </c>
    </row>
    <row r="110" spans="8:60" x14ac:dyDescent="0.2">
      <c r="H110">
        <f>Registration!B51</f>
        <v>46</v>
      </c>
      <c r="I110" s="1">
        <f>Registration!C51</f>
        <v>0</v>
      </c>
      <c r="J110" s="24">
        <f t="shared" ref="J110:BG110" si="143">IF(ROW()=(COLUMN()+60),"-",(COUNTIF(G1_6,$H110)*COUNTIF(G1_6,J$7))+(COUNTIF(G1_7,$H110)*COUNTIF(G1_7,J$7))+(COUNTIF(G1_8,$H110)*COUNTIF(G1_8,J$7))+(COUNTIF(G1_9,$H110)*COUNTIF(G1_9,J$7))+(COUNTIF(G1_10,$H110)*COUNTIF(G1_10,J$7))+(COUNTIF(G2_6,$H110)*COUNTIF(G2_6,J$7))+(COUNTIF(G2_7,$H110)*COUNTIF(G2_7,J$7))+(COUNTIF(G2_8,$H110)*COUNTIF(G2_8,J$7))+(COUNTIF(G2_9,$H110)*COUNTIF(G2_9,J$7))+(COUNTIF(G2_10,$H110)*COUNTIF(G2_10,J$7))+(COUNTIF(G3_6,$H110)*COUNTIF(G3_6,J$7))+(COUNTIF(G3_7,$H110)*COUNTIF(G3_7,J$7))+(COUNTIF(G3_8,$H110)*COUNTIF(G3_8,J$7))+(COUNTIF(G3_9,$H110)*COUNTIF(G3_9,J$7))+(COUNTIF(G3_10,$H110)*COUNTIF(G3_10,J$7))+(COUNTIF(G4_6,$H110)*COUNTIF(G4_6,J$7))+(COUNTIF(G4_7,$H110)*COUNTIF(G4_7,J$7))+(COUNTIF(G4_8,$H110)*COUNTIF(G4_8,J$7))+(COUNTIF(G4_9,$H110)*COUNTIF(G4_9,J$7))+(COUNTIF(G4_10,$H110)*COUNTIF(G4_10,J$7))+(COUNTIF(G5_6,$H110)*COUNTIF(G5_6,J$7))+(COUNTIF(G5_7,$H110)*COUNTIF(G5_7,J$7))+(COUNTIF(G5_8,$H110)*COUNTIF(G5_8,J$7))+(COUNTIF(G5_9,$H110)*COUNTIF(G5_9,J$7))+(COUNTIF(G5_10,$H110)*COUNTIF(G5_10,J$7)+J170))</f>
        <v>0</v>
      </c>
      <c r="K110" s="24">
        <f t="shared" si="143"/>
        <v>0</v>
      </c>
      <c r="L110" s="24">
        <f t="shared" si="143"/>
        <v>0</v>
      </c>
      <c r="M110" s="24">
        <f t="shared" si="143"/>
        <v>0</v>
      </c>
      <c r="N110" s="87">
        <f t="shared" si="143"/>
        <v>0</v>
      </c>
      <c r="O110" s="24">
        <f t="shared" si="143"/>
        <v>0</v>
      </c>
      <c r="P110" s="87">
        <f t="shared" si="143"/>
        <v>0</v>
      </c>
      <c r="Q110" s="87">
        <f t="shared" si="143"/>
        <v>0</v>
      </c>
      <c r="R110" s="91">
        <f t="shared" si="143"/>
        <v>0</v>
      </c>
      <c r="S110" s="24">
        <f t="shared" si="143"/>
        <v>0</v>
      </c>
      <c r="T110" s="24">
        <f t="shared" si="143"/>
        <v>0</v>
      </c>
      <c r="U110" s="24">
        <f t="shared" si="143"/>
        <v>0</v>
      </c>
      <c r="V110" s="24">
        <f t="shared" si="143"/>
        <v>0</v>
      </c>
      <c r="W110" s="24">
        <f t="shared" si="143"/>
        <v>0</v>
      </c>
      <c r="X110" s="24">
        <f t="shared" si="143"/>
        <v>0</v>
      </c>
      <c r="Y110" s="24">
        <f t="shared" si="143"/>
        <v>0</v>
      </c>
      <c r="Z110" s="24">
        <f t="shared" si="143"/>
        <v>0</v>
      </c>
      <c r="AA110" s="24">
        <f t="shared" si="143"/>
        <v>0</v>
      </c>
      <c r="AB110" s="24">
        <f t="shared" si="143"/>
        <v>0</v>
      </c>
      <c r="AC110" s="24">
        <f t="shared" si="143"/>
        <v>0</v>
      </c>
      <c r="AD110" s="24">
        <f t="shared" si="143"/>
        <v>0</v>
      </c>
      <c r="AE110" s="24">
        <f t="shared" si="143"/>
        <v>0</v>
      </c>
      <c r="AF110" s="24">
        <f t="shared" si="143"/>
        <v>0</v>
      </c>
      <c r="AG110" s="24">
        <f t="shared" si="143"/>
        <v>0</v>
      </c>
      <c r="AH110" s="24">
        <f t="shared" si="143"/>
        <v>0</v>
      </c>
      <c r="AI110" s="24">
        <f t="shared" si="143"/>
        <v>0</v>
      </c>
      <c r="AJ110" s="24">
        <f t="shared" si="143"/>
        <v>0</v>
      </c>
      <c r="AK110" s="24">
        <f t="shared" si="143"/>
        <v>0</v>
      </c>
      <c r="AL110" s="24">
        <f t="shared" si="143"/>
        <v>0</v>
      </c>
      <c r="AM110" s="24">
        <f t="shared" si="143"/>
        <v>0</v>
      </c>
      <c r="AN110" s="24">
        <f t="shared" si="143"/>
        <v>0</v>
      </c>
      <c r="AO110" s="24">
        <f t="shared" si="143"/>
        <v>0</v>
      </c>
      <c r="AP110" s="24">
        <f t="shared" si="143"/>
        <v>0</v>
      </c>
      <c r="AQ110" s="24">
        <f t="shared" si="143"/>
        <v>0</v>
      </c>
      <c r="AR110" s="24">
        <f t="shared" si="143"/>
        <v>0</v>
      </c>
      <c r="AS110" s="24">
        <f t="shared" si="143"/>
        <v>0</v>
      </c>
      <c r="AT110" s="24">
        <f t="shared" si="143"/>
        <v>0</v>
      </c>
      <c r="AU110" s="24">
        <f t="shared" si="143"/>
        <v>0</v>
      </c>
      <c r="AV110" s="24">
        <f t="shared" si="143"/>
        <v>0</v>
      </c>
      <c r="AW110" s="24">
        <f t="shared" si="143"/>
        <v>0</v>
      </c>
      <c r="AX110" s="24" t="str">
        <f t="shared" si="143"/>
        <v>-</v>
      </c>
      <c r="AY110" s="87">
        <f t="shared" si="143"/>
        <v>0</v>
      </c>
      <c r="AZ110" s="87">
        <f t="shared" si="143"/>
        <v>0</v>
      </c>
      <c r="BA110" s="92">
        <f t="shared" si="143"/>
        <v>0</v>
      </c>
      <c r="BB110" s="24">
        <f t="shared" si="143"/>
        <v>0</v>
      </c>
      <c r="BC110" s="24">
        <f t="shared" si="143"/>
        <v>0</v>
      </c>
      <c r="BD110" s="24">
        <f t="shared" si="143"/>
        <v>0</v>
      </c>
      <c r="BE110" s="24">
        <f t="shared" si="143"/>
        <v>0</v>
      </c>
      <c r="BF110" s="24">
        <f t="shared" si="143"/>
        <v>0</v>
      </c>
      <c r="BG110" s="24">
        <f t="shared" si="143"/>
        <v>0</v>
      </c>
      <c r="BH110">
        <f t="shared" si="105"/>
        <v>0</v>
      </c>
    </row>
    <row r="111" spans="8:60" x14ac:dyDescent="0.2">
      <c r="H111">
        <f>Registration!B52</f>
        <v>47</v>
      </c>
      <c r="I111" s="1">
        <f>Registration!C52</f>
        <v>0</v>
      </c>
      <c r="J111" s="24">
        <f t="shared" ref="J111:BG111" si="144">IF(ROW()=(COLUMN()+60),"-",(COUNTIF(G1_6,$H111)*COUNTIF(G1_6,J$7))+(COUNTIF(G1_7,$H111)*COUNTIF(G1_7,J$7))+(COUNTIF(G1_8,$H111)*COUNTIF(G1_8,J$7))+(COUNTIF(G1_9,$H111)*COUNTIF(G1_9,J$7))+(COUNTIF(G1_10,$H111)*COUNTIF(G1_10,J$7))+(COUNTIF(G2_6,$H111)*COUNTIF(G2_6,J$7))+(COUNTIF(G2_7,$H111)*COUNTIF(G2_7,J$7))+(COUNTIF(G2_8,$H111)*COUNTIF(G2_8,J$7))+(COUNTIF(G2_9,$H111)*COUNTIF(G2_9,J$7))+(COUNTIF(G2_10,$H111)*COUNTIF(G2_10,J$7))+(COUNTIF(G3_6,$H111)*COUNTIF(G3_6,J$7))+(COUNTIF(G3_7,$H111)*COUNTIF(G3_7,J$7))+(COUNTIF(G3_8,$H111)*COUNTIF(G3_8,J$7))+(COUNTIF(G3_9,$H111)*COUNTIF(G3_9,J$7))+(COUNTIF(G3_10,$H111)*COUNTIF(G3_10,J$7))+(COUNTIF(G4_6,$H111)*COUNTIF(G4_6,J$7))+(COUNTIF(G4_7,$H111)*COUNTIF(G4_7,J$7))+(COUNTIF(G4_8,$H111)*COUNTIF(G4_8,J$7))+(COUNTIF(G4_9,$H111)*COUNTIF(G4_9,J$7))+(COUNTIF(G4_10,$H111)*COUNTIF(G4_10,J$7))+(COUNTIF(G5_6,$H111)*COUNTIF(G5_6,J$7))+(COUNTIF(G5_7,$H111)*COUNTIF(G5_7,J$7))+(COUNTIF(G5_8,$H111)*COUNTIF(G5_8,J$7))+(COUNTIF(G5_9,$H111)*COUNTIF(G5_9,J$7))+(COUNTIF(G5_10,$H111)*COUNTIF(G5_10,J$7)+J171))</f>
        <v>0</v>
      </c>
      <c r="K111" s="87">
        <f t="shared" si="144"/>
        <v>0</v>
      </c>
      <c r="L111" s="24">
        <f t="shared" si="144"/>
        <v>0</v>
      </c>
      <c r="M111" s="87">
        <f t="shared" si="144"/>
        <v>0</v>
      </c>
      <c r="N111" s="87">
        <f t="shared" si="144"/>
        <v>0</v>
      </c>
      <c r="O111" s="87">
        <f t="shared" si="144"/>
        <v>0</v>
      </c>
      <c r="P111" s="91">
        <f t="shared" si="144"/>
        <v>0</v>
      </c>
      <c r="Q111" s="91">
        <f t="shared" si="144"/>
        <v>0</v>
      </c>
      <c r="R111" s="91">
        <f t="shared" si="144"/>
        <v>0</v>
      </c>
      <c r="S111" s="24">
        <f t="shared" si="144"/>
        <v>0</v>
      </c>
      <c r="T111" s="24">
        <f t="shared" si="144"/>
        <v>0</v>
      </c>
      <c r="U111" s="24">
        <f t="shared" si="144"/>
        <v>0</v>
      </c>
      <c r="V111" s="24">
        <f t="shared" si="144"/>
        <v>0</v>
      </c>
      <c r="W111" s="24">
        <f t="shared" si="144"/>
        <v>0</v>
      </c>
      <c r="X111" s="24">
        <f t="shared" si="144"/>
        <v>0</v>
      </c>
      <c r="Y111" s="24">
        <f t="shared" si="144"/>
        <v>0</v>
      </c>
      <c r="Z111" s="24">
        <f t="shared" si="144"/>
        <v>0</v>
      </c>
      <c r="AA111" s="24">
        <f t="shared" si="144"/>
        <v>0</v>
      </c>
      <c r="AB111" s="24">
        <f t="shared" si="144"/>
        <v>0</v>
      </c>
      <c r="AC111" s="24">
        <f t="shared" si="144"/>
        <v>0</v>
      </c>
      <c r="AD111" s="24">
        <f t="shared" si="144"/>
        <v>0</v>
      </c>
      <c r="AE111" s="24">
        <f t="shared" si="144"/>
        <v>0</v>
      </c>
      <c r="AF111" s="24">
        <f t="shared" si="144"/>
        <v>0</v>
      </c>
      <c r="AG111" s="24">
        <f t="shared" si="144"/>
        <v>0</v>
      </c>
      <c r="AH111" s="24">
        <f t="shared" si="144"/>
        <v>0</v>
      </c>
      <c r="AI111" s="24">
        <f t="shared" si="144"/>
        <v>0</v>
      </c>
      <c r="AJ111" s="24">
        <f t="shared" si="144"/>
        <v>0</v>
      </c>
      <c r="AK111" s="24">
        <f t="shared" si="144"/>
        <v>0</v>
      </c>
      <c r="AL111" s="24">
        <f t="shared" si="144"/>
        <v>0</v>
      </c>
      <c r="AM111" s="24">
        <f t="shared" si="144"/>
        <v>0</v>
      </c>
      <c r="AN111" s="24">
        <f t="shared" si="144"/>
        <v>0</v>
      </c>
      <c r="AO111" s="24">
        <f t="shared" si="144"/>
        <v>0</v>
      </c>
      <c r="AP111" s="24">
        <f t="shared" si="144"/>
        <v>0</v>
      </c>
      <c r="AQ111" s="24">
        <f t="shared" si="144"/>
        <v>0</v>
      </c>
      <c r="AR111" s="24">
        <f t="shared" si="144"/>
        <v>0</v>
      </c>
      <c r="AS111" s="24">
        <f t="shared" si="144"/>
        <v>0</v>
      </c>
      <c r="AT111" s="24">
        <f t="shared" si="144"/>
        <v>0</v>
      </c>
      <c r="AU111" s="24">
        <f t="shared" si="144"/>
        <v>0</v>
      </c>
      <c r="AV111" s="24">
        <f t="shared" si="144"/>
        <v>0</v>
      </c>
      <c r="AW111" s="24">
        <f t="shared" si="144"/>
        <v>0</v>
      </c>
      <c r="AX111" s="24">
        <f t="shared" si="144"/>
        <v>0</v>
      </c>
      <c r="AY111" s="24" t="str">
        <f t="shared" si="144"/>
        <v>-</v>
      </c>
      <c r="AZ111" s="24">
        <f t="shared" si="144"/>
        <v>0</v>
      </c>
      <c r="BA111" s="24">
        <f t="shared" si="144"/>
        <v>0</v>
      </c>
      <c r="BB111" s="24">
        <f t="shared" si="144"/>
        <v>0</v>
      </c>
      <c r="BC111" s="24">
        <f t="shared" si="144"/>
        <v>0</v>
      </c>
      <c r="BD111" s="24">
        <f t="shared" si="144"/>
        <v>0</v>
      </c>
      <c r="BE111" s="24">
        <f t="shared" si="144"/>
        <v>0</v>
      </c>
      <c r="BF111" s="65">
        <f t="shared" si="144"/>
        <v>0</v>
      </c>
      <c r="BG111" s="24">
        <f t="shared" si="144"/>
        <v>0</v>
      </c>
      <c r="BH111">
        <f t="shared" si="105"/>
        <v>0</v>
      </c>
    </row>
    <row r="112" spans="8:60" x14ac:dyDescent="0.2">
      <c r="H112">
        <f>Registration!B53</f>
        <v>48</v>
      </c>
      <c r="I112" s="1">
        <f>Registration!C53</f>
        <v>0</v>
      </c>
      <c r="J112" s="24">
        <f t="shared" ref="J112:BG112" si="145">IF(ROW()=(COLUMN()+60),"-",(COUNTIF(G1_6,$H112)*COUNTIF(G1_6,J$7))+(COUNTIF(G1_7,$H112)*COUNTIF(G1_7,J$7))+(COUNTIF(G1_8,$H112)*COUNTIF(G1_8,J$7))+(COUNTIF(G1_9,$H112)*COUNTIF(G1_9,J$7))+(COUNTIF(G1_10,$H112)*COUNTIF(G1_10,J$7))+(COUNTIF(G2_6,$H112)*COUNTIF(G2_6,J$7))+(COUNTIF(G2_7,$H112)*COUNTIF(G2_7,J$7))+(COUNTIF(G2_8,$H112)*COUNTIF(G2_8,J$7))+(COUNTIF(G2_9,$H112)*COUNTIF(G2_9,J$7))+(COUNTIF(G2_10,$H112)*COUNTIF(G2_10,J$7))+(COUNTIF(G3_6,$H112)*COUNTIF(G3_6,J$7))+(COUNTIF(G3_7,$H112)*COUNTIF(G3_7,J$7))+(COUNTIF(G3_8,$H112)*COUNTIF(G3_8,J$7))+(COUNTIF(G3_9,$H112)*COUNTIF(G3_9,J$7))+(COUNTIF(G3_10,$H112)*COUNTIF(G3_10,J$7))+(COUNTIF(G4_6,$H112)*COUNTIF(G4_6,J$7))+(COUNTIF(G4_7,$H112)*COUNTIF(G4_7,J$7))+(COUNTIF(G4_8,$H112)*COUNTIF(G4_8,J$7))+(COUNTIF(G4_9,$H112)*COUNTIF(G4_9,J$7))+(COUNTIF(G4_10,$H112)*COUNTIF(G4_10,J$7))+(COUNTIF(G5_6,$H112)*COUNTIF(G5_6,J$7))+(COUNTIF(G5_7,$H112)*COUNTIF(G5_7,J$7))+(COUNTIF(G5_8,$H112)*COUNTIF(G5_8,J$7))+(COUNTIF(G5_9,$H112)*COUNTIF(G5_9,J$7))+(COUNTIF(G5_10,$H112)*COUNTIF(G5_10,J$7)+J172))</f>
        <v>0</v>
      </c>
      <c r="K112" s="93">
        <f t="shared" si="145"/>
        <v>0</v>
      </c>
      <c r="L112" s="93">
        <f t="shared" si="145"/>
        <v>0</v>
      </c>
      <c r="M112" s="24">
        <f t="shared" si="145"/>
        <v>0</v>
      </c>
      <c r="N112" s="93">
        <f t="shared" si="145"/>
        <v>0</v>
      </c>
      <c r="O112" s="24">
        <f t="shared" si="145"/>
        <v>0</v>
      </c>
      <c r="P112" s="93">
        <f t="shared" si="145"/>
        <v>0</v>
      </c>
      <c r="Q112" s="24">
        <f t="shared" si="145"/>
        <v>0</v>
      </c>
      <c r="R112" s="24">
        <f t="shared" si="145"/>
        <v>0</v>
      </c>
      <c r="S112" s="24">
        <f t="shared" si="145"/>
        <v>0</v>
      </c>
      <c r="T112" s="24">
        <f t="shared" si="145"/>
        <v>0</v>
      </c>
      <c r="U112" s="24">
        <f t="shared" si="145"/>
        <v>0</v>
      </c>
      <c r="V112" s="24">
        <f t="shared" si="145"/>
        <v>0</v>
      </c>
      <c r="W112" s="24">
        <f t="shared" si="145"/>
        <v>0</v>
      </c>
      <c r="X112" s="24">
        <f t="shared" si="145"/>
        <v>0</v>
      </c>
      <c r="Y112" s="24">
        <f t="shared" si="145"/>
        <v>0</v>
      </c>
      <c r="Z112" s="24">
        <f t="shared" si="145"/>
        <v>0</v>
      </c>
      <c r="AA112" s="24">
        <f t="shared" si="145"/>
        <v>0</v>
      </c>
      <c r="AB112" s="24">
        <f t="shared" si="145"/>
        <v>0</v>
      </c>
      <c r="AC112" s="24">
        <f t="shared" si="145"/>
        <v>0</v>
      </c>
      <c r="AD112" s="24">
        <f t="shared" si="145"/>
        <v>0</v>
      </c>
      <c r="AE112" s="24">
        <f t="shared" si="145"/>
        <v>0</v>
      </c>
      <c r="AF112" s="55">
        <f t="shared" si="145"/>
        <v>0</v>
      </c>
      <c r="AG112" s="94">
        <f t="shared" si="145"/>
        <v>0</v>
      </c>
      <c r="AH112" s="95">
        <f t="shared" si="145"/>
        <v>0</v>
      </c>
      <c r="AI112" s="24">
        <f t="shared" si="145"/>
        <v>0</v>
      </c>
      <c r="AJ112" s="67">
        <f t="shared" si="145"/>
        <v>0</v>
      </c>
      <c r="AK112" s="95">
        <f t="shared" si="145"/>
        <v>0</v>
      </c>
      <c r="AL112" s="24">
        <f t="shared" si="145"/>
        <v>0</v>
      </c>
      <c r="AM112" s="24">
        <f t="shared" si="145"/>
        <v>0</v>
      </c>
      <c r="AN112" s="24">
        <f t="shared" si="145"/>
        <v>0</v>
      </c>
      <c r="AO112" s="24">
        <f t="shared" si="145"/>
        <v>0</v>
      </c>
      <c r="AP112" s="24">
        <f t="shared" si="145"/>
        <v>0</v>
      </c>
      <c r="AQ112" s="24">
        <f t="shared" si="145"/>
        <v>0</v>
      </c>
      <c r="AR112" s="24">
        <f t="shared" si="145"/>
        <v>0</v>
      </c>
      <c r="AS112" s="24">
        <f t="shared" si="145"/>
        <v>0</v>
      </c>
      <c r="AT112" s="24">
        <f t="shared" si="145"/>
        <v>0</v>
      </c>
      <c r="AU112" s="24">
        <f t="shared" si="145"/>
        <v>0</v>
      </c>
      <c r="AV112" s="24">
        <f t="shared" si="145"/>
        <v>0</v>
      </c>
      <c r="AW112" s="24">
        <f t="shared" si="145"/>
        <v>0</v>
      </c>
      <c r="AX112" s="93">
        <f t="shared" si="145"/>
        <v>0</v>
      </c>
      <c r="AY112" s="93">
        <f t="shared" si="145"/>
        <v>0</v>
      </c>
      <c r="AZ112" s="24" t="str">
        <f t="shared" si="145"/>
        <v>-</v>
      </c>
      <c r="BA112" s="24">
        <f t="shared" si="145"/>
        <v>0</v>
      </c>
      <c r="BB112" s="24">
        <f t="shared" si="145"/>
        <v>0</v>
      </c>
      <c r="BC112" s="24">
        <f t="shared" si="145"/>
        <v>0</v>
      </c>
      <c r="BD112" s="24">
        <f t="shared" si="145"/>
        <v>0</v>
      </c>
      <c r="BE112" s="24">
        <f t="shared" si="145"/>
        <v>0</v>
      </c>
      <c r="BF112" s="24">
        <f t="shared" si="145"/>
        <v>0</v>
      </c>
      <c r="BG112" s="24">
        <f t="shared" si="145"/>
        <v>0</v>
      </c>
      <c r="BH112">
        <f t="shared" si="105"/>
        <v>0</v>
      </c>
    </row>
    <row r="113" spans="8:60" x14ac:dyDescent="0.2">
      <c r="H113">
        <f>Registration!B54</f>
        <v>49</v>
      </c>
      <c r="I113" s="1">
        <f>Registration!C54</f>
        <v>0</v>
      </c>
      <c r="J113" s="24">
        <f t="shared" ref="J113:BG113" si="146">IF(ROW()=(COLUMN()+60),"-",(COUNTIF(G1_6,$H113)*COUNTIF(G1_6,J$7))+(COUNTIF(G1_7,$H113)*COUNTIF(G1_7,J$7))+(COUNTIF(G1_8,$H113)*COUNTIF(G1_8,J$7))+(COUNTIF(G1_9,$H113)*COUNTIF(G1_9,J$7))+(COUNTIF(G1_10,$H113)*COUNTIF(G1_10,J$7))+(COUNTIF(G2_6,$H113)*COUNTIF(G2_6,J$7))+(COUNTIF(G2_7,$H113)*COUNTIF(G2_7,J$7))+(COUNTIF(G2_8,$H113)*COUNTIF(G2_8,J$7))+(COUNTIF(G2_9,$H113)*COUNTIF(G2_9,J$7))+(COUNTIF(G2_10,$H113)*COUNTIF(G2_10,J$7))+(COUNTIF(G3_6,$H113)*COUNTIF(G3_6,J$7))+(COUNTIF(G3_7,$H113)*COUNTIF(G3_7,J$7))+(COUNTIF(G3_8,$H113)*COUNTIF(G3_8,J$7))+(COUNTIF(G3_9,$H113)*COUNTIF(G3_9,J$7))+(COUNTIF(G3_10,$H113)*COUNTIF(G3_10,J$7))+(COUNTIF(G4_6,$H113)*COUNTIF(G4_6,J$7))+(COUNTIF(G4_7,$H113)*COUNTIF(G4_7,J$7))+(COUNTIF(G4_8,$H113)*COUNTIF(G4_8,J$7))+(COUNTIF(G4_9,$H113)*COUNTIF(G4_9,J$7))+(COUNTIF(G4_10,$H113)*COUNTIF(G4_10,J$7))+(COUNTIF(G5_6,$H113)*COUNTIF(G5_6,J$7))+(COUNTIF(G5_7,$H113)*COUNTIF(G5_7,J$7))+(COUNTIF(G5_8,$H113)*COUNTIF(G5_8,J$7))+(COUNTIF(G5_9,$H113)*COUNTIF(G5_9,J$7))+(COUNTIF(G5_10,$H113)*COUNTIF(G5_10,J$7)+J173))</f>
        <v>0</v>
      </c>
      <c r="K113" s="94">
        <f t="shared" si="146"/>
        <v>0</v>
      </c>
      <c r="L113" s="24">
        <f t="shared" si="146"/>
        <v>0</v>
      </c>
      <c r="M113" s="24">
        <f t="shared" si="146"/>
        <v>0</v>
      </c>
      <c r="N113" s="96">
        <f t="shared" si="146"/>
        <v>0</v>
      </c>
      <c r="O113" s="96">
        <f t="shared" si="146"/>
        <v>0</v>
      </c>
      <c r="P113" s="24">
        <f t="shared" si="146"/>
        <v>0</v>
      </c>
      <c r="Q113" s="59">
        <f t="shared" si="146"/>
        <v>0</v>
      </c>
      <c r="R113" s="97">
        <f t="shared" si="146"/>
        <v>0</v>
      </c>
      <c r="S113" s="95">
        <f t="shared" si="146"/>
        <v>0</v>
      </c>
      <c r="T113" s="24">
        <f t="shared" si="146"/>
        <v>0</v>
      </c>
      <c r="U113" s="24">
        <f t="shared" si="146"/>
        <v>0</v>
      </c>
      <c r="V113" s="94">
        <f t="shared" si="146"/>
        <v>0</v>
      </c>
      <c r="W113" s="24">
        <f t="shared" si="146"/>
        <v>0</v>
      </c>
      <c r="X113" s="67">
        <f t="shared" si="146"/>
        <v>0</v>
      </c>
      <c r="Y113" s="95">
        <f t="shared" si="146"/>
        <v>0</v>
      </c>
      <c r="Z113" s="24">
        <f t="shared" si="146"/>
        <v>0</v>
      </c>
      <c r="AA113" s="24">
        <f t="shared" si="146"/>
        <v>0</v>
      </c>
      <c r="AB113" s="24">
        <f t="shared" si="146"/>
        <v>0</v>
      </c>
      <c r="AC113" s="24">
        <f t="shared" si="146"/>
        <v>0</v>
      </c>
      <c r="AD113" s="24">
        <f t="shared" si="146"/>
        <v>0</v>
      </c>
      <c r="AE113" s="24">
        <f t="shared" si="146"/>
        <v>0</v>
      </c>
      <c r="AF113" s="94">
        <f t="shared" si="146"/>
        <v>0</v>
      </c>
      <c r="AG113" s="24">
        <f t="shared" si="146"/>
        <v>0</v>
      </c>
      <c r="AH113" s="59">
        <f t="shared" si="146"/>
        <v>0</v>
      </c>
      <c r="AI113" s="98">
        <f t="shared" si="146"/>
        <v>0</v>
      </c>
      <c r="AJ113" s="24">
        <f t="shared" si="146"/>
        <v>0</v>
      </c>
      <c r="AK113" s="99">
        <f t="shared" si="146"/>
        <v>0</v>
      </c>
      <c r="AL113" s="24">
        <f t="shared" si="146"/>
        <v>0</v>
      </c>
      <c r="AM113" s="94">
        <f t="shared" si="146"/>
        <v>0</v>
      </c>
      <c r="AN113" s="24">
        <f t="shared" si="146"/>
        <v>0</v>
      </c>
      <c r="AO113" s="24">
        <f t="shared" si="146"/>
        <v>0</v>
      </c>
      <c r="AP113" s="24">
        <f t="shared" si="146"/>
        <v>0</v>
      </c>
      <c r="AQ113" s="24">
        <f t="shared" si="146"/>
        <v>0</v>
      </c>
      <c r="AR113" s="24">
        <f t="shared" si="146"/>
        <v>0</v>
      </c>
      <c r="AS113" s="24">
        <f t="shared" si="146"/>
        <v>0</v>
      </c>
      <c r="AT113" s="24">
        <f t="shared" si="146"/>
        <v>0</v>
      </c>
      <c r="AU113" s="24">
        <f t="shared" si="146"/>
        <v>0</v>
      </c>
      <c r="AV113" s="24">
        <f t="shared" si="146"/>
        <v>0</v>
      </c>
      <c r="AW113" s="24">
        <f t="shared" si="146"/>
        <v>0</v>
      </c>
      <c r="AX113" s="100">
        <f t="shared" si="146"/>
        <v>0</v>
      </c>
      <c r="AY113" s="24">
        <f t="shared" si="146"/>
        <v>0</v>
      </c>
      <c r="AZ113" s="24">
        <f t="shared" si="146"/>
        <v>0</v>
      </c>
      <c r="BA113" s="24" t="str">
        <f t="shared" si="146"/>
        <v>-</v>
      </c>
      <c r="BB113" s="98">
        <f t="shared" si="146"/>
        <v>0</v>
      </c>
      <c r="BC113" s="24">
        <f t="shared" si="146"/>
        <v>0</v>
      </c>
      <c r="BD113" s="96">
        <f t="shared" si="146"/>
        <v>0</v>
      </c>
      <c r="BE113" s="24">
        <f t="shared" si="146"/>
        <v>0</v>
      </c>
      <c r="BF113" s="97">
        <f t="shared" si="146"/>
        <v>0</v>
      </c>
      <c r="BG113" s="24">
        <f t="shared" si="146"/>
        <v>0</v>
      </c>
      <c r="BH113">
        <f t="shared" si="105"/>
        <v>0</v>
      </c>
    </row>
    <row r="114" spans="8:60" x14ac:dyDescent="0.2">
      <c r="H114">
        <f>Registration!B55</f>
        <v>50</v>
      </c>
      <c r="I114" s="1">
        <f>Registration!C55</f>
        <v>0</v>
      </c>
      <c r="J114" s="101">
        <f t="shared" ref="J114:BG114" si="147">IF(ROW()=(COLUMN()+60),"-",(COUNTIF(G1_6,$H114)*COUNTIF(G1_6,J$7))+(COUNTIF(G1_7,$H114)*COUNTIF(G1_7,J$7))+(COUNTIF(G1_8,$H114)*COUNTIF(G1_8,J$7))+(COUNTIF(G1_9,$H114)*COUNTIF(G1_9,J$7))+(COUNTIF(G1_10,$H114)*COUNTIF(G1_10,J$7))+(COUNTIF(G2_6,$H114)*COUNTIF(G2_6,J$7))+(COUNTIF(G2_7,$H114)*COUNTIF(G2_7,J$7))+(COUNTIF(G2_8,$H114)*COUNTIF(G2_8,J$7))+(COUNTIF(G2_9,$H114)*COUNTIF(G2_9,J$7))+(COUNTIF(G2_10,$H114)*COUNTIF(G2_10,J$7))+(COUNTIF(G3_6,$H114)*COUNTIF(G3_6,J$7))+(COUNTIF(G3_7,$H114)*COUNTIF(G3_7,J$7))+(COUNTIF(G3_8,$H114)*COUNTIF(G3_8,J$7))+(COUNTIF(G3_9,$H114)*COUNTIF(G3_9,J$7))+(COUNTIF(G3_10,$H114)*COUNTIF(G3_10,J$7))+(COUNTIF(G4_6,$H114)*COUNTIF(G4_6,J$7))+(COUNTIF(G4_7,$H114)*COUNTIF(G4_7,J$7))+(COUNTIF(G4_8,$H114)*COUNTIF(G4_8,J$7))+(COUNTIF(G4_9,$H114)*COUNTIF(G4_9,J$7))+(COUNTIF(G4_10,$H114)*COUNTIF(G4_10,J$7))+(COUNTIF(G5_6,$H114)*COUNTIF(G5_6,J$7))+(COUNTIF(G5_7,$H114)*COUNTIF(G5_7,J$7))+(COUNTIF(G5_8,$H114)*COUNTIF(G5_8,J$7))+(COUNTIF(G5_9,$H114)*COUNTIF(G5_9,J$7))+(COUNTIF(G5_10,$H114)*COUNTIF(G5_10,J$7)+J174))</f>
        <v>0</v>
      </c>
      <c r="K114" s="96">
        <f t="shared" si="147"/>
        <v>0</v>
      </c>
      <c r="L114" s="96">
        <f t="shared" si="147"/>
        <v>0</v>
      </c>
      <c r="M114" s="96">
        <f t="shared" si="147"/>
        <v>0</v>
      </c>
      <c r="N114" s="24">
        <f t="shared" si="147"/>
        <v>0</v>
      </c>
      <c r="O114" s="96">
        <f t="shared" si="147"/>
        <v>0</v>
      </c>
      <c r="P114" s="96">
        <f t="shared" si="147"/>
        <v>0</v>
      </c>
      <c r="Q114" s="96">
        <f t="shared" si="147"/>
        <v>0</v>
      </c>
      <c r="R114" s="96">
        <f t="shared" si="147"/>
        <v>0</v>
      </c>
      <c r="S114" s="96">
        <f t="shared" si="147"/>
        <v>0</v>
      </c>
      <c r="T114" s="24">
        <f t="shared" si="147"/>
        <v>0</v>
      </c>
      <c r="U114" s="24">
        <f t="shared" si="147"/>
        <v>0</v>
      </c>
      <c r="V114" s="24">
        <f t="shared" si="147"/>
        <v>0</v>
      </c>
      <c r="W114" s="24">
        <f t="shared" si="147"/>
        <v>0</v>
      </c>
      <c r="X114" s="66">
        <f t="shared" si="147"/>
        <v>0</v>
      </c>
      <c r="Y114" s="24">
        <f t="shared" si="147"/>
        <v>0</v>
      </c>
      <c r="Z114" s="67">
        <f t="shared" si="147"/>
        <v>0</v>
      </c>
      <c r="AA114" s="24">
        <f t="shared" si="147"/>
        <v>0</v>
      </c>
      <c r="AB114" s="24">
        <f t="shared" si="147"/>
        <v>0</v>
      </c>
      <c r="AC114" s="24">
        <f t="shared" si="147"/>
        <v>0</v>
      </c>
      <c r="AD114" s="24">
        <f t="shared" si="147"/>
        <v>0</v>
      </c>
      <c r="AE114" s="24">
        <f t="shared" si="147"/>
        <v>0</v>
      </c>
      <c r="AF114" s="24">
        <f t="shared" si="147"/>
        <v>0</v>
      </c>
      <c r="AG114" s="24">
        <f t="shared" si="147"/>
        <v>0</v>
      </c>
      <c r="AH114" s="24">
        <f t="shared" si="147"/>
        <v>0</v>
      </c>
      <c r="AI114" s="24">
        <f t="shared" si="147"/>
        <v>0</v>
      </c>
      <c r="AJ114" s="24">
        <f t="shared" si="147"/>
        <v>0</v>
      </c>
      <c r="AK114" s="24">
        <f t="shared" si="147"/>
        <v>0</v>
      </c>
      <c r="AL114" s="24">
        <f t="shared" si="147"/>
        <v>0</v>
      </c>
      <c r="AM114" s="24">
        <f t="shared" si="147"/>
        <v>0</v>
      </c>
      <c r="AN114" s="24">
        <f t="shared" si="147"/>
        <v>0</v>
      </c>
      <c r="AO114" s="24">
        <f t="shared" si="147"/>
        <v>0</v>
      </c>
      <c r="AP114" s="67">
        <f t="shared" si="147"/>
        <v>0</v>
      </c>
      <c r="AQ114" s="96">
        <f t="shared" si="147"/>
        <v>0</v>
      </c>
      <c r="AR114" s="24">
        <f t="shared" si="147"/>
        <v>0</v>
      </c>
      <c r="AS114" s="24">
        <f t="shared" si="147"/>
        <v>0</v>
      </c>
      <c r="AT114" s="102">
        <f t="shared" si="147"/>
        <v>0</v>
      </c>
      <c r="AU114" s="24">
        <f t="shared" si="147"/>
        <v>0</v>
      </c>
      <c r="AV114" s="100">
        <f t="shared" si="147"/>
        <v>0</v>
      </c>
      <c r="AW114" s="24">
        <f t="shared" si="147"/>
        <v>0</v>
      </c>
      <c r="AX114" s="24">
        <f t="shared" si="147"/>
        <v>0</v>
      </c>
      <c r="AY114" s="24">
        <f t="shared" si="147"/>
        <v>0</v>
      </c>
      <c r="AZ114" s="24">
        <f t="shared" si="147"/>
        <v>0</v>
      </c>
      <c r="BA114" s="24">
        <f t="shared" si="147"/>
        <v>0</v>
      </c>
      <c r="BB114" s="24" t="str">
        <f t="shared" si="147"/>
        <v>-</v>
      </c>
      <c r="BC114" s="24">
        <f t="shared" si="147"/>
        <v>0</v>
      </c>
      <c r="BD114" s="24">
        <f t="shared" si="147"/>
        <v>0</v>
      </c>
      <c r="BE114" s="24">
        <f t="shared" si="147"/>
        <v>0</v>
      </c>
      <c r="BF114" s="24">
        <f t="shared" si="147"/>
        <v>0</v>
      </c>
      <c r="BG114" s="24">
        <f t="shared" si="147"/>
        <v>0</v>
      </c>
      <c r="BH114">
        <f t="shared" si="105"/>
        <v>0</v>
      </c>
    </row>
    <row r="115" spans="8:60" x14ac:dyDescent="0.2">
      <c r="H115">
        <f>Registration!B56</f>
        <v>51</v>
      </c>
      <c r="I115" s="1">
        <f>Registration!C56</f>
        <v>0</v>
      </c>
      <c r="J115" s="24">
        <f t="shared" ref="J115:BG115" si="148">IF(ROW()=(COLUMN()+60),"-",(COUNTIF(G1_6,$H115)*COUNTIF(G1_6,J$7))+(COUNTIF(G1_7,$H115)*COUNTIF(G1_7,J$7))+(COUNTIF(G1_8,$H115)*COUNTIF(G1_8,J$7))+(COUNTIF(G1_9,$H115)*COUNTIF(G1_9,J$7))+(COUNTIF(G1_10,$H115)*COUNTIF(G1_10,J$7))+(COUNTIF(G2_6,$H115)*COUNTIF(G2_6,J$7))+(COUNTIF(G2_7,$H115)*COUNTIF(G2_7,J$7))+(COUNTIF(G2_8,$H115)*COUNTIF(G2_8,J$7))+(COUNTIF(G2_9,$H115)*COUNTIF(G2_9,J$7))+(COUNTIF(G2_10,$H115)*COUNTIF(G2_10,J$7))+(COUNTIF(G3_6,$H115)*COUNTIF(G3_6,J$7))+(COUNTIF(G3_7,$H115)*COUNTIF(G3_7,J$7))+(COUNTIF(G3_8,$H115)*COUNTIF(G3_8,J$7))+(COUNTIF(G3_9,$H115)*COUNTIF(G3_9,J$7))+(COUNTIF(G3_10,$H115)*COUNTIF(G3_10,J$7))+(COUNTIF(G4_6,$H115)*COUNTIF(G4_6,J$7))+(COUNTIF(G4_7,$H115)*COUNTIF(G4_7,J$7))+(COUNTIF(G4_8,$H115)*COUNTIF(G4_8,J$7))+(COUNTIF(G4_9,$H115)*COUNTIF(G4_9,J$7))+(COUNTIF(G4_10,$H115)*COUNTIF(G4_10,J$7))+(COUNTIF(G5_6,$H115)*COUNTIF(G5_6,J$7))+(COUNTIF(G5_7,$H115)*COUNTIF(G5_7,J$7))+(COUNTIF(G5_8,$H115)*COUNTIF(G5_8,J$7))+(COUNTIF(G5_9,$H115)*COUNTIF(G5_9,J$7))+(COUNTIF(G5_10,$H115)*COUNTIF(G5_10,J$7)+J175))</f>
        <v>0</v>
      </c>
      <c r="K115" s="24">
        <f t="shared" si="148"/>
        <v>0</v>
      </c>
      <c r="L115" s="55">
        <f t="shared" si="148"/>
        <v>0</v>
      </c>
      <c r="M115" s="102">
        <f t="shared" si="148"/>
        <v>0</v>
      </c>
      <c r="N115" s="67">
        <f t="shared" si="148"/>
        <v>0</v>
      </c>
      <c r="O115" s="96">
        <f t="shared" si="148"/>
        <v>0</v>
      </c>
      <c r="P115" s="96">
        <f t="shared" si="148"/>
        <v>0</v>
      </c>
      <c r="Q115" s="96">
        <f t="shared" si="148"/>
        <v>0</v>
      </c>
      <c r="R115" s="96">
        <f t="shared" si="148"/>
        <v>0</v>
      </c>
      <c r="S115" s="55">
        <f t="shared" si="148"/>
        <v>0</v>
      </c>
      <c r="T115" s="55">
        <f t="shared" si="148"/>
        <v>0</v>
      </c>
      <c r="U115" s="55">
        <f t="shared" si="148"/>
        <v>0</v>
      </c>
      <c r="V115" s="24">
        <f t="shared" si="148"/>
        <v>0</v>
      </c>
      <c r="W115" s="67">
        <f t="shared" si="148"/>
        <v>0</v>
      </c>
      <c r="X115" s="24">
        <f t="shared" si="148"/>
        <v>0</v>
      </c>
      <c r="Y115" s="55">
        <f t="shared" si="148"/>
        <v>0</v>
      </c>
      <c r="Z115" s="103">
        <f t="shared" si="148"/>
        <v>0</v>
      </c>
      <c r="AA115" s="67">
        <f t="shared" si="148"/>
        <v>0</v>
      </c>
      <c r="AB115" s="104">
        <f t="shared" si="148"/>
        <v>0</v>
      </c>
      <c r="AC115" s="24">
        <f t="shared" si="148"/>
        <v>0</v>
      </c>
      <c r="AD115" s="24">
        <f t="shared" si="148"/>
        <v>0</v>
      </c>
      <c r="AE115" s="104">
        <f t="shared" si="148"/>
        <v>0</v>
      </c>
      <c r="AF115" s="67">
        <f t="shared" si="148"/>
        <v>0</v>
      </c>
      <c r="AG115" s="95">
        <f t="shared" si="148"/>
        <v>0</v>
      </c>
      <c r="AH115" s="24">
        <f t="shared" si="148"/>
        <v>0</v>
      </c>
      <c r="AI115" s="24">
        <f t="shared" si="148"/>
        <v>0</v>
      </c>
      <c r="AJ115" s="100">
        <f t="shared" si="148"/>
        <v>0</v>
      </c>
      <c r="AK115" s="24">
        <f t="shared" si="148"/>
        <v>0</v>
      </c>
      <c r="AL115" s="24">
        <f t="shared" si="148"/>
        <v>0</v>
      </c>
      <c r="AM115" s="24">
        <f t="shared" si="148"/>
        <v>0</v>
      </c>
      <c r="AN115" s="98">
        <f t="shared" si="148"/>
        <v>0</v>
      </c>
      <c r="AO115" s="24">
        <f t="shared" si="148"/>
        <v>0</v>
      </c>
      <c r="AP115" s="24">
        <f t="shared" si="148"/>
        <v>0</v>
      </c>
      <c r="AQ115" s="24">
        <f t="shared" si="148"/>
        <v>0</v>
      </c>
      <c r="AR115" s="95">
        <f t="shared" si="148"/>
        <v>0</v>
      </c>
      <c r="AS115" s="24">
        <f t="shared" si="148"/>
        <v>0</v>
      </c>
      <c r="AT115" s="55">
        <f t="shared" si="148"/>
        <v>0</v>
      </c>
      <c r="AU115" s="55">
        <f t="shared" si="148"/>
        <v>0</v>
      </c>
      <c r="AV115" s="55">
        <f t="shared" si="148"/>
        <v>0</v>
      </c>
      <c r="AW115" s="24">
        <f t="shared" si="148"/>
        <v>0</v>
      </c>
      <c r="AX115" s="105">
        <f t="shared" si="148"/>
        <v>0</v>
      </c>
      <c r="AY115" s="24">
        <f t="shared" si="148"/>
        <v>0</v>
      </c>
      <c r="AZ115" s="24">
        <f t="shared" si="148"/>
        <v>0</v>
      </c>
      <c r="BA115" s="24">
        <f t="shared" si="148"/>
        <v>0</v>
      </c>
      <c r="BB115" s="24">
        <f t="shared" si="148"/>
        <v>0</v>
      </c>
      <c r="BC115" s="24" t="str">
        <f t="shared" si="148"/>
        <v>-</v>
      </c>
      <c r="BD115" s="96">
        <f t="shared" si="148"/>
        <v>0</v>
      </c>
      <c r="BE115" s="24">
        <f t="shared" si="148"/>
        <v>0</v>
      </c>
      <c r="BF115" s="24">
        <f t="shared" si="148"/>
        <v>0</v>
      </c>
      <c r="BG115" s="24">
        <f t="shared" si="148"/>
        <v>0</v>
      </c>
      <c r="BH115" s="106">
        <f t="shared" si="105"/>
        <v>0</v>
      </c>
    </row>
    <row r="116" spans="8:60" x14ac:dyDescent="0.2">
      <c r="H116">
        <f>Registration!B57</f>
        <v>52</v>
      </c>
      <c r="I116" s="1">
        <f>Registration!C57</f>
        <v>0</v>
      </c>
      <c r="J116" s="67">
        <f t="shared" ref="J116:BG116" si="149">IF(ROW()=(COLUMN()+60),"-",(COUNTIF(G1_6,$H116)*COUNTIF(G1_6,J$7))+(COUNTIF(G1_7,$H116)*COUNTIF(G1_7,J$7))+(COUNTIF(G1_8,$H116)*COUNTIF(G1_8,J$7))+(COUNTIF(G1_9,$H116)*COUNTIF(G1_9,J$7))+(COUNTIF(G1_10,$H116)*COUNTIF(G1_10,J$7))+(COUNTIF(G2_6,$H116)*COUNTIF(G2_6,J$7))+(COUNTIF(G2_7,$H116)*COUNTIF(G2_7,J$7))+(COUNTIF(G2_8,$H116)*COUNTIF(G2_8,J$7))+(COUNTIF(G2_9,$H116)*COUNTIF(G2_9,J$7))+(COUNTIF(G2_10,$H116)*COUNTIF(G2_10,J$7))+(COUNTIF(G3_6,$H116)*COUNTIF(G3_6,J$7))+(COUNTIF(G3_7,$H116)*COUNTIF(G3_7,J$7))+(COUNTIF(G3_8,$H116)*COUNTIF(G3_8,J$7))+(COUNTIF(G3_9,$H116)*COUNTIF(G3_9,J$7))+(COUNTIF(G3_10,$H116)*COUNTIF(G3_10,J$7))+(COUNTIF(G4_6,$H116)*COUNTIF(G4_6,J$7))+(COUNTIF(G4_7,$H116)*COUNTIF(G4_7,J$7))+(COUNTIF(G4_8,$H116)*COUNTIF(G4_8,J$7))+(COUNTIF(G4_9,$H116)*COUNTIF(G4_9,J$7))+(COUNTIF(G4_10,$H116)*COUNTIF(G4_10,J$7))+(COUNTIF(G5_6,$H116)*COUNTIF(G5_6,J$7))+(COUNTIF(G5_7,$H116)*COUNTIF(G5_7,J$7))+(COUNTIF(G5_8,$H116)*COUNTIF(G5_8,J$7))+(COUNTIF(G5_9,$H116)*COUNTIF(G5_9,J$7))+(COUNTIF(G5_10,$H116)*COUNTIF(G5_10,J$7)+J176))</f>
        <v>0</v>
      </c>
      <c r="K116" s="107">
        <f t="shared" si="149"/>
        <v>0</v>
      </c>
      <c r="L116" s="24">
        <f t="shared" si="149"/>
        <v>0</v>
      </c>
      <c r="M116" s="24">
        <f t="shared" si="149"/>
        <v>0</v>
      </c>
      <c r="N116" s="24">
        <f t="shared" si="149"/>
        <v>0</v>
      </c>
      <c r="O116" s="24">
        <f t="shared" si="149"/>
        <v>0</v>
      </c>
      <c r="P116" s="108">
        <f t="shared" si="149"/>
        <v>0</v>
      </c>
      <c r="Q116" s="24">
        <f t="shared" si="149"/>
        <v>0</v>
      </c>
      <c r="R116" s="24">
        <f t="shared" si="149"/>
        <v>0</v>
      </c>
      <c r="S116" s="24">
        <f t="shared" si="149"/>
        <v>0</v>
      </c>
      <c r="T116" s="24">
        <f t="shared" si="149"/>
        <v>0</v>
      </c>
      <c r="U116" s="67">
        <f t="shared" si="149"/>
        <v>0</v>
      </c>
      <c r="V116" s="67">
        <f t="shared" si="149"/>
        <v>0</v>
      </c>
      <c r="W116" s="67">
        <f t="shared" si="149"/>
        <v>0</v>
      </c>
      <c r="X116" s="109">
        <f t="shared" si="149"/>
        <v>0</v>
      </c>
      <c r="Y116" s="24">
        <f t="shared" si="149"/>
        <v>0</v>
      </c>
      <c r="Z116" s="24">
        <f t="shared" si="149"/>
        <v>0</v>
      </c>
      <c r="AA116" s="24">
        <f t="shared" si="149"/>
        <v>0</v>
      </c>
      <c r="AB116" s="24">
        <f t="shared" si="149"/>
        <v>0</v>
      </c>
      <c r="AC116" s="24">
        <f t="shared" si="149"/>
        <v>0</v>
      </c>
      <c r="AD116" s="24">
        <f t="shared" si="149"/>
        <v>0</v>
      </c>
      <c r="AE116" s="24">
        <f t="shared" si="149"/>
        <v>0</v>
      </c>
      <c r="AF116" s="24">
        <f t="shared" si="149"/>
        <v>0</v>
      </c>
      <c r="AG116" s="24">
        <f t="shared" si="149"/>
        <v>0</v>
      </c>
      <c r="AH116" s="24">
        <f t="shared" si="149"/>
        <v>0</v>
      </c>
      <c r="AI116" s="24">
        <f t="shared" si="149"/>
        <v>0</v>
      </c>
      <c r="AJ116" s="24">
        <f t="shared" si="149"/>
        <v>0</v>
      </c>
      <c r="AK116" s="24">
        <f t="shared" si="149"/>
        <v>0</v>
      </c>
      <c r="AL116" s="24">
        <f t="shared" si="149"/>
        <v>0</v>
      </c>
      <c r="AM116" s="24">
        <f t="shared" si="149"/>
        <v>0</v>
      </c>
      <c r="AN116" s="24">
        <f t="shared" si="149"/>
        <v>0</v>
      </c>
      <c r="AO116" s="24">
        <f t="shared" si="149"/>
        <v>0</v>
      </c>
      <c r="AP116" s="24">
        <f t="shared" si="149"/>
        <v>0</v>
      </c>
      <c r="AQ116" s="24">
        <f t="shared" si="149"/>
        <v>0</v>
      </c>
      <c r="AR116" s="24">
        <f t="shared" si="149"/>
        <v>0</v>
      </c>
      <c r="AS116" s="24">
        <f t="shared" si="149"/>
        <v>0</v>
      </c>
      <c r="AT116" s="24">
        <f t="shared" si="149"/>
        <v>0</v>
      </c>
      <c r="AU116" s="24">
        <f t="shared" si="149"/>
        <v>0</v>
      </c>
      <c r="AV116" s="24">
        <f t="shared" si="149"/>
        <v>0</v>
      </c>
      <c r="AW116" s="24">
        <f t="shared" si="149"/>
        <v>0</v>
      </c>
      <c r="AX116" s="24">
        <f t="shared" si="149"/>
        <v>0</v>
      </c>
      <c r="AY116" s="24">
        <f t="shared" si="149"/>
        <v>0</v>
      </c>
      <c r="AZ116" s="110">
        <f t="shared" si="149"/>
        <v>0</v>
      </c>
      <c r="BA116" s="111">
        <f t="shared" si="149"/>
        <v>0</v>
      </c>
      <c r="BB116" s="112">
        <f t="shared" si="149"/>
        <v>0</v>
      </c>
      <c r="BC116" s="24">
        <f t="shared" si="149"/>
        <v>0</v>
      </c>
      <c r="BD116" s="24" t="str">
        <f t="shared" si="149"/>
        <v>-</v>
      </c>
      <c r="BE116" s="113">
        <f t="shared" si="149"/>
        <v>0</v>
      </c>
      <c r="BF116" s="114">
        <f t="shared" si="149"/>
        <v>0</v>
      </c>
      <c r="BG116" s="24">
        <f t="shared" si="149"/>
        <v>0</v>
      </c>
      <c r="BH116" s="115">
        <f t="shared" si="105"/>
        <v>0</v>
      </c>
    </row>
    <row r="117" spans="8:60" x14ac:dyDescent="0.2">
      <c r="H117">
        <f>Registration!B58</f>
        <v>53</v>
      </c>
      <c r="I117" s="1">
        <f>Registration!C58</f>
        <v>0</v>
      </c>
      <c r="J117" s="114">
        <f t="shared" ref="J117:BG117" si="150">IF(ROW()=(COLUMN()+60),"-",(COUNTIF(G1_6,$H117)*COUNTIF(G1_6,J$7))+(COUNTIF(G1_7,$H117)*COUNTIF(G1_7,J$7))+(COUNTIF(G1_8,$H117)*COUNTIF(G1_8,J$7))+(COUNTIF(G1_9,$H117)*COUNTIF(G1_9,J$7))+(COUNTIF(G1_10,$H117)*COUNTIF(G1_10,J$7))+(COUNTIF(G2_6,$H117)*COUNTIF(G2_6,J$7))+(COUNTIF(G2_7,$H117)*COUNTIF(G2_7,J$7))+(COUNTIF(G2_8,$H117)*COUNTIF(G2_8,J$7))+(COUNTIF(G2_9,$H117)*COUNTIF(G2_9,J$7))+(COUNTIF(G2_10,$H117)*COUNTIF(G2_10,J$7))+(COUNTIF(G3_6,$H117)*COUNTIF(G3_6,J$7))+(COUNTIF(G3_7,$H117)*COUNTIF(G3_7,J$7))+(COUNTIF(G3_8,$H117)*COUNTIF(G3_8,J$7))+(COUNTIF(G3_9,$H117)*COUNTIF(G3_9,J$7))+(COUNTIF(G3_10,$H117)*COUNTIF(G3_10,J$7))+(COUNTIF(G4_6,$H117)*COUNTIF(G4_6,J$7))+(COUNTIF(G4_7,$H117)*COUNTIF(G4_7,J$7))+(COUNTIF(G4_8,$H117)*COUNTIF(G4_8,J$7))+(COUNTIF(G4_9,$H117)*COUNTIF(G4_9,J$7))+(COUNTIF(G4_10,$H117)*COUNTIF(G4_10,J$7))+(COUNTIF(G5_6,$H117)*COUNTIF(G5_6,J$7))+(COUNTIF(G5_7,$H117)*COUNTIF(G5_7,J$7))+(COUNTIF(G5_8,$H117)*COUNTIF(G5_8,J$7))+(COUNTIF(G5_9,$H117)*COUNTIF(G5_9,J$7))+(COUNTIF(G5_10,$H117)*COUNTIF(G5_10,J$7)+J177))</f>
        <v>0</v>
      </c>
      <c r="K117" s="116">
        <f t="shared" si="150"/>
        <v>0</v>
      </c>
      <c r="L117" s="114">
        <f t="shared" si="150"/>
        <v>0</v>
      </c>
      <c r="M117" s="114">
        <f t="shared" si="150"/>
        <v>0</v>
      </c>
      <c r="N117" s="114">
        <f t="shared" si="150"/>
        <v>0</v>
      </c>
      <c r="O117" s="114">
        <f t="shared" si="150"/>
        <v>0</v>
      </c>
      <c r="P117" s="112">
        <f t="shared" si="150"/>
        <v>0</v>
      </c>
      <c r="Q117" s="112">
        <f t="shared" si="150"/>
        <v>0</v>
      </c>
      <c r="R117" s="112">
        <f t="shared" si="150"/>
        <v>0</v>
      </c>
      <c r="S117" s="112">
        <f t="shared" si="150"/>
        <v>0</v>
      </c>
      <c r="T117" s="24">
        <f t="shared" si="150"/>
        <v>0</v>
      </c>
      <c r="U117" s="24">
        <f t="shared" si="150"/>
        <v>0</v>
      </c>
      <c r="V117" s="117">
        <f t="shared" si="150"/>
        <v>0</v>
      </c>
      <c r="W117" s="24">
        <f t="shared" si="150"/>
        <v>0</v>
      </c>
      <c r="X117" s="24">
        <f t="shared" si="150"/>
        <v>0</v>
      </c>
      <c r="Y117" s="112">
        <f t="shared" si="150"/>
        <v>0</v>
      </c>
      <c r="Z117" s="24">
        <f t="shared" si="150"/>
        <v>0</v>
      </c>
      <c r="AA117" s="59">
        <f t="shared" si="150"/>
        <v>0</v>
      </c>
      <c r="AB117" s="117">
        <f t="shared" si="150"/>
        <v>0</v>
      </c>
      <c r="AC117" s="24">
        <f t="shared" si="150"/>
        <v>0</v>
      </c>
      <c r="AD117" s="24">
        <f t="shared" si="150"/>
        <v>0</v>
      </c>
      <c r="AE117" s="24">
        <f t="shared" si="150"/>
        <v>0</v>
      </c>
      <c r="AF117" s="24">
        <f t="shared" si="150"/>
        <v>0</v>
      </c>
      <c r="AG117" s="24">
        <f t="shared" si="150"/>
        <v>0</v>
      </c>
      <c r="AH117" s="24">
        <f t="shared" si="150"/>
        <v>0</v>
      </c>
      <c r="AI117" s="24">
        <f t="shared" si="150"/>
        <v>0</v>
      </c>
      <c r="AJ117" s="102">
        <f t="shared" si="150"/>
        <v>0</v>
      </c>
      <c r="AK117" s="24">
        <f t="shared" si="150"/>
        <v>0</v>
      </c>
      <c r="AL117" s="24">
        <f t="shared" si="150"/>
        <v>0</v>
      </c>
      <c r="AM117" s="24">
        <f t="shared" si="150"/>
        <v>0</v>
      </c>
      <c r="AN117" s="24">
        <f t="shared" si="150"/>
        <v>0</v>
      </c>
      <c r="AO117" s="24">
        <f t="shared" si="150"/>
        <v>0</v>
      </c>
      <c r="AP117" s="24">
        <f t="shared" si="150"/>
        <v>0</v>
      </c>
      <c r="AQ117" s="24">
        <f t="shared" si="150"/>
        <v>0</v>
      </c>
      <c r="AR117" s="24">
        <f t="shared" si="150"/>
        <v>0</v>
      </c>
      <c r="AS117" s="24">
        <f t="shared" si="150"/>
        <v>0</v>
      </c>
      <c r="AT117" s="117">
        <f t="shared" si="150"/>
        <v>0</v>
      </c>
      <c r="AU117" s="24">
        <f t="shared" si="150"/>
        <v>0</v>
      </c>
      <c r="AV117" s="59">
        <f t="shared" si="150"/>
        <v>0</v>
      </c>
      <c r="AW117" s="24">
        <f t="shared" si="150"/>
        <v>0</v>
      </c>
      <c r="AX117" s="118">
        <f t="shared" si="150"/>
        <v>0</v>
      </c>
      <c r="AY117" s="59">
        <f t="shared" si="150"/>
        <v>0</v>
      </c>
      <c r="AZ117" s="112">
        <f t="shared" si="150"/>
        <v>0</v>
      </c>
      <c r="BA117" s="24">
        <f t="shared" si="150"/>
        <v>0</v>
      </c>
      <c r="BB117" s="112">
        <f t="shared" si="150"/>
        <v>0</v>
      </c>
      <c r="BC117" s="24">
        <f t="shared" si="150"/>
        <v>0</v>
      </c>
      <c r="BD117" s="112">
        <f t="shared" si="150"/>
        <v>0</v>
      </c>
      <c r="BE117" s="24" t="str">
        <f t="shared" si="150"/>
        <v>-</v>
      </c>
      <c r="BF117" s="24">
        <f t="shared" si="150"/>
        <v>0</v>
      </c>
      <c r="BG117" s="24">
        <f t="shared" si="150"/>
        <v>0</v>
      </c>
      <c r="BH117" s="119">
        <f t="shared" si="105"/>
        <v>0</v>
      </c>
    </row>
    <row r="118" spans="8:60" x14ac:dyDescent="0.2">
      <c r="H118">
        <f>Registration!B59</f>
        <v>54</v>
      </c>
      <c r="I118" s="1">
        <f>Registration!C59</f>
        <v>0</v>
      </c>
      <c r="J118" s="24">
        <f t="shared" ref="J118:BG118" si="151">IF(ROW()=(COLUMN()+60),"-",(COUNTIF(G1_6,$H118)*COUNTIF(G1_6,J$7))+(COUNTIF(G1_7,$H118)*COUNTIF(G1_7,J$7))+(COUNTIF(G1_8,$H118)*COUNTIF(G1_8,J$7))+(COUNTIF(G1_9,$H118)*COUNTIF(G1_9,J$7))+(COUNTIF(G1_10,$H118)*COUNTIF(G1_10,J$7))+(COUNTIF(G2_6,$H118)*COUNTIF(G2_6,J$7))+(COUNTIF(G2_7,$H118)*COUNTIF(G2_7,J$7))+(COUNTIF(G2_8,$H118)*COUNTIF(G2_8,J$7))+(COUNTIF(G2_9,$H118)*COUNTIF(G2_9,J$7))+(COUNTIF(G2_10,$H118)*COUNTIF(G2_10,J$7))+(COUNTIF(G3_6,$H118)*COUNTIF(G3_6,J$7))+(COUNTIF(G3_7,$H118)*COUNTIF(G3_7,J$7))+(COUNTIF(G3_8,$H118)*COUNTIF(G3_8,J$7))+(COUNTIF(G3_9,$H118)*COUNTIF(G3_9,J$7))+(COUNTIF(G3_10,$H118)*COUNTIF(G3_10,J$7))+(COUNTIF(G4_6,$H118)*COUNTIF(G4_6,J$7))+(COUNTIF(G4_7,$H118)*COUNTIF(G4_7,J$7))+(COUNTIF(G4_8,$H118)*COUNTIF(G4_8,J$7))+(COUNTIF(G4_9,$H118)*COUNTIF(G4_9,J$7))+(COUNTIF(G4_10,$H118)*COUNTIF(G4_10,J$7))+(COUNTIF(G5_6,$H118)*COUNTIF(G5_6,J$7))+(COUNTIF(G5_7,$H118)*COUNTIF(G5_7,J$7))+(COUNTIF(G5_8,$H118)*COUNTIF(G5_8,J$7))+(COUNTIF(G5_9,$H118)*COUNTIF(G5_9,J$7))+(COUNTIF(G5_10,$H118)*COUNTIF(G5_10,J$7)+J178))</f>
        <v>0</v>
      </c>
      <c r="K118" s="24">
        <f t="shared" si="151"/>
        <v>0</v>
      </c>
      <c r="L118" s="114">
        <f t="shared" si="151"/>
        <v>0</v>
      </c>
      <c r="M118" s="120">
        <f t="shared" si="151"/>
        <v>0</v>
      </c>
      <c r="N118" s="114">
        <f t="shared" si="151"/>
        <v>0</v>
      </c>
      <c r="O118" s="114">
        <f t="shared" si="151"/>
        <v>0</v>
      </c>
      <c r="P118" s="24">
        <f t="shared" si="151"/>
        <v>0</v>
      </c>
      <c r="Q118" s="24">
        <f t="shared" si="151"/>
        <v>0</v>
      </c>
      <c r="R118" s="67">
        <f t="shared" si="151"/>
        <v>0</v>
      </c>
      <c r="S118" s="24">
        <f t="shared" si="151"/>
        <v>0</v>
      </c>
      <c r="T118" s="24">
        <f t="shared" si="151"/>
        <v>0</v>
      </c>
      <c r="U118" s="24">
        <f t="shared" si="151"/>
        <v>0</v>
      </c>
      <c r="V118" s="24">
        <f t="shared" si="151"/>
        <v>0</v>
      </c>
      <c r="W118" s="67">
        <f t="shared" si="151"/>
        <v>0</v>
      </c>
      <c r="X118" s="24">
        <f t="shared" si="151"/>
        <v>0</v>
      </c>
      <c r="Y118" s="24">
        <f t="shared" si="151"/>
        <v>0</v>
      </c>
      <c r="Z118" s="24">
        <f t="shared" si="151"/>
        <v>0</v>
      </c>
      <c r="AA118" s="24">
        <f t="shared" si="151"/>
        <v>0</v>
      </c>
      <c r="AB118" s="24">
        <f t="shared" si="151"/>
        <v>0</v>
      </c>
      <c r="AC118" s="24">
        <f t="shared" si="151"/>
        <v>0</v>
      </c>
      <c r="AD118" s="24">
        <f t="shared" si="151"/>
        <v>0</v>
      </c>
      <c r="AE118" s="67">
        <f t="shared" si="151"/>
        <v>0</v>
      </c>
      <c r="AF118" s="24">
        <f t="shared" si="151"/>
        <v>0</v>
      </c>
      <c r="AG118" s="24">
        <f t="shared" si="151"/>
        <v>0</v>
      </c>
      <c r="AH118" s="24">
        <f t="shared" si="151"/>
        <v>0</v>
      </c>
      <c r="AI118" s="24">
        <f t="shared" si="151"/>
        <v>0</v>
      </c>
      <c r="AJ118" s="24">
        <f t="shared" si="151"/>
        <v>0</v>
      </c>
      <c r="AK118" s="24">
        <f t="shared" si="151"/>
        <v>0</v>
      </c>
      <c r="AL118" s="24">
        <f t="shared" si="151"/>
        <v>0</v>
      </c>
      <c r="AM118" s="24">
        <f t="shared" si="151"/>
        <v>0</v>
      </c>
      <c r="AN118" s="24">
        <f t="shared" si="151"/>
        <v>0</v>
      </c>
      <c r="AO118" s="24">
        <f t="shared" si="151"/>
        <v>0</v>
      </c>
      <c r="AP118" s="24">
        <f t="shared" si="151"/>
        <v>0</v>
      </c>
      <c r="AQ118" s="24">
        <f t="shared" si="151"/>
        <v>0</v>
      </c>
      <c r="AR118" s="24">
        <f t="shared" si="151"/>
        <v>0</v>
      </c>
      <c r="AS118" s="24">
        <f t="shared" si="151"/>
        <v>0</v>
      </c>
      <c r="AT118" s="24">
        <f t="shared" si="151"/>
        <v>0</v>
      </c>
      <c r="AU118" s="67">
        <f t="shared" si="151"/>
        <v>0</v>
      </c>
      <c r="AV118" s="24">
        <f t="shared" si="151"/>
        <v>0</v>
      </c>
      <c r="AW118" s="24">
        <f t="shared" si="151"/>
        <v>0</v>
      </c>
      <c r="AX118" s="24">
        <f t="shared" si="151"/>
        <v>0</v>
      </c>
      <c r="AY118" s="67">
        <f t="shared" si="151"/>
        <v>0</v>
      </c>
      <c r="AZ118" s="67">
        <f t="shared" si="151"/>
        <v>0</v>
      </c>
      <c r="BA118" s="67">
        <f t="shared" si="151"/>
        <v>0</v>
      </c>
      <c r="BB118" s="67">
        <f t="shared" si="151"/>
        <v>0</v>
      </c>
      <c r="BC118" s="67">
        <f t="shared" si="151"/>
        <v>0</v>
      </c>
      <c r="BD118" s="67">
        <f t="shared" si="151"/>
        <v>0</v>
      </c>
      <c r="BE118" s="111">
        <f t="shared" si="151"/>
        <v>0</v>
      </c>
      <c r="BF118" s="24" t="str">
        <f t="shared" si="151"/>
        <v>-</v>
      </c>
      <c r="BG118" s="24">
        <f t="shared" si="151"/>
        <v>0</v>
      </c>
      <c r="BH118">
        <f t="shared" si="105"/>
        <v>0</v>
      </c>
    </row>
    <row r="119" spans="8:60" x14ac:dyDescent="0.2">
      <c r="H119">
        <f>Registration!B60</f>
        <v>55</v>
      </c>
      <c r="I119" s="1">
        <f>Registration!C60</f>
        <v>0</v>
      </c>
      <c r="J119" s="24">
        <f t="shared" ref="J119:BG119" si="152">IF(ROW()=(COLUMN()+60),"-",(COUNTIF(G1_6,$H119)*COUNTIF(G1_6,J$7))+(COUNTIF(G1_7,$H119)*COUNTIF(G1_7,J$7))+(COUNTIF(G1_8,$H119)*COUNTIF(G1_8,J$7))+(COUNTIF(G1_9,$H119)*COUNTIF(G1_9,J$7))+(COUNTIF(G1_10,$H119)*COUNTIF(G1_10,J$7))+(COUNTIF(G2_6,$H119)*COUNTIF(G2_6,J$7))+(COUNTIF(G2_7,$H119)*COUNTIF(G2_7,J$7))+(COUNTIF(G2_8,$H119)*COUNTIF(G2_8,J$7))+(COUNTIF(G2_9,$H119)*COUNTIF(G2_9,J$7))+(COUNTIF(G2_10,$H119)*COUNTIF(G2_10,J$7))+(COUNTIF(G3_6,$H119)*COUNTIF(G3_6,J$7))+(COUNTIF(G3_7,$H119)*COUNTIF(G3_7,J$7))+(COUNTIF(G3_8,$H119)*COUNTIF(G3_8,J$7))+(COUNTIF(G3_9,$H119)*COUNTIF(G3_9,J$7))+(COUNTIF(G3_10,$H119)*COUNTIF(G3_10,J$7))+(COUNTIF(G4_6,$H119)*COUNTIF(G4_6,J$7))+(COUNTIF(G4_7,$H119)*COUNTIF(G4_7,J$7))+(COUNTIF(G4_8,$H119)*COUNTIF(G4_8,J$7))+(COUNTIF(G4_9,$H119)*COUNTIF(G4_9,J$7))+(COUNTIF(G4_10,$H119)*COUNTIF(G4_10,J$7))+(COUNTIF(G5_6,$H119)*COUNTIF(G5_6,J$7))+(COUNTIF(G5_7,$H119)*COUNTIF(G5_7,J$7))+(COUNTIF(G5_8,$H119)*COUNTIF(G5_8,J$7))+(COUNTIF(G5_9,$H119)*COUNTIF(G5_9,J$7))+(COUNTIF(G5_10,$H119)*COUNTIF(G5_10,J$7)+J179))</f>
        <v>0</v>
      </c>
      <c r="K119" s="114">
        <f t="shared" si="152"/>
        <v>0</v>
      </c>
      <c r="L119" s="120">
        <f t="shared" si="152"/>
        <v>0</v>
      </c>
      <c r="M119" s="24">
        <f t="shared" si="152"/>
        <v>0</v>
      </c>
      <c r="N119" s="24">
        <f t="shared" si="152"/>
        <v>0</v>
      </c>
      <c r="O119" s="114">
        <f t="shared" si="152"/>
        <v>0</v>
      </c>
      <c r="P119" s="114">
        <f t="shared" si="152"/>
        <v>0</v>
      </c>
      <c r="Q119" s="114">
        <f t="shared" si="152"/>
        <v>0</v>
      </c>
      <c r="R119" s="24">
        <f t="shared" si="152"/>
        <v>0</v>
      </c>
      <c r="S119" s="114">
        <f t="shared" si="152"/>
        <v>0</v>
      </c>
      <c r="T119" s="120">
        <f t="shared" si="152"/>
        <v>0</v>
      </c>
      <c r="U119" s="120">
        <f t="shared" si="152"/>
        <v>0</v>
      </c>
      <c r="V119" s="24">
        <f t="shared" si="152"/>
        <v>0</v>
      </c>
      <c r="W119" s="24">
        <f t="shared" si="152"/>
        <v>0</v>
      </c>
      <c r="X119" s="120">
        <f t="shared" si="152"/>
        <v>0</v>
      </c>
      <c r="Y119" s="24">
        <f t="shared" si="152"/>
        <v>0</v>
      </c>
      <c r="Z119" s="24">
        <f t="shared" si="152"/>
        <v>0</v>
      </c>
      <c r="AA119" s="120">
        <f t="shared" si="152"/>
        <v>0</v>
      </c>
      <c r="AB119" s="24">
        <f t="shared" si="152"/>
        <v>0</v>
      </c>
      <c r="AC119" s="121">
        <f t="shared" si="152"/>
        <v>0</v>
      </c>
      <c r="AD119" s="24">
        <f t="shared" si="152"/>
        <v>0</v>
      </c>
      <c r="AE119" s="122">
        <f t="shared" si="152"/>
        <v>0</v>
      </c>
      <c r="AF119" s="24">
        <f t="shared" si="152"/>
        <v>0</v>
      </c>
      <c r="AG119" s="24">
        <f t="shared" si="152"/>
        <v>0</v>
      </c>
      <c r="AH119" s="24">
        <f t="shared" si="152"/>
        <v>0</v>
      </c>
      <c r="AI119" s="24">
        <f t="shared" si="152"/>
        <v>0</v>
      </c>
      <c r="AJ119" s="24">
        <f t="shared" si="152"/>
        <v>0</v>
      </c>
      <c r="AK119" s="120">
        <f t="shared" si="152"/>
        <v>0</v>
      </c>
      <c r="AL119" s="120">
        <f t="shared" si="152"/>
        <v>0</v>
      </c>
      <c r="AM119" s="24">
        <f t="shared" si="152"/>
        <v>0</v>
      </c>
      <c r="AN119" s="24">
        <f t="shared" si="152"/>
        <v>0</v>
      </c>
      <c r="AO119" s="120">
        <f t="shared" si="152"/>
        <v>0</v>
      </c>
      <c r="AP119" s="24">
        <f t="shared" si="152"/>
        <v>0</v>
      </c>
      <c r="AQ119" s="24">
        <f t="shared" si="152"/>
        <v>0</v>
      </c>
      <c r="AR119" s="24">
        <f t="shared" si="152"/>
        <v>0</v>
      </c>
      <c r="AS119" s="24">
        <f t="shared" si="152"/>
        <v>0</v>
      </c>
      <c r="AT119" s="24">
        <f t="shared" si="152"/>
        <v>0</v>
      </c>
      <c r="AU119" s="24">
        <f t="shared" si="152"/>
        <v>0</v>
      </c>
      <c r="AV119" s="24">
        <f t="shared" si="152"/>
        <v>0</v>
      </c>
      <c r="AW119" s="24">
        <f t="shared" si="152"/>
        <v>0</v>
      </c>
      <c r="AX119" s="24">
        <f t="shared" si="152"/>
        <v>0</v>
      </c>
      <c r="AY119" s="24">
        <f t="shared" si="152"/>
        <v>0</v>
      </c>
      <c r="AZ119" s="120">
        <f t="shared" si="152"/>
        <v>0</v>
      </c>
      <c r="BA119" s="24">
        <f t="shared" si="152"/>
        <v>0</v>
      </c>
      <c r="BB119" s="24">
        <f t="shared" si="152"/>
        <v>0</v>
      </c>
      <c r="BC119" s="24">
        <f t="shared" si="152"/>
        <v>0</v>
      </c>
      <c r="BD119" s="24">
        <f t="shared" si="152"/>
        <v>0</v>
      </c>
      <c r="BE119" s="24">
        <f t="shared" si="152"/>
        <v>0</v>
      </c>
      <c r="BF119" s="24">
        <f t="shared" si="152"/>
        <v>0</v>
      </c>
      <c r="BG119" s="24" t="str">
        <f t="shared" si="152"/>
        <v>-</v>
      </c>
      <c r="BH119">
        <f t="shared" si="105"/>
        <v>0</v>
      </c>
    </row>
    <row r="120" spans="8:60" x14ac:dyDescent="0.2"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6" spans="8:60" x14ac:dyDescent="0.2">
      <c r="J126" s="1" t="s">
        <v>992</v>
      </c>
    </row>
    <row r="127" spans="8:60" x14ac:dyDescent="0.2">
      <c r="J127" s="1">
        <f>+$H130</f>
        <v>1</v>
      </c>
      <c r="K127" s="1">
        <f>+$H131</f>
        <v>2</v>
      </c>
      <c r="L127" s="1">
        <f>+$H132</f>
        <v>3</v>
      </c>
      <c r="M127" s="1">
        <f>+$H133</f>
        <v>4</v>
      </c>
      <c r="N127" s="1">
        <f>+$H134</f>
        <v>5</v>
      </c>
      <c r="O127" s="1">
        <f>+$H135</f>
        <v>6</v>
      </c>
      <c r="P127" s="1">
        <f>+$H136</f>
        <v>7</v>
      </c>
      <c r="Q127" s="1">
        <f>+$H137</f>
        <v>8</v>
      </c>
      <c r="R127" s="1">
        <f>+$H138</f>
        <v>9</v>
      </c>
      <c r="S127" s="1">
        <f>+$H139</f>
        <v>10</v>
      </c>
      <c r="T127" s="1">
        <f>+$H140</f>
        <v>11</v>
      </c>
      <c r="U127" s="1">
        <f>+$H141</f>
        <v>12</v>
      </c>
      <c r="V127" s="1">
        <f>+$H142</f>
        <v>13</v>
      </c>
      <c r="W127" s="1">
        <f>+$H143</f>
        <v>14</v>
      </c>
      <c r="X127" s="1">
        <f>+$H144</f>
        <v>15</v>
      </c>
      <c r="Y127" s="1">
        <f>+$H145</f>
        <v>16</v>
      </c>
      <c r="Z127" s="1">
        <f>+$H146</f>
        <v>17</v>
      </c>
      <c r="AA127" s="1">
        <f>+$H147</f>
        <v>18</v>
      </c>
      <c r="AB127" s="1">
        <f>+$H148</f>
        <v>19</v>
      </c>
      <c r="AC127" s="1">
        <f>+$H149</f>
        <v>20</v>
      </c>
      <c r="AD127" s="1">
        <f>+$H150</f>
        <v>21</v>
      </c>
      <c r="AE127" s="1">
        <f>+$H151</f>
        <v>22</v>
      </c>
      <c r="AF127" s="1">
        <f>+$H152</f>
        <v>23</v>
      </c>
      <c r="AG127" s="1">
        <f>+$H153</f>
        <v>24</v>
      </c>
      <c r="AH127" s="1">
        <f>+$H154</f>
        <v>25</v>
      </c>
      <c r="AI127" s="1">
        <f>+$H155</f>
        <v>26</v>
      </c>
      <c r="AJ127" s="1">
        <f>+$H156</f>
        <v>27</v>
      </c>
      <c r="AK127" s="1">
        <f>+$H157</f>
        <v>28</v>
      </c>
      <c r="AL127" s="1">
        <f>+$H158</f>
        <v>29</v>
      </c>
      <c r="AM127" s="1">
        <f>+$H159</f>
        <v>30</v>
      </c>
      <c r="AN127" s="1">
        <f>+$H160</f>
        <v>31</v>
      </c>
      <c r="AO127" s="1">
        <f>+$H161</f>
        <v>36</v>
      </c>
      <c r="AP127" s="1">
        <f>+$H162</f>
        <v>37</v>
      </c>
      <c r="AQ127" s="1">
        <f>+$H163</f>
        <v>39</v>
      </c>
      <c r="AR127" s="1">
        <f>+$H164</f>
        <v>40</v>
      </c>
      <c r="AS127" s="1">
        <f>+$H165</f>
        <v>41</v>
      </c>
      <c r="AT127" s="1">
        <f>+$H166</f>
        <v>42</v>
      </c>
      <c r="AU127" s="1">
        <f>+$H167</f>
        <v>43</v>
      </c>
      <c r="AV127" s="1">
        <f>+$H168</f>
        <v>44</v>
      </c>
      <c r="AW127" s="1">
        <f>+$H169</f>
        <v>45</v>
      </c>
      <c r="AX127" s="1">
        <f>+$H170</f>
        <v>46</v>
      </c>
      <c r="AY127" s="1">
        <f>+$H171</f>
        <v>47</v>
      </c>
      <c r="AZ127" s="1">
        <f>+$H172</f>
        <v>48</v>
      </c>
      <c r="BA127" s="1">
        <f>+$H173</f>
        <v>49</v>
      </c>
      <c r="BB127" s="1">
        <f>+$H174</f>
        <v>50</v>
      </c>
      <c r="BC127" s="1">
        <f>+$H175</f>
        <v>51</v>
      </c>
      <c r="BD127" s="1">
        <f>+$H176</f>
        <v>52</v>
      </c>
      <c r="BE127" s="1">
        <f>+$H177</f>
        <v>53</v>
      </c>
      <c r="BF127" s="1">
        <f>+$H178</f>
        <v>54</v>
      </c>
      <c r="BG127" s="1">
        <f>+$H179</f>
        <v>55</v>
      </c>
    </row>
    <row r="129" spans="8:59" x14ac:dyDescent="0.2">
      <c r="H129" s="1" t="str">
        <f>Registration!B9</f>
        <v>Badge #</v>
      </c>
      <c r="I129" s="1" t="str">
        <f>Registration!C9</f>
        <v>Name</v>
      </c>
      <c r="J129" s="1" t="str">
        <f>I130</f>
        <v>Bruce Beard</v>
      </c>
      <c r="K129" s="1" t="str">
        <f>I131</f>
        <v>Jeff Heuer</v>
      </c>
      <c r="L129" s="1" t="str">
        <f>I132</f>
        <v>Mark Geary</v>
      </c>
      <c r="M129" s="1" t="str">
        <f>I133</f>
        <v>David Simmons</v>
      </c>
      <c r="N129" s="1" t="str">
        <f>I134</f>
        <v>Chris Schaffer</v>
      </c>
      <c r="O129" s="1" t="str">
        <f>I135</f>
        <v>Bill Gallagher</v>
      </c>
      <c r="P129" s="1" t="str">
        <f>I136</f>
        <v>Eric Flood</v>
      </c>
      <c r="Q129" s="1" t="str">
        <f>I137</f>
        <v>Jonathan Flagg</v>
      </c>
      <c r="R129" s="1" t="str">
        <f>I138</f>
        <v>Todd V.d Pluyme</v>
      </c>
      <c r="S129" s="1" t="str">
        <f>I139</f>
        <v>Allen Stancius</v>
      </c>
      <c r="T129" s="1" t="str">
        <f>I140</f>
        <v>Mike Monical</v>
      </c>
      <c r="U129" s="1" t="str">
        <f>I141</f>
        <v>Dave Blanchard</v>
      </c>
      <c r="V129" s="1" t="str">
        <f>I142</f>
        <v>David Hecht</v>
      </c>
      <c r="W129" s="1" t="str">
        <f>I143</f>
        <v>Aliza Panitz</v>
      </c>
      <c r="X129" s="1" t="str">
        <f>I144</f>
        <v>Steve Yu</v>
      </c>
      <c r="Y129" s="1" t="str">
        <f>I145</f>
        <v>Chris… Roa</v>
      </c>
      <c r="Z129" s="1" t="str">
        <f>I146</f>
        <v>Jonathan Ander…</v>
      </c>
      <c r="AA129" s="1" t="str">
        <f>I147</f>
        <v>Ken Boucher</v>
      </c>
      <c r="AB129" s="1" t="str">
        <f>I148</f>
        <v>Tyler Harvey</v>
      </c>
      <c r="AC129" s="1" t="str">
        <f>I149</f>
        <v>Steve Wambler</v>
      </c>
      <c r="AD129" s="1" t="str">
        <f>I150</f>
        <v>Paul Work</v>
      </c>
      <c r="AE129" s="1" t="str">
        <f>I151</f>
        <v>Jonathan Work</v>
      </c>
      <c r="AF129" s="1" t="str">
        <f>I152</f>
        <v>Aaron</v>
      </c>
      <c r="AG129" s="1">
        <f>I153</f>
        <v>0</v>
      </c>
      <c r="AH129" s="1" t="str">
        <f>I154</f>
        <v>Jonathan Work</v>
      </c>
      <c r="AI129" s="1" t="str">
        <f>I155</f>
        <v>Who #1</v>
      </c>
      <c r="AJ129" s="1" t="str">
        <f>I156</f>
        <v>Who #2</v>
      </c>
      <c r="AK129" s="1" t="str">
        <f>I157</f>
        <v>Who #3</v>
      </c>
      <c r="AL129" s="1" t="str">
        <f>I158</f>
        <v>Who #4</v>
      </c>
      <c r="AM129" s="1">
        <f>I159</f>
        <v>0</v>
      </c>
      <c r="AN129" s="1">
        <f>I160</f>
        <v>0</v>
      </c>
      <c r="AO129" s="1">
        <f>I161</f>
        <v>0</v>
      </c>
      <c r="AP129" s="1">
        <f>I162</f>
        <v>0</v>
      </c>
      <c r="AQ129" s="1">
        <f>I163</f>
        <v>0</v>
      </c>
      <c r="AR129" s="1">
        <f>I164</f>
        <v>0</v>
      </c>
      <c r="AS129" s="1">
        <f>I165</f>
        <v>0</v>
      </c>
      <c r="AT129" s="1">
        <f>I166</f>
        <v>0</v>
      </c>
      <c r="AU129" s="1">
        <f>I167</f>
        <v>0</v>
      </c>
      <c r="AV129" s="1">
        <f>I168</f>
        <v>0</v>
      </c>
      <c r="AW129" s="1">
        <f>I169</f>
        <v>0</v>
      </c>
      <c r="AX129" s="1">
        <f>I170</f>
        <v>0</v>
      </c>
      <c r="AY129" s="1">
        <f>I171</f>
        <v>0</v>
      </c>
      <c r="AZ129" s="1">
        <f>I172</f>
        <v>0</v>
      </c>
      <c r="BA129" s="1">
        <f>I173</f>
        <v>0</v>
      </c>
      <c r="BB129" s="1">
        <f>I174</f>
        <v>0</v>
      </c>
      <c r="BC129" s="1">
        <f>I175</f>
        <v>0</v>
      </c>
      <c r="BD129" s="1">
        <f>I176</f>
        <v>0</v>
      </c>
      <c r="BE129" s="1">
        <f>I177</f>
        <v>0</v>
      </c>
      <c r="BF129" s="1">
        <f>I178</f>
        <v>0</v>
      </c>
      <c r="BG129" s="1">
        <f>I179</f>
        <v>0</v>
      </c>
    </row>
    <row r="130" spans="8:59" x14ac:dyDescent="0.2">
      <c r="H130" s="123">
        <f>Registration!B11</f>
        <v>1</v>
      </c>
      <c r="I130" s="1" t="str">
        <f>Registration!C11</f>
        <v>Bruce Beard</v>
      </c>
      <c r="J130" s="24" t="str">
        <f>IF(ROW()=(COLUMN()+120),"-",(COUNTIF(G6_1,$H130)*COUNTIF(G6_1,J$7))+(COUNTIF(G6_2,$H130)*COUNTIF(G6_2,J$7))+(COUNTIF(G6_3,$H130)*COUNTIF(G6_3,J$7))+(COUNTIF(G6_4,$H130)*COUNTIF(G6_4,J$7))+(COUNTIF(G6_5,$H130)*COUNTIF(G6_5,J$7))+(COUNTIF(G7_1,$H130)*COUNTIF(G7_1,J$7))+(COUNTIF(G7_2,$H130)*COUNTIF(G7_2,J$7))+(COUNTIF(G7_3,$H130)*COUNTIF(G7_3,J$7))+(COUNTIF(G7_4,$H130)*COUNTIF(G7_4,J$7))+(COUNTIF(G7_5,$H130)*COUNTIF(G7_5,J$7))+(COUNTIF(G8_1,$H130)*COUNTIF(G8_1,J$7))+(COUNTIF(G8_2,$H130)*COUNTIF(G8_2,J$7))+(COUNTIF(G8_3,$H130)*COUNTIF(G8_3,J$7))+(COUNTIF(G8_4,$H130)*COUNTIF(G8_4,J$7))+(COUNTIF(G8_5,$H130)*COUNTIF(G8_5,J$7))+(COUNTIF(G9_1,$H130)*COUNTIF(G9_1,J$7))+(COUNTIF(G9_2,$H130)*COUNTIF(G9_2,J$7))+(COUNTIF(G9_3,$H130)*COUNTIF(G9_3,J$7))+(COUNTIF(G9_4,$H130)*COUNTIF(G9_4,J$7))+(COUNTIF(G9_5,$H130)*COUNTIF(G9_5,J$7)+J190))</f>
        <v>-</v>
      </c>
      <c r="K130" s="24">
        <f t="shared" ref="K130:BG130" si="153">IF(ROW()=(COLUMN()+120),"-",(COUNTIF(G6_1,$H130)*COUNTIF(G6_1,K$7))+(COUNTIF(G6_2,$H130)*COUNTIF(G6_2,K$7))+(COUNTIF(G6_3,$H130)*COUNTIF(G6_3,K$7))+(COUNTIF(G6_4,$H130)*COUNTIF(G6_4,K$7))+(COUNTIF(G6_5,$H130)*COUNTIF(G6_5,K$7))+(COUNTIF(G7_1,$H130)*COUNTIF(G7_1,K$7))+(COUNTIF(G7_2,$H130)*COUNTIF(G7_2,K$7))+(COUNTIF(G7_3,$H130)*COUNTIF(G7_3,K$7))+(COUNTIF(G7_4,$H130)*COUNTIF(G7_4,K$7))+(COUNTIF(G7_5,$H130)*COUNTIF(G7_5,K$7))+(COUNTIF(G8_1,$H130)*COUNTIF(G8_1,K$7))+(COUNTIF(G8_2,$H130)*COUNTIF(G8_2,K$7))+(COUNTIF(G8_3,$H130)*COUNTIF(G8_3,K$7))+(COUNTIF(G8_4,$H130)*COUNTIF(G8_4,K$7))+(COUNTIF(G8_5,$H130)*COUNTIF(G8_5,K$7))+(COUNTIF(G9_1,$H130)*COUNTIF(G9_1,K$7))+(COUNTIF(G9_2,$H130)*COUNTIF(G9_2,K$7))+(COUNTIF(G9_3,$H130)*COUNTIF(G9_3,K$7))+(COUNTIF(G9_4,$H130)*COUNTIF(G9_4,K$7))+(COUNTIF(G9_5,$H130)*COUNTIF(G9_5,K$7)+K190))</f>
        <v>2</v>
      </c>
      <c r="L130" s="114">
        <f t="shared" si="153"/>
        <v>0</v>
      </c>
      <c r="M130" s="114">
        <f t="shared" si="153"/>
        <v>1</v>
      </c>
      <c r="N130" s="114">
        <f t="shared" si="153"/>
        <v>2</v>
      </c>
      <c r="O130" s="114">
        <f t="shared" si="153"/>
        <v>0</v>
      </c>
      <c r="P130" s="92">
        <f t="shared" si="153"/>
        <v>0</v>
      </c>
      <c r="Q130" s="92">
        <f t="shared" si="153"/>
        <v>1</v>
      </c>
      <c r="R130" s="67">
        <f t="shared" si="153"/>
        <v>0</v>
      </c>
      <c r="S130" s="24">
        <f t="shared" si="153"/>
        <v>0</v>
      </c>
      <c r="T130" s="124">
        <f t="shared" si="153"/>
        <v>0</v>
      </c>
      <c r="U130" s="125">
        <f t="shared" si="153"/>
        <v>1</v>
      </c>
      <c r="V130" s="24">
        <f t="shared" si="153"/>
        <v>0</v>
      </c>
      <c r="W130" s="114">
        <f t="shared" si="153"/>
        <v>0</v>
      </c>
      <c r="X130" s="126">
        <f t="shared" si="153"/>
        <v>1</v>
      </c>
      <c r="Y130" s="92">
        <f t="shared" si="153"/>
        <v>0</v>
      </c>
      <c r="Z130" s="24">
        <f t="shared" si="153"/>
        <v>0</v>
      </c>
      <c r="AA130" s="67">
        <f t="shared" si="153"/>
        <v>0</v>
      </c>
      <c r="AB130" s="24">
        <f t="shared" si="153"/>
        <v>0</v>
      </c>
      <c r="AC130" s="24">
        <f t="shared" si="153"/>
        <v>0</v>
      </c>
      <c r="AD130" s="102">
        <f t="shared" si="153"/>
        <v>0</v>
      </c>
      <c r="AE130" s="24">
        <f t="shared" si="153"/>
        <v>1</v>
      </c>
      <c r="AF130" s="24">
        <f t="shared" si="153"/>
        <v>0</v>
      </c>
      <c r="AG130" s="24">
        <f t="shared" si="153"/>
        <v>0</v>
      </c>
      <c r="AH130" s="102">
        <f t="shared" si="153"/>
        <v>0</v>
      </c>
      <c r="AI130" s="24">
        <f t="shared" si="153"/>
        <v>0</v>
      </c>
      <c r="AJ130" s="24">
        <f t="shared" si="153"/>
        <v>0</v>
      </c>
      <c r="AK130" s="24">
        <f t="shared" si="153"/>
        <v>0</v>
      </c>
      <c r="AL130" s="102">
        <f t="shared" si="153"/>
        <v>0</v>
      </c>
      <c r="AM130" s="24">
        <f t="shared" si="153"/>
        <v>0</v>
      </c>
      <c r="AN130" s="24">
        <f t="shared" si="153"/>
        <v>0</v>
      </c>
      <c r="AO130" s="24">
        <f t="shared" si="153"/>
        <v>0</v>
      </c>
      <c r="AP130" s="24">
        <f t="shared" si="153"/>
        <v>0</v>
      </c>
      <c r="AQ130" s="24">
        <f t="shared" si="153"/>
        <v>0</v>
      </c>
      <c r="AR130" s="24">
        <f t="shared" si="153"/>
        <v>0</v>
      </c>
      <c r="AS130" s="24">
        <f t="shared" si="153"/>
        <v>0</v>
      </c>
      <c r="AT130" s="24">
        <f t="shared" si="153"/>
        <v>0</v>
      </c>
      <c r="AU130" s="24">
        <f t="shared" si="153"/>
        <v>0</v>
      </c>
      <c r="AV130" s="24">
        <f t="shared" si="153"/>
        <v>0</v>
      </c>
      <c r="AW130" s="114">
        <f t="shared" si="153"/>
        <v>0</v>
      </c>
      <c r="AX130" s="114">
        <f t="shared" si="153"/>
        <v>0</v>
      </c>
      <c r="AY130" s="120">
        <f t="shared" si="153"/>
        <v>0</v>
      </c>
      <c r="AZ130" s="120">
        <f t="shared" si="153"/>
        <v>0</v>
      </c>
      <c r="BA130" s="120">
        <f t="shared" si="153"/>
        <v>0</v>
      </c>
      <c r="BB130" s="120">
        <f t="shared" si="153"/>
        <v>0</v>
      </c>
      <c r="BC130" s="24">
        <f t="shared" si="153"/>
        <v>0</v>
      </c>
      <c r="BD130" s="24">
        <f t="shared" si="153"/>
        <v>0</v>
      </c>
      <c r="BE130" s="121">
        <f t="shared" si="153"/>
        <v>0</v>
      </c>
      <c r="BF130" s="121">
        <f t="shared" si="153"/>
        <v>0</v>
      </c>
      <c r="BG130" s="127">
        <f t="shared" si="153"/>
        <v>0</v>
      </c>
    </row>
    <row r="131" spans="8:59" x14ac:dyDescent="0.2">
      <c r="H131" s="123">
        <f>Registration!B12</f>
        <v>2</v>
      </c>
      <c r="I131" s="1" t="str">
        <f>Registration!C12</f>
        <v>Jeff Heuer</v>
      </c>
      <c r="J131" s="24">
        <f t="shared" ref="J131:BG131" si="154">IF(ROW()=(COLUMN()+120),"-",(COUNTIF(G6_1,$H131)*COUNTIF(G6_1,J$7))+(COUNTIF(G6_2,$H131)*COUNTIF(G6_2,J$7))+(COUNTIF(G6_3,$H131)*COUNTIF(G6_3,J$7))+(COUNTIF(G6_4,$H131)*COUNTIF(G6_4,J$7))+(COUNTIF(G6_5,$H131)*COUNTIF(G6_5,J$7))+(COUNTIF(G7_1,$H131)*COUNTIF(G7_1,J$7))+(COUNTIF(G7_2,$H131)*COUNTIF(G7_2,J$7))+(COUNTIF(G7_3,$H131)*COUNTIF(G7_3,J$7))+(COUNTIF(G7_4,$H131)*COUNTIF(G7_4,J$7))+(COUNTIF(G7_5,$H131)*COUNTIF(G7_5,J$7))+(COUNTIF(G8_1,$H131)*COUNTIF(G8_1,J$7))+(COUNTIF(G8_2,$H131)*COUNTIF(G8_2,J$7))+(COUNTIF(G8_3,$H131)*COUNTIF(G8_3,J$7))+(COUNTIF(G8_4,$H131)*COUNTIF(G8_4,J$7))+(COUNTIF(G8_5,$H131)*COUNTIF(G8_5,J$7))+(COUNTIF(G9_1,$H131)*COUNTIF(G9_1,J$7))+(COUNTIF(G9_2,$H131)*COUNTIF(G9_2,J$7))+(COUNTIF(G9_3,$H131)*COUNTIF(G9_3,J$7))+(COUNTIF(G9_4,$H131)*COUNTIF(G9_4,J$7))+(COUNTIF(G9_5,$H131)*COUNTIF(G9_5,J$7)+J191))</f>
        <v>2</v>
      </c>
      <c r="K131" s="24" t="str">
        <f t="shared" si="154"/>
        <v>-</v>
      </c>
      <c r="L131" s="114">
        <f t="shared" si="154"/>
        <v>0</v>
      </c>
      <c r="M131" s="114">
        <f t="shared" si="154"/>
        <v>1</v>
      </c>
      <c r="N131" s="114">
        <f t="shared" si="154"/>
        <v>1</v>
      </c>
      <c r="O131" s="114">
        <f t="shared" si="154"/>
        <v>0</v>
      </c>
      <c r="P131" s="24">
        <f t="shared" si="154"/>
        <v>0</v>
      </c>
      <c r="Q131" s="24">
        <f t="shared" si="154"/>
        <v>1</v>
      </c>
      <c r="R131" s="24">
        <f t="shared" si="154"/>
        <v>0</v>
      </c>
      <c r="S131" s="24">
        <f t="shared" si="154"/>
        <v>0</v>
      </c>
      <c r="T131" s="24">
        <f t="shared" si="154"/>
        <v>0</v>
      </c>
      <c r="U131" s="24">
        <f t="shared" si="154"/>
        <v>1</v>
      </c>
      <c r="V131" s="24">
        <f t="shared" si="154"/>
        <v>0</v>
      </c>
      <c r="W131" s="24">
        <f t="shared" si="154"/>
        <v>0</v>
      </c>
      <c r="X131" s="24">
        <f t="shared" si="154"/>
        <v>1</v>
      </c>
      <c r="Y131" s="24">
        <f t="shared" si="154"/>
        <v>0</v>
      </c>
      <c r="Z131" s="24">
        <f t="shared" si="154"/>
        <v>0</v>
      </c>
      <c r="AA131" s="24">
        <f t="shared" si="154"/>
        <v>0</v>
      </c>
      <c r="AB131" s="24">
        <f t="shared" si="154"/>
        <v>0</v>
      </c>
      <c r="AC131" s="24">
        <f t="shared" si="154"/>
        <v>0</v>
      </c>
      <c r="AD131" s="24">
        <f t="shared" si="154"/>
        <v>0</v>
      </c>
      <c r="AE131" s="122">
        <f t="shared" si="154"/>
        <v>0</v>
      </c>
      <c r="AF131" s="24">
        <f t="shared" si="154"/>
        <v>0</v>
      </c>
      <c r="AG131" s="24">
        <f t="shared" si="154"/>
        <v>0</v>
      </c>
      <c r="AH131" s="24">
        <f t="shared" si="154"/>
        <v>0</v>
      </c>
      <c r="AI131" s="24">
        <f t="shared" si="154"/>
        <v>0</v>
      </c>
      <c r="AJ131" s="24">
        <f t="shared" si="154"/>
        <v>0</v>
      </c>
      <c r="AK131" s="24">
        <f t="shared" si="154"/>
        <v>0</v>
      </c>
      <c r="AL131" s="24">
        <f t="shared" si="154"/>
        <v>0</v>
      </c>
      <c r="AM131" s="24">
        <f t="shared" si="154"/>
        <v>0</v>
      </c>
      <c r="AN131" s="24">
        <f t="shared" si="154"/>
        <v>0</v>
      </c>
      <c r="AO131" s="24">
        <f t="shared" si="154"/>
        <v>0</v>
      </c>
      <c r="AP131" s="24">
        <f t="shared" si="154"/>
        <v>0</v>
      </c>
      <c r="AQ131" s="127">
        <f t="shared" si="154"/>
        <v>0</v>
      </c>
      <c r="AR131" s="127">
        <f t="shared" si="154"/>
        <v>0</v>
      </c>
      <c r="AS131" s="120">
        <f t="shared" si="154"/>
        <v>0</v>
      </c>
      <c r="AT131" s="122">
        <f t="shared" si="154"/>
        <v>0</v>
      </c>
      <c r="AU131" s="122">
        <f t="shared" si="154"/>
        <v>0</v>
      </c>
      <c r="AV131" s="59">
        <f t="shared" si="154"/>
        <v>0</v>
      </c>
      <c r="AW131" s="122">
        <f t="shared" si="154"/>
        <v>0</v>
      </c>
      <c r="AX131" s="24">
        <f t="shared" si="154"/>
        <v>0</v>
      </c>
      <c r="AY131" s="24">
        <f t="shared" si="154"/>
        <v>0</v>
      </c>
      <c r="AZ131" s="24">
        <f t="shared" si="154"/>
        <v>0</v>
      </c>
      <c r="BA131" s="24">
        <f t="shared" si="154"/>
        <v>0</v>
      </c>
      <c r="BB131" s="24">
        <f t="shared" si="154"/>
        <v>0</v>
      </c>
      <c r="BC131" s="24">
        <f t="shared" si="154"/>
        <v>0</v>
      </c>
      <c r="BD131" s="24">
        <f t="shared" si="154"/>
        <v>0</v>
      </c>
      <c r="BE131" s="24">
        <f t="shared" si="154"/>
        <v>0</v>
      </c>
      <c r="BF131" s="24">
        <f t="shared" si="154"/>
        <v>0</v>
      </c>
      <c r="BG131" s="24">
        <f t="shared" si="154"/>
        <v>0</v>
      </c>
    </row>
    <row r="132" spans="8:59" x14ac:dyDescent="0.2">
      <c r="H132" s="123">
        <f>Registration!B13</f>
        <v>3</v>
      </c>
      <c r="I132" s="1" t="str">
        <f>Registration!C13</f>
        <v>Mark Geary</v>
      </c>
      <c r="J132" s="120">
        <f t="shared" ref="J132:BG132" si="155">IF(ROW()=(COLUMN()+120),"-",(COUNTIF(G6_1,$H132)*COUNTIF(G6_1,J$7))+(COUNTIF(G6_2,$H132)*COUNTIF(G6_2,J$7))+(COUNTIF(G6_3,$H132)*COUNTIF(G6_3,J$7))+(COUNTIF(G6_4,$H132)*COUNTIF(G6_4,J$7))+(COUNTIF(G6_5,$H132)*COUNTIF(G6_5,J$7))+(COUNTIF(G7_1,$H132)*COUNTIF(G7_1,J$7))+(COUNTIF(G7_2,$H132)*COUNTIF(G7_2,J$7))+(COUNTIF(G7_3,$H132)*COUNTIF(G7_3,J$7))+(COUNTIF(G7_4,$H132)*COUNTIF(G7_4,J$7))+(COUNTIF(G7_5,$H132)*COUNTIF(G7_5,J$7))+(COUNTIF(G8_1,$H132)*COUNTIF(G8_1,J$7))+(COUNTIF(G8_2,$H132)*COUNTIF(G8_2,J$7))+(COUNTIF(G8_3,$H132)*COUNTIF(G8_3,J$7))+(COUNTIF(G8_4,$H132)*COUNTIF(G8_4,J$7))+(COUNTIF(G8_5,$H132)*COUNTIF(G8_5,J$7))+(COUNTIF(G9_1,$H132)*COUNTIF(G9_1,J$7))+(COUNTIF(G9_2,$H132)*COUNTIF(G9_2,J$7))+(COUNTIF(G9_3,$H132)*COUNTIF(G9_3,J$7))+(COUNTIF(G9_4,$H132)*COUNTIF(G9_4,J$7))+(COUNTIF(G9_5,$H132)*COUNTIF(G9_5,J$7)+J192))</f>
        <v>0</v>
      </c>
      <c r="K132" s="24">
        <f t="shared" si="155"/>
        <v>0</v>
      </c>
      <c r="L132" s="24" t="str">
        <f t="shared" si="155"/>
        <v>-</v>
      </c>
      <c r="M132" s="128">
        <f t="shared" si="155"/>
        <v>0</v>
      </c>
      <c r="N132" s="57">
        <f t="shared" si="155"/>
        <v>0</v>
      </c>
      <c r="O132" s="24">
        <f t="shared" si="155"/>
        <v>2</v>
      </c>
      <c r="P132" s="24">
        <f t="shared" si="155"/>
        <v>1</v>
      </c>
      <c r="Q132" s="24">
        <f t="shared" si="155"/>
        <v>0</v>
      </c>
      <c r="R132" s="24">
        <f t="shared" si="155"/>
        <v>0</v>
      </c>
      <c r="S132" s="68">
        <f t="shared" si="155"/>
        <v>0</v>
      </c>
      <c r="T132" s="68">
        <f t="shared" si="155"/>
        <v>1</v>
      </c>
      <c r="U132" s="24">
        <f t="shared" si="155"/>
        <v>0</v>
      </c>
      <c r="V132" s="70">
        <f t="shared" si="155"/>
        <v>0</v>
      </c>
      <c r="W132" s="68">
        <f t="shared" si="155"/>
        <v>0</v>
      </c>
      <c r="X132" s="69">
        <f t="shared" si="155"/>
        <v>0</v>
      </c>
      <c r="Y132" s="24">
        <f t="shared" si="155"/>
        <v>1</v>
      </c>
      <c r="Z132" s="24">
        <f t="shared" si="155"/>
        <v>0</v>
      </c>
      <c r="AA132" s="24">
        <f t="shared" si="155"/>
        <v>0</v>
      </c>
      <c r="AB132" s="24">
        <f t="shared" si="155"/>
        <v>0</v>
      </c>
      <c r="AC132" s="68">
        <f t="shared" si="155"/>
        <v>0</v>
      </c>
      <c r="AD132" s="24">
        <f t="shared" si="155"/>
        <v>1</v>
      </c>
      <c r="AE132" s="24">
        <f t="shared" si="155"/>
        <v>0</v>
      </c>
      <c r="AF132" s="24">
        <f t="shared" si="155"/>
        <v>0</v>
      </c>
      <c r="AG132" s="24">
        <f t="shared" si="155"/>
        <v>0</v>
      </c>
      <c r="AH132" s="24">
        <f t="shared" si="155"/>
        <v>0</v>
      </c>
      <c r="AI132" s="24">
        <f t="shared" si="155"/>
        <v>0</v>
      </c>
      <c r="AJ132" s="24">
        <f t="shared" si="155"/>
        <v>0</v>
      </c>
      <c r="AK132" s="24">
        <f t="shared" si="155"/>
        <v>0</v>
      </c>
      <c r="AL132" s="24">
        <f t="shared" si="155"/>
        <v>0</v>
      </c>
      <c r="AM132" s="24">
        <f t="shared" si="155"/>
        <v>0</v>
      </c>
      <c r="AN132" s="24">
        <f t="shared" si="155"/>
        <v>0</v>
      </c>
      <c r="AO132" s="24">
        <f t="shared" si="155"/>
        <v>0</v>
      </c>
      <c r="AP132" s="24">
        <f t="shared" si="155"/>
        <v>0</v>
      </c>
      <c r="AQ132" s="24">
        <f t="shared" si="155"/>
        <v>0</v>
      </c>
      <c r="AR132" s="24">
        <f t="shared" si="155"/>
        <v>0</v>
      </c>
      <c r="AS132" s="122">
        <f t="shared" si="155"/>
        <v>0</v>
      </c>
      <c r="AT132" s="24">
        <f t="shared" si="155"/>
        <v>0</v>
      </c>
      <c r="AU132" s="24">
        <f t="shared" si="155"/>
        <v>0</v>
      </c>
      <c r="AV132" s="24">
        <f t="shared" si="155"/>
        <v>0</v>
      </c>
      <c r="AW132" s="24">
        <f t="shared" si="155"/>
        <v>0</v>
      </c>
      <c r="AX132" s="72">
        <f t="shared" si="155"/>
        <v>0</v>
      </c>
      <c r="AY132" s="102">
        <f t="shared" si="155"/>
        <v>0</v>
      </c>
      <c r="AZ132" s="24">
        <f t="shared" si="155"/>
        <v>0</v>
      </c>
      <c r="BA132" s="24">
        <f t="shared" si="155"/>
        <v>0</v>
      </c>
      <c r="BB132" s="73">
        <f t="shared" si="155"/>
        <v>0</v>
      </c>
      <c r="BC132" s="72">
        <f t="shared" si="155"/>
        <v>0</v>
      </c>
      <c r="BD132" s="73">
        <f t="shared" si="155"/>
        <v>0</v>
      </c>
      <c r="BE132" s="73">
        <f t="shared" si="155"/>
        <v>0</v>
      </c>
      <c r="BF132" s="72">
        <f t="shared" si="155"/>
        <v>0</v>
      </c>
      <c r="BG132" s="129">
        <f t="shared" si="155"/>
        <v>0</v>
      </c>
    </row>
    <row r="133" spans="8:59" x14ac:dyDescent="0.2">
      <c r="H133" s="123">
        <f>Registration!B14</f>
        <v>4</v>
      </c>
      <c r="I133" s="1" t="str">
        <f>Registration!C14</f>
        <v>David Simmons</v>
      </c>
      <c r="J133" s="122">
        <f t="shared" ref="J133:BG133" si="156">IF(ROW()=(COLUMN()+120),"-",(COUNTIF(G6_1,$H133)*COUNTIF(G6_1,J$7))+(COUNTIF(G6_2,$H133)*COUNTIF(G6_2,J$7))+(COUNTIF(G6_3,$H133)*COUNTIF(G6_3,J$7))+(COUNTIF(G6_4,$H133)*COUNTIF(G6_4,J$7))+(COUNTIF(G6_5,$H133)*COUNTIF(G6_5,J$7))+(COUNTIF(G7_1,$H133)*COUNTIF(G7_1,J$7))+(COUNTIF(G7_2,$H133)*COUNTIF(G7_2,J$7))+(COUNTIF(G7_3,$H133)*COUNTIF(G7_3,J$7))+(COUNTIF(G7_4,$H133)*COUNTIF(G7_4,J$7))+(COUNTIF(G7_5,$H133)*COUNTIF(G7_5,J$7))+(COUNTIF(G8_1,$H133)*COUNTIF(G8_1,J$7))+(COUNTIF(G8_2,$H133)*COUNTIF(G8_2,J$7))+(COUNTIF(G8_3,$H133)*COUNTIF(G8_3,J$7))+(COUNTIF(G8_4,$H133)*COUNTIF(G8_4,J$7))+(COUNTIF(G8_5,$H133)*COUNTIF(G8_5,J$7))+(COUNTIF(G9_1,$H133)*COUNTIF(G9_1,J$7))+(COUNTIF(G9_2,$H133)*COUNTIF(G9_2,J$7))+(COUNTIF(G9_3,$H133)*COUNTIF(G9_3,J$7))+(COUNTIF(G9_4,$H133)*COUNTIF(G9_4,J$7))+(COUNTIF(G9_5,$H133)*COUNTIF(G9_5,J$7)+J193))</f>
        <v>1</v>
      </c>
      <c r="K133" s="80">
        <f t="shared" si="156"/>
        <v>1</v>
      </c>
      <c r="L133" s="102">
        <f t="shared" si="156"/>
        <v>0</v>
      </c>
      <c r="M133" s="24" t="str">
        <f t="shared" si="156"/>
        <v>-</v>
      </c>
      <c r="N133" s="24">
        <f t="shared" si="156"/>
        <v>0</v>
      </c>
      <c r="O133" s="72">
        <f t="shared" si="156"/>
        <v>0</v>
      </c>
      <c r="P133" s="24">
        <f t="shared" si="156"/>
        <v>0</v>
      </c>
      <c r="Q133" s="24">
        <f t="shared" si="156"/>
        <v>0</v>
      </c>
      <c r="R133" s="24">
        <f t="shared" si="156"/>
        <v>1</v>
      </c>
      <c r="S133" s="24">
        <f t="shared" si="156"/>
        <v>0</v>
      </c>
      <c r="T133" s="24">
        <f t="shared" si="156"/>
        <v>0</v>
      </c>
      <c r="U133" s="24">
        <f t="shared" si="156"/>
        <v>2</v>
      </c>
      <c r="V133" s="24">
        <f t="shared" si="156"/>
        <v>0</v>
      </c>
      <c r="W133" s="24">
        <f t="shared" si="156"/>
        <v>0</v>
      </c>
      <c r="X133" s="24">
        <f t="shared" si="156"/>
        <v>1</v>
      </c>
      <c r="Y133" s="24">
        <f t="shared" si="156"/>
        <v>0</v>
      </c>
      <c r="Z133" s="24">
        <f t="shared" si="156"/>
        <v>0</v>
      </c>
      <c r="AA133" s="130">
        <f t="shared" si="156"/>
        <v>1</v>
      </c>
      <c r="AB133" s="24">
        <f t="shared" si="156"/>
        <v>0</v>
      </c>
      <c r="AC133" s="65">
        <f t="shared" si="156"/>
        <v>0</v>
      </c>
      <c r="AD133" s="24">
        <f t="shared" si="156"/>
        <v>0</v>
      </c>
      <c r="AE133" s="24">
        <f t="shared" si="156"/>
        <v>0</v>
      </c>
      <c r="AF133" s="24">
        <f t="shared" si="156"/>
        <v>0</v>
      </c>
      <c r="AG133" s="74">
        <f t="shared" si="156"/>
        <v>0</v>
      </c>
      <c r="AH133" s="24">
        <f t="shared" si="156"/>
        <v>0</v>
      </c>
      <c r="AI133" s="88">
        <f t="shared" si="156"/>
        <v>0</v>
      </c>
      <c r="AJ133" s="24">
        <f t="shared" si="156"/>
        <v>0</v>
      </c>
      <c r="AK133" s="80">
        <f t="shared" si="156"/>
        <v>0</v>
      </c>
      <c r="AL133" s="85">
        <f t="shared" si="156"/>
        <v>0</v>
      </c>
      <c r="AM133" s="24">
        <f t="shared" si="156"/>
        <v>0</v>
      </c>
      <c r="AN133" s="24">
        <f t="shared" si="156"/>
        <v>0</v>
      </c>
      <c r="AO133" s="85">
        <f t="shared" si="156"/>
        <v>0</v>
      </c>
      <c r="AP133" s="61">
        <f t="shared" si="156"/>
        <v>0</v>
      </c>
      <c r="AQ133" s="93">
        <f t="shared" si="156"/>
        <v>0</v>
      </c>
      <c r="AR133" s="24">
        <f t="shared" si="156"/>
        <v>0</v>
      </c>
      <c r="AS133" s="24">
        <f t="shared" si="156"/>
        <v>0</v>
      </c>
      <c r="AT133" s="24">
        <f t="shared" si="156"/>
        <v>0</v>
      </c>
      <c r="AU133" s="24">
        <f t="shared" si="156"/>
        <v>0</v>
      </c>
      <c r="AV133" s="24">
        <f t="shared" si="156"/>
        <v>0</v>
      </c>
      <c r="AW133" s="131">
        <f t="shared" si="156"/>
        <v>0</v>
      </c>
      <c r="AX133" s="93">
        <f t="shared" si="156"/>
        <v>0</v>
      </c>
      <c r="AY133" s="24">
        <f t="shared" si="156"/>
        <v>0</v>
      </c>
      <c r="AZ133" s="93">
        <f t="shared" si="156"/>
        <v>0</v>
      </c>
      <c r="BA133" s="24">
        <f t="shared" si="156"/>
        <v>0</v>
      </c>
      <c r="BB133" s="132">
        <f t="shared" si="156"/>
        <v>0</v>
      </c>
      <c r="BC133" s="105">
        <f t="shared" si="156"/>
        <v>0</v>
      </c>
      <c r="BD133" s="24">
        <f t="shared" si="156"/>
        <v>0</v>
      </c>
      <c r="BE133" s="105">
        <f t="shared" si="156"/>
        <v>0</v>
      </c>
      <c r="BF133" s="132">
        <f t="shared" si="156"/>
        <v>0</v>
      </c>
      <c r="BG133" s="120">
        <f t="shared" si="156"/>
        <v>0</v>
      </c>
    </row>
    <row r="134" spans="8:59" x14ac:dyDescent="0.2">
      <c r="H134" s="123">
        <f>Registration!B15</f>
        <v>5</v>
      </c>
      <c r="I134" s="1" t="str">
        <f>Registration!C15</f>
        <v>Chris Schaffer</v>
      </c>
      <c r="J134" s="114">
        <f t="shared" ref="J134:BG134" si="157">IF(ROW()=(COLUMN()+120),"-",(COUNTIF(G6_1,$H134)*COUNTIF(G6_1,J$7))+(COUNTIF(G6_2,$H134)*COUNTIF(G6_2,J$7))+(COUNTIF(G6_3,$H134)*COUNTIF(G6_3,J$7))+(COUNTIF(G6_4,$H134)*COUNTIF(G6_4,J$7))+(COUNTIF(G6_5,$H134)*COUNTIF(G6_5,J$7))+(COUNTIF(G7_1,$H134)*COUNTIF(G7_1,J$7))+(COUNTIF(G7_2,$H134)*COUNTIF(G7_2,J$7))+(COUNTIF(G7_3,$H134)*COUNTIF(G7_3,J$7))+(COUNTIF(G7_4,$H134)*COUNTIF(G7_4,J$7))+(COUNTIF(G7_5,$H134)*COUNTIF(G7_5,J$7))+(COUNTIF(G8_1,$H134)*COUNTIF(G8_1,J$7))+(COUNTIF(G8_2,$H134)*COUNTIF(G8_2,J$7))+(COUNTIF(G8_3,$H134)*COUNTIF(G8_3,J$7))+(COUNTIF(G8_4,$H134)*COUNTIF(G8_4,J$7))+(COUNTIF(G8_5,$H134)*COUNTIF(G8_5,J$7))+(COUNTIF(G9_1,$H134)*COUNTIF(G9_1,J$7))+(COUNTIF(G9_2,$H134)*COUNTIF(G9_2,J$7))+(COUNTIF(G9_3,$H134)*COUNTIF(G9_3,J$7))+(COUNTIF(G9_4,$H134)*COUNTIF(G9_4,J$7))+(COUNTIF(G9_5,$H134)*COUNTIF(G9_5,J$7)+J194))</f>
        <v>2</v>
      </c>
      <c r="K134" s="24">
        <f t="shared" si="157"/>
        <v>1</v>
      </c>
      <c r="L134" s="24">
        <f t="shared" si="157"/>
        <v>0</v>
      </c>
      <c r="M134" s="132">
        <f t="shared" si="157"/>
        <v>0</v>
      </c>
      <c r="N134" s="24" t="str">
        <f t="shared" si="157"/>
        <v>-</v>
      </c>
      <c r="O134" s="24">
        <f t="shared" si="157"/>
        <v>0</v>
      </c>
      <c r="P134" s="67">
        <f t="shared" si="157"/>
        <v>1</v>
      </c>
      <c r="Q134" s="24">
        <f t="shared" si="157"/>
        <v>1</v>
      </c>
      <c r="R134" s="132">
        <f t="shared" si="157"/>
        <v>0</v>
      </c>
      <c r="S134" s="114">
        <f t="shared" si="157"/>
        <v>0</v>
      </c>
      <c r="T134" s="67">
        <f t="shared" si="157"/>
        <v>0</v>
      </c>
      <c r="U134" s="127">
        <f t="shared" si="157"/>
        <v>0</v>
      </c>
      <c r="V134" s="127">
        <f t="shared" si="157"/>
        <v>0</v>
      </c>
      <c r="W134" s="122">
        <f t="shared" si="157"/>
        <v>0</v>
      </c>
      <c r="X134" s="24">
        <f t="shared" si="157"/>
        <v>0</v>
      </c>
      <c r="Y134" s="24">
        <f t="shared" si="157"/>
        <v>1</v>
      </c>
      <c r="Z134" s="24">
        <f t="shared" si="157"/>
        <v>0</v>
      </c>
      <c r="AA134" s="24">
        <f t="shared" si="157"/>
        <v>1</v>
      </c>
      <c r="AB134" s="24">
        <f t="shared" si="157"/>
        <v>0</v>
      </c>
      <c r="AC134" s="24">
        <f t="shared" si="157"/>
        <v>0</v>
      </c>
      <c r="AD134" s="24">
        <f t="shared" si="157"/>
        <v>0</v>
      </c>
      <c r="AE134" s="24">
        <f t="shared" si="157"/>
        <v>1</v>
      </c>
      <c r="AF134" s="24">
        <f t="shared" si="157"/>
        <v>0</v>
      </c>
      <c r="AG134" s="24">
        <f t="shared" si="157"/>
        <v>0</v>
      </c>
      <c r="AH134" s="24">
        <f t="shared" si="157"/>
        <v>0</v>
      </c>
      <c r="AI134" s="24">
        <f t="shared" si="157"/>
        <v>0</v>
      </c>
      <c r="AJ134" s="24">
        <f t="shared" si="157"/>
        <v>0</v>
      </c>
      <c r="AK134" s="24">
        <f t="shared" si="157"/>
        <v>0</v>
      </c>
      <c r="AL134" s="24">
        <f t="shared" si="157"/>
        <v>0</v>
      </c>
      <c r="AM134" s="24">
        <f t="shared" si="157"/>
        <v>0</v>
      </c>
      <c r="AN134" s="24">
        <f t="shared" si="157"/>
        <v>0</v>
      </c>
      <c r="AO134" s="105">
        <f t="shared" si="157"/>
        <v>0</v>
      </c>
      <c r="AP134" s="133">
        <f t="shared" si="157"/>
        <v>0</v>
      </c>
      <c r="AQ134" s="122">
        <f t="shared" si="157"/>
        <v>0</v>
      </c>
      <c r="AR134" s="24">
        <f t="shared" si="157"/>
        <v>0</v>
      </c>
      <c r="AS134" s="24">
        <f t="shared" si="157"/>
        <v>0</v>
      </c>
      <c r="AT134" s="24">
        <f t="shared" si="157"/>
        <v>0</v>
      </c>
      <c r="AU134" s="24">
        <f t="shared" si="157"/>
        <v>0</v>
      </c>
      <c r="AV134" s="24">
        <f t="shared" si="157"/>
        <v>0</v>
      </c>
      <c r="AW134" s="24">
        <f t="shared" si="157"/>
        <v>0</v>
      </c>
      <c r="AX134" s="24">
        <f t="shared" si="157"/>
        <v>0</v>
      </c>
      <c r="AY134" s="24">
        <f t="shared" si="157"/>
        <v>0</v>
      </c>
      <c r="AZ134" s="24">
        <f t="shared" si="157"/>
        <v>0</v>
      </c>
      <c r="BA134" s="24">
        <f t="shared" si="157"/>
        <v>0</v>
      </c>
      <c r="BB134" s="24">
        <f t="shared" si="157"/>
        <v>0</v>
      </c>
      <c r="BC134" s="24">
        <f t="shared" si="157"/>
        <v>0</v>
      </c>
      <c r="BD134" s="24">
        <f t="shared" si="157"/>
        <v>0</v>
      </c>
      <c r="BE134" s="120">
        <f t="shared" si="157"/>
        <v>0</v>
      </c>
      <c r="BF134" s="134">
        <f t="shared" si="157"/>
        <v>0</v>
      </c>
      <c r="BG134" s="122">
        <f t="shared" si="157"/>
        <v>0</v>
      </c>
    </row>
    <row r="135" spans="8:59" x14ac:dyDescent="0.2">
      <c r="H135" s="123">
        <f>Registration!B16</f>
        <v>6</v>
      </c>
      <c r="I135" s="1" t="str">
        <f>Registration!C16</f>
        <v>Bill Gallagher</v>
      </c>
      <c r="J135" s="24">
        <f t="shared" ref="J135:BG135" si="158">IF(ROW()=(COLUMN()+120),"-",(COUNTIF(G6_1,$H135)*COUNTIF(G6_1,J$7))+(COUNTIF(G6_2,$H135)*COUNTIF(G6_2,J$7))+(COUNTIF(G6_3,$H135)*COUNTIF(G6_3,J$7))+(COUNTIF(G6_4,$H135)*COUNTIF(G6_4,J$7))+(COUNTIF(G6_5,$H135)*COUNTIF(G6_5,J$7))+(COUNTIF(G7_1,$H135)*COUNTIF(G7_1,J$7))+(COUNTIF(G7_2,$H135)*COUNTIF(G7_2,J$7))+(COUNTIF(G7_3,$H135)*COUNTIF(G7_3,J$7))+(COUNTIF(G7_4,$H135)*COUNTIF(G7_4,J$7))+(COUNTIF(G7_5,$H135)*COUNTIF(G7_5,J$7))+(COUNTIF(G8_1,$H135)*COUNTIF(G8_1,J$7))+(COUNTIF(G8_2,$H135)*COUNTIF(G8_2,J$7))+(COUNTIF(G8_3,$H135)*COUNTIF(G8_3,J$7))+(COUNTIF(G8_4,$H135)*COUNTIF(G8_4,J$7))+(COUNTIF(G8_5,$H135)*COUNTIF(G8_5,J$7))+(COUNTIF(G9_1,$H135)*COUNTIF(G9_1,J$7))+(COUNTIF(G9_2,$H135)*COUNTIF(G9_2,J$7))+(COUNTIF(G9_3,$H135)*COUNTIF(G9_3,J$7))+(COUNTIF(G9_4,$H135)*COUNTIF(G9_4,J$7))+(COUNTIF(G9_5,$H135)*COUNTIF(G9_5,J$7)+J195))</f>
        <v>0</v>
      </c>
      <c r="K135" s="24">
        <f t="shared" si="158"/>
        <v>0</v>
      </c>
      <c r="L135" s="87">
        <f t="shared" si="158"/>
        <v>2</v>
      </c>
      <c r="M135" s="87">
        <f t="shared" si="158"/>
        <v>0</v>
      </c>
      <c r="N135" s="87">
        <f t="shared" si="158"/>
        <v>0</v>
      </c>
      <c r="O135" s="24" t="str">
        <f t="shared" si="158"/>
        <v>-</v>
      </c>
      <c r="P135" s="93">
        <f t="shared" si="158"/>
        <v>1</v>
      </c>
      <c r="Q135" s="24">
        <f t="shared" si="158"/>
        <v>0</v>
      </c>
      <c r="R135" s="24">
        <f t="shared" si="158"/>
        <v>0</v>
      </c>
      <c r="S135" s="24">
        <f t="shared" si="158"/>
        <v>0</v>
      </c>
      <c r="T135" s="24">
        <f t="shared" si="158"/>
        <v>1</v>
      </c>
      <c r="U135" s="24">
        <f t="shared" si="158"/>
        <v>0</v>
      </c>
      <c r="V135" s="24">
        <f t="shared" si="158"/>
        <v>0</v>
      </c>
      <c r="W135" s="93">
        <f t="shared" si="158"/>
        <v>0</v>
      </c>
      <c r="X135" s="93">
        <f t="shared" si="158"/>
        <v>0</v>
      </c>
      <c r="Y135" s="135">
        <f t="shared" si="158"/>
        <v>1</v>
      </c>
      <c r="Z135" s="122">
        <f t="shared" si="158"/>
        <v>0</v>
      </c>
      <c r="AA135" s="122">
        <f t="shared" si="158"/>
        <v>0</v>
      </c>
      <c r="AB135" s="24">
        <f t="shared" si="158"/>
        <v>0</v>
      </c>
      <c r="AC135" s="24">
        <f t="shared" si="158"/>
        <v>0</v>
      </c>
      <c r="AD135" s="24">
        <f t="shared" si="158"/>
        <v>1</v>
      </c>
      <c r="AE135" s="24">
        <f t="shared" si="158"/>
        <v>0</v>
      </c>
      <c r="AF135" s="24">
        <f t="shared" si="158"/>
        <v>0</v>
      </c>
      <c r="AG135" s="24">
        <f t="shared" si="158"/>
        <v>0</v>
      </c>
      <c r="AH135" s="24">
        <f t="shared" si="158"/>
        <v>0</v>
      </c>
      <c r="AI135" s="24">
        <f t="shared" si="158"/>
        <v>0</v>
      </c>
      <c r="AJ135" s="24">
        <f t="shared" si="158"/>
        <v>0</v>
      </c>
      <c r="AK135" s="24">
        <f t="shared" si="158"/>
        <v>0</v>
      </c>
      <c r="AL135" s="24">
        <f t="shared" si="158"/>
        <v>0</v>
      </c>
      <c r="AM135" s="105">
        <f t="shared" si="158"/>
        <v>0</v>
      </c>
      <c r="AN135" s="134">
        <f t="shared" si="158"/>
        <v>0</v>
      </c>
      <c r="AO135" s="130">
        <f t="shared" si="158"/>
        <v>0</v>
      </c>
      <c r="AP135" s="122">
        <f t="shared" si="158"/>
        <v>0</v>
      </c>
      <c r="AQ135" s="24">
        <f t="shared" si="158"/>
        <v>0</v>
      </c>
      <c r="AR135" s="24">
        <f t="shared" si="158"/>
        <v>0</v>
      </c>
      <c r="AS135" s="24">
        <f t="shared" si="158"/>
        <v>0</v>
      </c>
      <c r="AT135" s="24">
        <f t="shared" si="158"/>
        <v>0</v>
      </c>
      <c r="AU135" s="24">
        <f t="shared" si="158"/>
        <v>0</v>
      </c>
      <c r="AV135" s="24">
        <f t="shared" si="158"/>
        <v>0</v>
      </c>
      <c r="AW135" s="24">
        <f t="shared" si="158"/>
        <v>0</v>
      </c>
      <c r="AX135" s="24">
        <f t="shared" si="158"/>
        <v>0</v>
      </c>
      <c r="AY135" s="24">
        <f t="shared" si="158"/>
        <v>0</v>
      </c>
      <c r="AZ135" s="24">
        <f t="shared" si="158"/>
        <v>0</v>
      </c>
      <c r="BA135" s="24">
        <f t="shared" si="158"/>
        <v>0</v>
      </c>
      <c r="BB135" s="24">
        <f t="shared" si="158"/>
        <v>0</v>
      </c>
      <c r="BC135" s="24">
        <f t="shared" si="158"/>
        <v>0</v>
      </c>
      <c r="BD135" s="24">
        <f t="shared" si="158"/>
        <v>0</v>
      </c>
      <c r="BE135" s="24">
        <f t="shared" si="158"/>
        <v>0</v>
      </c>
      <c r="BF135" s="24">
        <f t="shared" si="158"/>
        <v>0</v>
      </c>
      <c r="BG135" s="24">
        <f t="shared" si="158"/>
        <v>0</v>
      </c>
    </row>
    <row r="136" spans="8:59" x14ac:dyDescent="0.2">
      <c r="H136" s="123">
        <f>Registration!B17</f>
        <v>7</v>
      </c>
      <c r="I136" s="1" t="str">
        <f>Registration!C17</f>
        <v>Eric Flood</v>
      </c>
      <c r="J136" s="24">
        <f t="shared" ref="J136:BG136" si="159">IF(ROW()=(COLUMN()+120),"-",(COUNTIF(G6_1,$H136)*COUNTIF(G6_1,J$7))+(COUNTIF(G6_2,$H136)*COUNTIF(G6_2,J$7))+(COUNTIF(G6_3,$H136)*COUNTIF(G6_3,J$7))+(COUNTIF(G6_4,$H136)*COUNTIF(G6_4,J$7))+(COUNTIF(G6_5,$H136)*COUNTIF(G6_5,J$7))+(COUNTIF(G7_1,$H136)*COUNTIF(G7_1,J$7))+(COUNTIF(G7_2,$H136)*COUNTIF(G7_2,J$7))+(COUNTIF(G7_3,$H136)*COUNTIF(G7_3,J$7))+(COUNTIF(G7_4,$H136)*COUNTIF(G7_4,J$7))+(COUNTIF(G7_5,$H136)*COUNTIF(G7_5,J$7))+(COUNTIF(G8_1,$H136)*COUNTIF(G8_1,J$7))+(COUNTIF(G8_2,$H136)*COUNTIF(G8_2,J$7))+(COUNTIF(G8_3,$H136)*COUNTIF(G8_3,J$7))+(COUNTIF(G8_4,$H136)*COUNTIF(G8_4,J$7))+(COUNTIF(G8_5,$H136)*COUNTIF(G8_5,J$7))+(COUNTIF(G9_1,$H136)*COUNTIF(G9_1,J$7))+(COUNTIF(G9_2,$H136)*COUNTIF(G9_2,J$7))+(COUNTIF(G9_3,$H136)*COUNTIF(G9_3,J$7))+(COUNTIF(G9_4,$H136)*COUNTIF(G9_4,J$7))+(COUNTIF(G9_5,$H136)*COUNTIF(G9_5,J$7)+J196))</f>
        <v>0</v>
      </c>
      <c r="K136" s="24">
        <f t="shared" si="159"/>
        <v>0</v>
      </c>
      <c r="L136" s="24">
        <f t="shared" si="159"/>
        <v>1</v>
      </c>
      <c r="M136" s="24">
        <f t="shared" si="159"/>
        <v>0</v>
      </c>
      <c r="N136" s="24">
        <f t="shared" si="159"/>
        <v>1</v>
      </c>
      <c r="O136" s="24">
        <f t="shared" si="159"/>
        <v>1</v>
      </c>
      <c r="P136" s="24" t="str">
        <f t="shared" si="159"/>
        <v>-</v>
      </c>
      <c r="Q136" s="24">
        <f t="shared" si="159"/>
        <v>0</v>
      </c>
      <c r="R136" s="24">
        <f t="shared" si="159"/>
        <v>0</v>
      </c>
      <c r="S136" s="24">
        <f t="shared" si="159"/>
        <v>0</v>
      </c>
      <c r="T136" s="24">
        <f t="shared" si="159"/>
        <v>0</v>
      </c>
      <c r="U136" s="24">
        <f t="shared" si="159"/>
        <v>0</v>
      </c>
      <c r="V136" s="24">
        <f t="shared" si="159"/>
        <v>0</v>
      </c>
      <c r="W136" s="24">
        <f t="shared" si="159"/>
        <v>0</v>
      </c>
      <c r="X136" s="24">
        <f t="shared" si="159"/>
        <v>0</v>
      </c>
      <c r="Y136" s="24">
        <f t="shared" si="159"/>
        <v>2</v>
      </c>
      <c r="Z136" s="24">
        <f t="shared" si="159"/>
        <v>0</v>
      </c>
      <c r="AA136" s="24">
        <f t="shared" si="159"/>
        <v>1</v>
      </c>
      <c r="AB136" s="24">
        <f t="shared" si="159"/>
        <v>0</v>
      </c>
      <c r="AC136" s="24">
        <f t="shared" si="159"/>
        <v>0</v>
      </c>
      <c r="AD136" s="24">
        <f t="shared" si="159"/>
        <v>1</v>
      </c>
      <c r="AE136" s="24">
        <f t="shared" si="159"/>
        <v>0</v>
      </c>
      <c r="AF136" s="24">
        <f t="shared" si="159"/>
        <v>0</v>
      </c>
      <c r="AG136" s="24">
        <f t="shared" si="159"/>
        <v>0</v>
      </c>
      <c r="AH136" s="24">
        <f t="shared" si="159"/>
        <v>0</v>
      </c>
      <c r="AI136" s="24">
        <f t="shared" si="159"/>
        <v>0</v>
      </c>
      <c r="AJ136" s="24">
        <f t="shared" si="159"/>
        <v>0</v>
      </c>
      <c r="AK136" s="24">
        <f t="shared" si="159"/>
        <v>0</v>
      </c>
      <c r="AL136" s="24">
        <f t="shared" si="159"/>
        <v>0</v>
      </c>
      <c r="AM136" s="24">
        <f t="shared" si="159"/>
        <v>0</v>
      </c>
      <c r="AN136" s="24">
        <f t="shared" si="159"/>
        <v>0</v>
      </c>
      <c r="AO136" s="24">
        <f t="shared" si="159"/>
        <v>0</v>
      </c>
      <c r="AP136" s="24">
        <f t="shared" si="159"/>
        <v>0</v>
      </c>
      <c r="AQ136" s="24">
        <f t="shared" si="159"/>
        <v>0</v>
      </c>
      <c r="AR136" s="24">
        <f t="shared" si="159"/>
        <v>0</v>
      </c>
      <c r="AS136" s="24">
        <f t="shared" si="159"/>
        <v>0</v>
      </c>
      <c r="AT136" s="24">
        <f t="shared" si="159"/>
        <v>0</v>
      </c>
      <c r="AU136" s="24">
        <f t="shared" si="159"/>
        <v>0</v>
      </c>
      <c r="AV136" s="24">
        <f t="shared" si="159"/>
        <v>0</v>
      </c>
      <c r="AW136" s="24">
        <f t="shared" si="159"/>
        <v>0</v>
      </c>
      <c r="AX136" s="24">
        <f t="shared" si="159"/>
        <v>0</v>
      </c>
      <c r="AY136" s="24">
        <f t="shared" si="159"/>
        <v>0</v>
      </c>
      <c r="AZ136" s="24">
        <f t="shared" si="159"/>
        <v>0</v>
      </c>
      <c r="BA136" s="24">
        <f t="shared" si="159"/>
        <v>0</v>
      </c>
      <c r="BB136" s="24">
        <f t="shared" si="159"/>
        <v>0</v>
      </c>
      <c r="BC136" s="24">
        <f t="shared" si="159"/>
        <v>0</v>
      </c>
      <c r="BD136" s="24">
        <f t="shared" si="159"/>
        <v>0</v>
      </c>
      <c r="BE136" s="24">
        <f t="shared" si="159"/>
        <v>0</v>
      </c>
      <c r="BF136" s="24">
        <f t="shared" si="159"/>
        <v>0</v>
      </c>
      <c r="BG136" s="24">
        <f t="shared" si="159"/>
        <v>0</v>
      </c>
    </row>
    <row r="137" spans="8:59" x14ac:dyDescent="0.2">
      <c r="H137" s="123">
        <f>Registration!B18</f>
        <v>8</v>
      </c>
      <c r="I137" s="1" t="str">
        <f>Registration!C18</f>
        <v>Jonathan Flagg</v>
      </c>
      <c r="J137" s="24">
        <f t="shared" ref="J137:BG137" si="160">IF(ROW()=(COLUMN()+120),"-",(COUNTIF(G6_1,$H137)*COUNTIF(G6_1,J$7))+(COUNTIF(G6_2,$H137)*COUNTIF(G6_2,J$7))+(COUNTIF(G6_3,$H137)*COUNTIF(G6_3,J$7))+(COUNTIF(G6_4,$H137)*COUNTIF(G6_4,J$7))+(COUNTIF(G6_5,$H137)*COUNTIF(G6_5,J$7))+(COUNTIF(G7_1,$H137)*COUNTIF(G7_1,J$7))+(COUNTIF(G7_2,$H137)*COUNTIF(G7_2,J$7))+(COUNTIF(G7_3,$H137)*COUNTIF(G7_3,J$7))+(COUNTIF(G7_4,$H137)*COUNTIF(G7_4,J$7))+(COUNTIF(G7_5,$H137)*COUNTIF(G7_5,J$7))+(COUNTIF(G8_1,$H137)*COUNTIF(G8_1,J$7))+(COUNTIF(G8_2,$H137)*COUNTIF(G8_2,J$7))+(COUNTIF(G8_3,$H137)*COUNTIF(G8_3,J$7))+(COUNTIF(G8_4,$H137)*COUNTIF(G8_4,J$7))+(COUNTIF(G8_5,$H137)*COUNTIF(G8_5,J$7))+(COUNTIF(G9_1,$H137)*COUNTIF(G9_1,J$7))+(COUNTIF(G9_2,$H137)*COUNTIF(G9_2,J$7))+(COUNTIF(G9_3,$H137)*COUNTIF(G9_3,J$7))+(COUNTIF(G9_4,$H137)*COUNTIF(G9_4,J$7))+(COUNTIF(G9_5,$H137)*COUNTIF(G9_5,J$7)+J197))</f>
        <v>1</v>
      </c>
      <c r="K137" s="24">
        <f t="shared" si="160"/>
        <v>1</v>
      </c>
      <c r="L137" s="24">
        <f t="shared" si="160"/>
        <v>0</v>
      </c>
      <c r="M137" s="24">
        <f t="shared" si="160"/>
        <v>0</v>
      </c>
      <c r="N137" s="24">
        <f t="shared" si="160"/>
        <v>1</v>
      </c>
      <c r="O137" s="67">
        <f t="shared" si="160"/>
        <v>0</v>
      </c>
      <c r="P137" s="87">
        <f t="shared" si="160"/>
        <v>0</v>
      </c>
      <c r="Q137" s="24" t="str">
        <f t="shared" si="160"/>
        <v>-</v>
      </c>
      <c r="R137" s="24">
        <f t="shared" si="160"/>
        <v>1</v>
      </c>
      <c r="S137" s="24">
        <f t="shared" si="160"/>
        <v>0</v>
      </c>
      <c r="T137" s="24">
        <f t="shared" si="160"/>
        <v>0</v>
      </c>
      <c r="U137" s="24">
        <f t="shared" si="160"/>
        <v>0</v>
      </c>
      <c r="V137" s="24">
        <f t="shared" si="160"/>
        <v>0</v>
      </c>
      <c r="W137" s="134">
        <f t="shared" si="160"/>
        <v>0</v>
      </c>
      <c r="X137" s="68">
        <f t="shared" si="160"/>
        <v>0</v>
      </c>
      <c r="Y137" s="122">
        <f t="shared" si="160"/>
        <v>0</v>
      </c>
      <c r="Z137" s="94">
        <f t="shared" si="160"/>
        <v>1</v>
      </c>
      <c r="AA137" s="56">
        <f t="shared" si="160"/>
        <v>0</v>
      </c>
      <c r="AB137" s="24">
        <f t="shared" si="160"/>
        <v>0</v>
      </c>
      <c r="AC137" s="136">
        <f t="shared" si="160"/>
        <v>0</v>
      </c>
      <c r="AD137" s="102">
        <f t="shared" si="160"/>
        <v>0</v>
      </c>
      <c r="AE137" s="24">
        <f t="shared" si="160"/>
        <v>0</v>
      </c>
      <c r="AF137" s="61">
        <f t="shared" si="160"/>
        <v>0</v>
      </c>
      <c r="AG137" s="24">
        <f t="shared" si="160"/>
        <v>0</v>
      </c>
      <c r="AH137" s="24">
        <f t="shared" si="160"/>
        <v>0</v>
      </c>
      <c r="AI137" s="24">
        <f t="shared" si="160"/>
        <v>0</v>
      </c>
      <c r="AJ137" s="24">
        <f t="shared" si="160"/>
        <v>0</v>
      </c>
      <c r="AK137" s="24">
        <f t="shared" si="160"/>
        <v>0</v>
      </c>
      <c r="AL137" s="24">
        <f t="shared" si="160"/>
        <v>0</v>
      </c>
      <c r="AM137" s="24">
        <f t="shared" si="160"/>
        <v>0</v>
      </c>
      <c r="AN137" s="24">
        <f t="shared" si="160"/>
        <v>0</v>
      </c>
      <c r="AO137" s="24">
        <f t="shared" si="160"/>
        <v>0</v>
      </c>
      <c r="AP137" s="24">
        <f t="shared" si="160"/>
        <v>0</v>
      </c>
      <c r="AQ137" s="24">
        <f t="shared" si="160"/>
        <v>0</v>
      </c>
      <c r="AR137" s="24">
        <f t="shared" si="160"/>
        <v>0</v>
      </c>
      <c r="AS137" s="24">
        <f t="shared" si="160"/>
        <v>0</v>
      </c>
      <c r="AT137" s="24">
        <f t="shared" si="160"/>
        <v>0</v>
      </c>
      <c r="AU137" s="24">
        <f t="shared" si="160"/>
        <v>0</v>
      </c>
      <c r="AV137" s="24">
        <f t="shared" si="160"/>
        <v>0</v>
      </c>
      <c r="AW137" s="24">
        <f t="shared" si="160"/>
        <v>0</v>
      </c>
      <c r="AX137" s="24">
        <f t="shared" si="160"/>
        <v>0</v>
      </c>
      <c r="AY137" s="24">
        <f t="shared" si="160"/>
        <v>0</v>
      </c>
      <c r="AZ137" s="24">
        <f t="shared" si="160"/>
        <v>0</v>
      </c>
      <c r="BA137" s="24">
        <f t="shared" si="160"/>
        <v>0</v>
      </c>
      <c r="BB137" s="24">
        <f t="shared" si="160"/>
        <v>0</v>
      </c>
      <c r="BC137" s="24">
        <f t="shared" si="160"/>
        <v>0</v>
      </c>
      <c r="BD137" s="24">
        <f t="shared" si="160"/>
        <v>0</v>
      </c>
      <c r="BE137" s="24">
        <f t="shared" si="160"/>
        <v>0</v>
      </c>
      <c r="BF137" s="24">
        <f t="shared" si="160"/>
        <v>0</v>
      </c>
      <c r="BG137" s="24">
        <f t="shared" si="160"/>
        <v>0</v>
      </c>
    </row>
    <row r="138" spans="8:59" x14ac:dyDescent="0.2">
      <c r="H138" s="123">
        <f>Registration!B19</f>
        <v>9</v>
      </c>
      <c r="I138" s="1" t="str">
        <f>Registration!C19</f>
        <v>Todd V.d Pluyme</v>
      </c>
      <c r="J138" s="24">
        <f t="shared" ref="J138:BG138" si="161">IF(ROW()=(COLUMN()+120),"-",(COUNTIF(G6_1,$H138)*COUNTIF(G6_1,J$7))+(COUNTIF(G6_2,$H138)*COUNTIF(G6_2,J$7))+(COUNTIF(G6_3,$H138)*COUNTIF(G6_3,J$7))+(COUNTIF(G6_4,$H138)*COUNTIF(G6_4,J$7))+(COUNTIF(G6_5,$H138)*COUNTIF(G6_5,J$7))+(COUNTIF(G7_1,$H138)*COUNTIF(G7_1,J$7))+(COUNTIF(G7_2,$H138)*COUNTIF(G7_2,J$7))+(COUNTIF(G7_3,$H138)*COUNTIF(G7_3,J$7))+(COUNTIF(G7_4,$H138)*COUNTIF(G7_4,J$7))+(COUNTIF(G7_5,$H138)*COUNTIF(G7_5,J$7))+(COUNTIF(G8_1,$H138)*COUNTIF(G8_1,J$7))+(COUNTIF(G8_2,$H138)*COUNTIF(G8_2,J$7))+(COUNTIF(G8_3,$H138)*COUNTIF(G8_3,J$7))+(COUNTIF(G8_4,$H138)*COUNTIF(G8_4,J$7))+(COUNTIF(G8_5,$H138)*COUNTIF(G8_5,J$7))+(COUNTIF(G9_1,$H138)*COUNTIF(G9_1,J$7))+(COUNTIF(G9_2,$H138)*COUNTIF(G9_2,J$7))+(COUNTIF(G9_3,$H138)*COUNTIF(G9_3,J$7))+(COUNTIF(G9_4,$H138)*COUNTIF(G9_4,J$7))+(COUNTIF(G9_5,$H138)*COUNTIF(G9_5,J$7)+J198))</f>
        <v>0</v>
      </c>
      <c r="K138" s="87">
        <f t="shared" si="161"/>
        <v>0</v>
      </c>
      <c r="L138" s="87">
        <f t="shared" si="161"/>
        <v>0</v>
      </c>
      <c r="M138" s="24">
        <f t="shared" si="161"/>
        <v>1</v>
      </c>
      <c r="N138" s="87">
        <f t="shared" si="161"/>
        <v>0</v>
      </c>
      <c r="O138" s="93">
        <f t="shared" si="161"/>
        <v>0</v>
      </c>
      <c r="P138" s="24">
        <f t="shared" si="161"/>
        <v>0</v>
      </c>
      <c r="Q138" s="24">
        <f t="shared" si="161"/>
        <v>1</v>
      </c>
      <c r="R138" s="24" t="str">
        <f t="shared" si="161"/>
        <v>-</v>
      </c>
      <c r="S138" s="24">
        <f t="shared" si="161"/>
        <v>0</v>
      </c>
      <c r="T138" s="24">
        <f t="shared" si="161"/>
        <v>0</v>
      </c>
      <c r="U138" s="24">
        <f t="shared" si="161"/>
        <v>1</v>
      </c>
      <c r="V138" s="24">
        <f t="shared" si="161"/>
        <v>0</v>
      </c>
      <c r="W138" s="24">
        <f t="shared" si="161"/>
        <v>0</v>
      </c>
      <c r="X138" s="24">
        <f t="shared" si="161"/>
        <v>0</v>
      </c>
      <c r="Y138" s="24">
        <f t="shared" si="161"/>
        <v>0</v>
      </c>
      <c r="Z138" s="24">
        <f t="shared" si="161"/>
        <v>1</v>
      </c>
      <c r="AA138" s="24">
        <f t="shared" si="161"/>
        <v>1</v>
      </c>
      <c r="AB138" s="24">
        <f t="shared" si="161"/>
        <v>0</v>
      </c>
      <c r="AC138" s="24">
        <f t="shared" si="161"/>
        <v>0</v>
      </c>
      <c r="AD138" s="24">
        <f t="shared" si="161"/>
        <v>0</v>
      </c>
      <c r="AE138" s="24">
        <f t="shared" si="161"/>
        <v>0</v>
      </c>
      <c r="AF138" s="24">
        <f t="shared" si="161"/>
        <v>0</v>
      </c>
      <c r="AG138" s="24">
        <f t="shared" si="161"/>
        <v>0</v>
      </c>
      <c r="AH138" s="24">
        <f t="shared" si="161"/>
        <v>0</v>
      </c>
      <c r="AI138" s="24">
        <f t="shared" si="161"/>
        <v>0</v>
      </c>
      <c r="AJ138" s="24">
        <f t="shared" si="161"/>
        <v>0</v>
      </c>
      <c r="AK138" s="24">
        <f t="shared" si="161"/>
        <v>0</v>
      </c>
      <c r="AL138" s="24">
        <f t="shared" si="161"/>
        <v>0</v>
      </c>
      <c r="AM138" s="24">
        <f t="shared" si="161"/>
        <v>0</v>
      </c>
      <c r="AN138" s="24">
        <f t="shared" si="161"/>
        <v>0</v>
      </c>
      <c r="AO138" s="24">
        <f t="shared" si="161"/>
        <v>0</v>
      </c>
      <c r="AP138" s="24">
        <f t="shared" si="161"/>
        <v>0</v>
      </c>
      <c r="AQ138" s="24">
        <f t="shared" si="161"/>
        <v>0</v>
      </c>
      <c r="AR138" s="24">
        <f t="shared" si="161"/>
        <v>0</v>
      </c>
      <c r="AS138" s="24">
        <f t="shared" si="161"/>
        <v>0</v>
      </c>
      <c r="AT138" s="24">
        <f t="shared" si="161"/>
        <v>0</v>
      </c>
      <c r="AU138" s="24">
        <f t="shared" si="161"/>
        <v>0</v>
      </c>
      <c r="AV138" s="24">
        <f t="shared" si="161"/>
        <v>0</v>
      </c>
      <c r="AW138" s="24">
        <f t="shared" si="161"/>
        <v>0</v>
      </c>
      <c r="AX138" s="24">
        <f t="shared" si="161"/>
        <v>0</v>
      </c>
      <c r="AY138" s="24">
        <f t="shared" si="161"/>
        <v>0</v>
      </c>
      <c r="AZ138" s="24">
        <f t="shared" si="161"/>
        <v>0</v>
      </c>
      <c r="BA138" s="24">
        <f t="shared" si="161"/>
        <v>0</v>
      </c>
      <c r="BB138" s="24">
        <f t="shared" si="161"/>
        <v>0</v>
      </c>
      <c r="BC138" s="24">
        <f t="shared" si="161"/>
        <v>0</v>
      </c>
      <c r="BD138" s="24">
        <f t="shared" si="161"/>
        <v>0</v>
      </c>
      <c r="BE138" s="24">
        <f t="shared" si="161"/>
        <v>0</v>
      </c>
      <c r="BF138" s="24">
        <f t="shared" si="161"/>
        <v>0</v>
      </c>
      <c r="BG138" s="24">
        <f t="shared" si="161"/>
        <v>0</v>
      </c>
    </row>
    <row r="139" spans="8:59" x14ac:dyDescent="0.2">
      <c r="H139" s="123">
        <f>Registration!B20</f>
        <v>10</v>
      </c>
      <c r="I139" s="1" t="str">
        <f>Registration!C20</f>
        <v>Allen Stancius</v>
      </c>
      <c r="J139" s="24">
        <f t="shared" ref="J139:BG139" si="162">IF(ROW()=(COLUMN()+120),"-",(COUNTIF(G6_1,$H139)*COUNTIF(G6_1,J$7))+(COUNTIF(G6_2,$H139)*COUNTIF(G6_2,J$7))+(COUNTIF(G6_3,$H139)*COUNTIF(G6_3,J$7))+(COUNTIF(G6_4,$H139)*COUNTIF(G6_4,J$7))+(COUNTIF(G6_5,$H139)*COUNTIF(G6_5,J$7))+(COUNTIF(G7_1,$H139)*COUNTIF(G7_1,J$7))+(COUNTIF(G7_2,$H139)*COUNTIF(G7_2,J$7))+(COUNTIF(G7_3,$H139)*COUNTIF(G7_3,J$7))+(COUNTIF(G7_4,$H139)*COUNTIF(G7_4,J$7))+(COUNTIF(G7_5,$H139)*COUNTIF(G7_5,J$7))+(COUNTIF(G8_1,$H139)*COUNTIF(G8_1,J$7))+(COUNTIF(G8_2,$H139)*COUNTIF(G8_2,J$7))+(COUNTIF(G8_3,$H139)*COUNTIF(G8_3,J$7))+(COUNTIF(G8_4,$H139)*COUNTIF(G8_4,J$7))+(COUNTIF(G8_5,$H139)*COUNTIF(G8_5,J$7))+(COUNTIF(G9_1,$H139)*COUNTIF(G9_1,J$7))+(COUNTIF(G9_2,$H139)*COUNTIF(G9_2,J$7))+(COUNTIF(G9_3,$H139)*COUNTIF(G9_3,J$7))+(COUNTIF(G9_4,$H139)*COUNTIF(G9_4,J$7))+(COUNTIF(G9_5,$H139)*COUNTIF(G9_5,J$7)+J199))</f>
        <v>0</v>
      </c>
      <c r="K139" s="87">
        <f t="shared" si="162"/>
        <v>0</v>
      </c>
      <c r="L139" s="87">
        <f t="shared" si="162"/>
        <v>0</v>
      </c>
      <c r="M139" s="87">
        <f t="shared" si="162"/>
        <v>0</v>
      </c>
      <c r="N139" s="87">
        <f t="shared" si="162"/>
        <v>0</v>
      </c>
      <c r="O139" s="93">
        <f t="shared" si="162"/>
        <v>0</v>
      </c>
      <c r="P139" s="93">
        <f t="shared" si="162"/>
        <v>0</v>
      </c>
      <c r="Q139" s="24">
        <f t="shared" si="162"/>
        <v>0</v>
      </c>
      <c r="R139" s="24">
        <f t="shared" si="162"/>
        <v>0</v>
      </c>
      <c r="S139" s="24" t="str">
        <f t="shared" si="162"/>
        <v>-</v>
      </c>
      <c r="T139" s="24">
        <f t="shared" si="162"/>
        <v>0</v>
      </c>
      <c r="U139" s="24">
        <f t="shared" si="162"/>
        <v>0</v>
      </c>
      <c r="V139" s="24">
        <f t="shared" si="162"/>
        <v>1</v>
      </c>
      <c r="W139" s="24">
        <f t="shared" si="162"/>
        <v>0</v>
      </c>
      <c r="X139" s="24">
        <f t="shared" si="162"/>
        <v>1</v>
      </c>
      <c r="Y139" s="24">
        <f t="shared" si="162"/>
        <v>0</v>
      </c>
      <c r="Z139" s="24">
        <f t="shared" si="162"/>
        <v>1</v>
      </c>
      <c r="AA139" s="24">
        <f t="shared" si="162"/>
        <v>0</v>
      </c>
      <c r="AB139" s="24">
        <f t="shared" si="162"/>
        <v>0</v>
      </c>
      <c r="AC139" s="24">
        <f t="shared" si="162"/>
        <v>0</v>
      </c>
      <c r="AD139" s="24">
        <f t="shared" si="162"/>
        <v>0</v>
      </c>
      <c r="AE139" s="24">
        <f t="shared" si="162"/>
        <v>1</v>
      </c>
      <c r="AF139" s="24">
        <f t="shared" si="162"/>
        <v>1</v>
      </c>
      <c r="AG139" s="24">
        <f t="shared" si="162"/>
        <v>0</v>
      </c>
      <c r="AH139" s="24">
        <f t="shared" si="162"/>
        <v>0</v>
      </c>
      <c r="AI139" s="24">
        <f t="shared" si="162"/>
        <v>0</v>
      </c>
      <c r="AJ139" s="24">
        <f t="shared" si="162"/>
        <v>0</v>
      </c>
      <c r="AK139" s="24">
        <f t="shared" si="162"/>
        <v>0</v>
      </c>
      <c r="AL139" s="24">
        <f t="shared" si="162"/>
        <v>0</v>
      </c>
      <c r="AM139" s="24">
        <f t="shared" si="162"/>
        <v>0</v>
      </c>
      <c r="AN139" s="24">
        <f t="shared" si="162"/>
        <v>0</v>
      </c>
      <c r="AO139" s="24">
        <f t="shared" si="162"/>
        <v>0</v>
      </c>
      <c r="AP139" s="24">
        <f t="shared" si="162"/>
        <v>0</v>
      </c>
      <c r="AQ139" s="24">
        <f t="shared" si="162"/>
        <v>0</v>
      </c>
      <c r="AR139" s="24">
        <f t="shared" si="162"/>
        <v>0</v>
      </c>
      <c r="AS139" s="24">
        <f t="shared" si="162"/>
        <v>0</v>
      </c>
      <c r="AT139" s="24">
        <f t="shared" si="162"/>
        <v>0</v>
      </c>
      <c r="AU139" s="24">
        <f t="shared" si="162"/>
        <v>0</v>
      </c>
      <c r="AV139" s="24">
        <f t="shared" si="162"/>
        <v>0</v>
      </c>
      <c r="AW139" s="24">
        <f t="shared" si="162"/>
        <v>0</v>
      </c>
      <c r="AX139" s="24">
        <f t="shared" si="162"/>
        <v>0</v>
      </c>
      <c r="AY139" s="24">
        <f t="shared" si="162"/>
        <v>0</v>
      </c>
      <c r="AZ139" s="24">
        <f t="shared" si="162"/>
        <v>0</v>
      </c>
      <c r="BA139" s="24">
        <f t="shared" si="162"/>
        <v>0</v>
      </c>
      <c r="BB139" s="24">
        <f t="shared" si="162"/>
        <v>0</v>
      </c>
      <c r="BC139" s="24">
        <f t="shared" si="162"/>
        <v>0</v>
      </c>
      <c r="BD139" s="24">
        <f t="shared" si="162"/>
        <v>0</v>
      </c>
      <c r="BE139" s="24">
        <f t="shared" si="162"/>
        <v>0</v>
      </c>
      <c r="BF139" s="24">
        <f t="shared" si="162"/>
        <v>0</v>
      </c>
      <c r="BG139" s="24">
        <f t="shared" si="162"/>
        <v>0</v>
      </c>
    </row>
    <row r="140" spans="8:59" x14ac:dyDescent="0.2">
      <c r="H140" s="123">
        <f>Registration!B21</f>
        <v>11</v>
      </c>
      <c r="I140" s="1" t="str">
        <f>Registration!C21</f>
        <v>Mike Monical</v>
      </c>
      <c r="J140" s="24">
        <f t="shared" ref="J140:BG140" si="163">IF(ROW()=(COLUMN()+120),"-",(COUNTIF(G6_1,$H140)*COUNTIF(G6_1,J$7))+(COUNTIF(G6_2,$H140)*COUNTIF(G6_2,J$7))+(COUNTIF(G6_3,$H140)*COUNTIF(G6_3,J$7))+(COUNTIF(G6_4,$H140)*COUNTIF(G6_4,J$7))+(COUNTIF(G6_5,$H140)*COUNTIF(G6_5,J$7))+(COUNTIF(G7_1,$H140)*COUNTIF(G7_1,J$7))+(COUNTIF(G7_2,$H140)*COUNTIF(G7_2,J$7))+(COUNTIF(G7_3,$H140)*COUNTIF(G7_3,J$7))+(COUNTIF(G7_4,$H140)*COUNTIF(G7_4,J$7))+(COUNTIF(G7_5,$H140)*COUNTIF(G7_5,J$7))+(COUNTIF(G8_1,$H140)*COUNTIF(G8_1,J$7))+(COUNTIF(G8_2,$H140)*COUNTIF(G8_2,J$7))+(COUNTIF(G8_3,$H140)*COUNTIF(G8_3,J$7))+(COUNTIF(G8_4,$H140)*COUNTIF(G8_4,J$7))+(COUNTIF(G8_5,$H140)*COUNTIF(G8_5,J$7))+(COUNTIF(G9_1,$H140)*COUNTIF(G9_1,J$7))+(COUNTIF(G9_2,$H140)*COUNTIF(G9_2,J$7))+(COUNTIF(G9_3,$H140)*COUNTIF(G9_3,J$7))+(COUNTIF(G9_4,$H140)*COUNTIF(G9_4,J$7))+(COUNTIF(G9_5,$H140)*COUNTIF(G9_5,J$7)+J200))</f>
        <v>0</v>
      </c>
      <c r="K140" s="24">
        <f t="shared" si="163"/>
        <v>0</v>
      </c>
      <c r="L140" s="24">
        <f t="shared" si="163"/>
        <v>1</v>
      </c>
      <c r="M140" s="24">
        <f t="shared" si="163"/>
        <v>0</v>
      </c>
      <c r="N140" s="87">
        <f t="shared" si="163"/>
        <v>0</v>
      </c>
      <c r="O140" s="87">
        <f t="shared" si="163"/>
        <v>1</v>
      </c>
      <c r="P140" s="87">
        <f t="shared" si="163"/>
        <v>0</v>
      </c>
      <c r="Q140" s="24">
        <f t="shared" si="163"/>
        <v>0</v>
      </c>
      <c r="R140" s="24">
        <f t="shared" si="163"/>
        <v>0</v>
      </c>
      <c r="S140" s="24">
        <f t="shared" si="163"/>
        <v>0</v>
      </c>
      <c r="T140" s="24" t="str">
        <f t="shared" si="163"/>
        <v>-</v>
      </c>
      <c r="U140" s="24">
        <f t="shared" si="163"/>
        <v>0</v>
      </c>
      <c r="V140" s="24">
        <f t="shared" si="163"/>
        <v>0</v>
      </c>
      <c r="W140" s="24">
        <f t="shared" si="163"/>
        <v>0</v>
      </c>
      <c r="X140" s="24">
        <f t="shared" si="163"/>
        <v>0</v>
      </c>
      <c r="Y140" s="24">
        <f t="shared" si="163"/>
        <v>0</v>
      </c>
      <c r="Z140" s="24">
        <f t="shared" si="163"/>
        <v>0</v>
      </c>
      <c r="AA140" s="24">
        <f t="shared" si="163"/>
        <v>0</v>
      </c>
      <c r="AB140" s="24">
        <f t="shared" si="163"/>
        <v>0</v>
      </c>
      <c r="AC140" s="24">
        <f t="shared" si="163"/>
        <v>0</v>
      </c>
      <c r="AD140" s="24">
        <f t="shared" si="163"/>
        <v>0</v>
      </c>
      <c r="AE140" s="24">
        <f t="shared" si="163"/>
        <v>0</v>
      </c>
      <c r="AF140" s="24">
        <f t="shared" si="163"/>
        <v>0</v>
      </c>
      <c r="AG140" s="24">
        <f t="shared" si="163"/>
        <v>0</v>
      </c>
      <c r="AH140" s="61">
        <f t="shared" si="163"/>
        <v>0</v>
      </c>
      <c r="AI140" s="24">
        <f t="shared" si="163"/>
        <v>0</v>
      </c>
      <c r="AJ140" s="24">
        <f t="shared" si="163"/>
        <v>0</v>
      </c>
      <c r="AK140" s="24">
        <f t="shared" si="163"/>
        <v>0</v>
      </c>
      <c r="AL140" s="24">
        <f t="shared" si="163"/>
        <v>0</v>
      </c>
      <c r="AM140" s="24">
        <f t="shared" si="163"/>
        <v>0</v>
      </c>
      <c r="AN140" s="24">
        <f t="shared" si="163"/>
        <v>0</v>
      </c>
      <c r="AO140" s="24">
        <f t="shared" si="163"/>
        <v>0</v>
      </c>
      <c r="AP140" s="24">
        <f t="shared" si="163"/>
        <v>0</v>
      </c>
      <c r="AQ140" s="24">
        <f t="shared" si="163"/>
        <v>0</v>
      </c>
      <c r="AR140" s="24">
        <f t="shared" si="163"/>
        <v>0</v>
      </c>
      <c r="AS140" s="24">
        <f t="shared" si="163"/>
        <v>0</v>
      </c>
      <c r="AT140" s="24">
        <f t="shared" si="163"/>
        <v>0</v>
      </c>
      <c r="AU140" s="24">
        <f t="shared" si="163"/>
        <v>0</v>
      </c>
      <c r="AV140" s="24">
        <f t="shared" si="163"/>
        <v>0</v>
      </c>
      <c r="AW140" s="24">
        <f t="shared" si="163"/>
        <v>0</v>
      </c>
      <c r="AX140" s="24">
        <f t="shared" si="163"/>
        <v>0</v>
      </c>
      <c r="AY140" s="24">
        <f t="shared" si="163"/>
        <v>0</v>
      </c>
      <c r="AZ140" s="24">
        <f t="shared" si="163"/>
        <v>0</v>
      </c>
      <c r="BA140" s="24">
        <f t="shared" si="163"/>
        <v>0</v>
      </c>
      <c r="BB140" s="24">
        <f t="shared" si="163"/>
        <v>0</v>
      </c>
      <c r="BC140" s="24">
        <f t="shared" si="163"/>
        <v>0</v>
      </c>
      <c r="BD140" s="24">
        <f t="shared" si="163"/>
        <v>0</v>
      </c>
      <c r="BE140" s="24">
        <f t="shared" si="163"/>
        <v>0</v>
      </c>
      <c r="BF140" s="24">
        <f t="shared" si="163"/>
        <v>0</v>
      </c>
      <c r="BG140" s="24">
        <f t="shared" si="163"/>
        <v>0</v>
      </c>
    </row>
    <row r="141" spans="8:59" x14ac:dyDescent="0.2">
      <c r="H141" s="123">
        <f>Registration!B22</f>
        <v>12</v>
      </c>
      <c r="I141" s="1" t="str">
        <f>Registration!C22</f>
        <v>Dave Blanchard</v>
      </c>
      <c r="J141" s="24">
        <f t="shared" ref="J141:BG141" si="164">IF(ROW()=(COLUMN()+120),"-",(COUNTIF(G6_1,$H141)*COUNTIF(G6_1,J$7))+(COUNTIF(G6_2,$H141)*COUNTIF(G6_2,J$7))+(COUNTIF(G6_3,$H141)*COUNTIF(G6_3,J$7))+(COUNTIF(G6_4,$H141)*COUNTIF(G6_4,J$7))+(COUNTIF(G6_5,$H141)*COUNTIF(G6_5,J$7))+(COUNTIF(G7_1,$H141)*COUNTIF(G7_1,J$7))+(COUNTIF(G7_2,$H141)*COUNTIF(G7_2,J$7))+(COUNTIF(G7_3,$H141)*COUNTIF(G7_3,J$7))+(COUNTIF(G7_4,$H141)*COUNTIF(G7_4,J$7))+(COUNTIF(G7_5,$H141)*COUNTIF(G7_5,J$7))+(COUNTIF(G8_1,$H141)*COUNTIF(G8_1,J$7))+(COUNTIF(G8_2,$H141)*COUNTIF(G8_2,J$7))+(COUNTIF(G8_3,$H141)*COUNTIF(G8_3,J$7))+(COUNTIF(G8_4,$H141)*COUNTIF(G8_4,J$7))+(COUNTIF(G8_5,$H141)*COUNTIF(G8_5,J$7))+(COUNTIF(G9_1,$H141)*COUNTIF(G9_1,J$7))+(COUNTIF(G9_2,$H141)*COUNTIF(G9_2,J$7))+(COUNTIF(G9_3,$H141)*COUNTIF(G9_3,J$7))+(COUNTIF(G9_4,$H141)*COUNTIF(G9_4,J$7))+(COUNTIF(G9_5,$H141)*COUNTIF(G9_5,J$7)+J201))</f>
        <v>1</v>
      </c>
      <c r="K141" s="24">
        <f t="shared" si="164"/>
        <v>1</v>
      </c>
      <c r="L141" s="24">
        <f t="shared" si="164"/>
        <v>0</v>
      </c>
      <c r="M141" s="24">
        <f t="shared" si="164"/>
        <v>2</v>
      </c>
      <c r="N141" s="67">
        <f t="shared" si="164"/>
        <v>0</v>
      </c>
      <c r="O141" s="87">
        <f t="shared" si="164"/>
        <v>0</v>
      </c>
      <c r="P141" s="24">
        <f t="shared" si="164"/>
        <v>0</v>
      </c>
      <c r="Q141" s="24">
        <f t="shared" si="164"/>
        <v>0</v>
      </c>
      <c r="R141" s="24">
        <f t="shared" si="164"/>
        <v>1</v>
      </c>
      <c r="S141" s="24">
        <f t="shared" si="164"/>
        <v>0</v>
      </c>
      <c r="T141" s="24">
        <f t="shared" si="164"/>
        <v>0</v>
      </c>
      <c r="U141" s="24" t="str">
        <f t="shared" si="164"/>
        <v>-</v>
      </c>
      <c r="V141" s="24">
        <f t="shared" si="164"/>
        <v>0</v>
      </c>
      <c r="W141" s="24">
        <f t="shared" si="164"/>
        <v>0</v>
      </c>
      <c r="X141" s="24">
        <f t="shared" si="164"/>
        <v>1</v>
      </c>
      <c r="Y141" s="24">
        <f t="shared" si="164"/>
        <v>0</v>
      </c>
      <c r="Z141" s="24">
        <f t="shared" si="164"/>
        <v>0</v>
      </c>
      <c r="AA141" s="24">
        <f t="shared" si="164"/>
        <v>1</v>
      </c>
      <c r="AB141" s="24">
        <f t="shared" si="164"/>
        <v>0</v>
      </c>
      <c r="AC141" s="24">
        <f t="shared" si="164"/>
        <v>0</v>
      </c>
      <c r="AD141" s="24">
        <f t="shared" si="164"/>
        <v>0</v>
      </c>
      <c r="AE141" s="24">
        <f t="shared" si="164"/>
        <v>0</v>
      </c>
      <c r="AF141" s="24">
        <f t="shared" si="164"/>
        <v>0</v>
      </c>
      <c r="AG141" s="24">
        <f t="shared" si="164"/>
        <v>0</v>
      </c>
      <c r="AH141" s="24">
        <f t="shared" si="164"/>
        <v>0</v>
      </c>
      <c r="AI141" s="24">
        <f t="shared" si="164"/>
        <v>0</v>
      </c>
      <c r="AJ141" s="24">
        <f t="shared" si="164"/>
        <v>0</v>
      </c>
      <c r="AK141" s="24">
        <f t="shared" si="164"/>
        <v>0</v>
      </c>
      <c r="AL141" s="24">
        <f t="shared" si="164"/>
        <v>0</v>
      </c>
      <c r="AM141" s="24">
        <f t="shared" si="164"/>
        <v>0</v>
      </c>
      <c r="AN141" s="24">
        <f t="shared" si="164"/>
        <v>0</v>
      </c>
      <c r="AO141" s="24">
        <f t="shared" si="164"/>
        <v>0</v>
      </c>
      <c r="AP141" s="24">
        <f t="shared" si="164"/>
        <v>0</v>
      </c>
      <c r="AQ141" s="24">
        <f t="shared" si="164"/>
        <v>0</v>
      </c>
      <c r="AR141" s="24">
        <f t="shared" si="164"/>
        <v>0</v>
      </c>
      <c r="AS141" s="24">
        <f t="shared" si="164"/>
        <v>0</v>
      </c>
      <c r="AT141" s="24">
        <f t="shared" si="164"/>
        <v>0</v>
      </c>
      <c r="AU141" s="24">
        <f t="shared" si="164"/>
        <v>0</v>
      </c>
      <c r="AV141" s="24">
        <f t="shared" si="164"/>
        <v>0</v>
      </c>
      <c r="AW141" s="24">
        <f t="shared" si="164"/>
        <v>0</v>
      </c>
      <c r="AX141" s="24">
        <f t="shared" si="164"/>
        <v>0</v>
      </c>
      <c r="AY141" s="24">
        <f t="shared" si="164"/>
        <v>0</v>
      </c>
      <c r="AZ141" s="24">
        <f t="shared" si="164"/>
        <v>0</v>
      </c>
      <c r="BA141" s="24">
        <f t="shared" si="164"/>
        <v>0</v>
      </c>
      <c r="BB141" s="24">
        <f t="shared" si="164"/>
        <v>0</v>
      </c>
      <c r="BC141" s="24">
        <f t="shared" si="164"/>
        <v>0</v>
      </c>
      <c r="BD141" s="24">
        <f t="shared" si="164"/>
        <v>0</v>
      </c>
      <c r="BE141" s="24">
        <f t="shared" si="164"/>
        <v>0</v>
      </c>
      <c r="BF141" s="24">
        <f t="shared" si="164"/>
        <v>0</v>
      </c>
      <c r="BG141" s="24">
        <f t="shared" si="164"/>
        <v>0</v>
      </c>
    </row>
    <row r="142" spans="8:59" x14ac:dyDescent="0.2">
      <c r="H142" s="123">
        <f>Registration!B23</f>
        <v>13</v>
      </c>
      <c r="I142" s="1" t="str">
        <f>Registration!C23</f>
        <v>David Hecht</v>
      </c>
      <c r="J142" s="24">
        <f t="shared" ref="J142:BG142" si="165">IF(ROW()=(COLUMN()+120),"-",(COUNTIF(G6_1,$H142)*COUNTIF(G6_1,J$7))+(COUNTIF(G6_2,$H142)*COUNTIF(G6_2,J$7))+(COUNTIF(G6_3,$H142)*COUNTIF(G6_3,J$7))+(COUNTIF(G6_4,$H142)*COUNTIF(G6_4,J$7))+(COUNTIF(G6_5,$H142)*COUNTIF(G6_5,J$7))+(COUNTIF(G7_1,$H142)*COUNTIF(G7_1,J$7))+(COUNTIF(G7_2,$H142)*COUNTIF(G7_2,J$7))+(COUNTIF(G7_3,$H142)*COUNTIF(G7_3,J$7))+(COUNTIF(G7_4,$H142)*COUNTIF(G7_4,J$7))+(COUNTIF(G7_5,$H142)*COUNTIF(G7_5,J$7))+(COUNTIF(G8_1,$H142)*COUNTIF(G8_1,J$7))+(COUNTIF(G8_2,$H142)*COUNTIF(G8_2,J$7))+(COUNTIF(G8_3,$H142)*COUNTIF(G8_3,J$7))+(COUNTIF(G8_4,$H142)*COUNTIF(G8_4,J$7))+(COUNTIF(G8_5,$H142)*COUNTIF(G8_5,J$7))+(COUNTIF(G9_1,$H142)*COUNTIF(G9_1,J$7))+(COUNTIF(G9_2,$H142)*COUNTIF(G9_2,J$7))+(COUNTIF(G9_3,$H142)*COUNTIF(G9_3,J$7))+(COUNTIF(G9_4,$H142)*COUNTIF(G9_4,J$7))+(COUNTIF(G9_5,$H142)*COUNTIF(G9_5,J$7)+J202))</f>
        <v>0</v>
      </c>
      <c r="K142" s="87">
        <f t="shared" si="165"/>
        <v>0</v>
      </c>
      <c r="L142" s="24">
        <f t="shared" si="165"/>
        <v>0</v>
      </c>
      <c r="M142" s="24">
        <f t="shared" si="165"/>
        <v>0</v>
      </c>
      <c r="N142" s="87">
        <f t="shared" si="165"/>
        <v>0</v>
      </c>
      <c r="O142" s="24">
        <f t="shared" si="165"/>
        <v>0</v>
      </c>
      <c r="P142" s="24">
        <f t="shared" si="165"/>
        <v>0</v>
      </c>
      <c r="Q142" s="24">
        <f t="shared" si="165"/>
        <v>0</v>
      </c>
      <c r="R142" s="24">
        <f t="shared" si="165"/>
        <v>0</v>
      </c>
      <c r="S142" s="24">
        <f t="shared" si="165"/>
        <v>1</v>
      </c>
      <c r="T142" s="24">
        <f t="shared" si="165"/>
        <v>0</v>
      </c>
      <c r="U142" s="24">
        <f t="shared" si="165"/>
        <v>0</v>
      </c>
      <c r="V142" s="24" t="str">
        <f t="shared" si="165"/>
        <v>-</v>
      </c>
      <c r="W142" s="24">
        <f t="shared" si="165"/>
        <v>0</v>
      </c>
      <c r="X142" s="24">
        <f t="shared" si="165"/>
        <v>0</v>
      </c>
      <c r="Y142" s="24">
        <f t="shared" si="165"/>
        <v>0</v>
      </c>
      <c r="Z142" s="24">
        <f t="shared" si="165"/>
        <v>0</v>
      </c>
      <c r="AA142" s="24">
        <f t="shared" si="165"/>
        <v>0</v>
      </c>
      <c r="AB142" s="24">
        <f t="shared" si="165"/>
        <v>0</v>
      </c>
      <c r="AC142" s="24">
        <f t="shared" si="165"/>
        <v>0</v>
      </c>
      <c r="AD142" s="24">
        <f t="shared" si="165"/>
        <v>0</v>
      </c>
      <c r="AE142" s="24">
        <f t="shared" si="165"/>
        <v>0</v>
      </c>
      <c r="AF142" s="24">
        <f t="shared" si="165"/>
        <v>1</v>
      </c>
      <c r="AG142" s="24">
        <f t="shared" si="165"/>
        <v>0</v>
      </c>
      <c r="AH142" s="24">
        <f t="shared" si="165"/>
        <v>0</v>
      </c>
      <c r="AI142" s="24">
        <f t="shared" si="165"/>
        <v>0</v>
      </c>
      <c r="AJ142" s="24">
        <f t="shared" si="165"/>
        <v>0</v>
      </c>
      <c r="AK142" s="24">
        <f t="shared" si="165"/>
        <v>0</v>
      </c>
      <c r="AL142" s="24">
        <f t="shared" si="165"/>
        <v>0</v>
      </c>
      <c r="AM142" s="24">
        <f t="shared" si="165"/>
        <v>0</v>
      </c>
      <c r="AN142" s="24">
        <f t="shared" si="165"/>
        <v>0</v>
      </c>
      <c r="AO142" s="24">
        <f t="shared" si="165"/>
        <v>0</v>
      </c>
      <c r="AP142" s="24">
        <f t="shared" si="165"/>
        <v>0</v>
      </c>
      <c r="AQ142" s="24">
        <f t="shared" si="165"/>
        <v>0</v>
      </c>
      <c r="AR142" s="24">
        <f t="shared" si="165"/>
        <v>0</v>
      </c>
      <c r="AS142" s="24">
        <f t="shared" si="165"/>
        <v>0</v>
      </c>
      <c r="AT142" s="24">
        <f t="shared" si="165"/>
        <v>0</v>
      </c>
      <c r="AU142" s="24">
        <f t="shared" si="165"/>
        <v>0</v>
      </c>
      <c r="AV142" s="24">
        <f t="shared" si="165"/>
        <v>0</v>
      </c>
      <c r="AW142" s="24">
        <f t="shared" si="165"/>
        <v>0</v>
      </c>
      <c r="AX142" s="24">
        <f t="shared" si="165"/>
        <v>0</v>
      </c>
      <c r="AY142" s="24">
        <f t="shared" si="165"/>
        <v>0</v>
      </c>
      <c r="AZ142" s="24">
        <f t="shared" si="165"/>
        <v>0</v>
      </c>
      <c r="BA142" s="24">
        <f t="shared" si="165"/>
        <v>0</v>
      </c>
      <c r="BB142" s="24">
        <f t="shared" si="165"/>
        <v>0</v>
      </c>
      <c r="BC142" s="24">
        <f t="shared" si="165"/>
        <v>0</v>
      </c>
      <c r="BD142" s="24">
        <f t="shared" si="165"/>
        <v>0</v>
      </c>
      <c r="BE142" s="24">
        <f t="shared" si="165"/>
        <v>0</v>
      </c>
      <c r="BF142" s="24">
        <f t="shared" si="165"/>
        <v>0</v>
      </c>
      <c r="BG142" s="24">
        <f t="shared" si="165"/>
        <v>0</v>
      </c>
    </row>
    <row r="143" spans="8:59" x14ac:dyDescent="0.2">
      <c r="H143" s="123">
        <f>Registration!B24</f>
        <v>14</v>
      </c>
      <c r="I143" s="1" t="str">
        <f>Registration!C24</f>
        <v>Aliza Panitz</v>
      </c>
      <c r="J143" s="24">
        <f t="shared" ref="J143:BG143" si="166">IF(ROW()=(COLUMN()+120),"-",(COUNTIF(G6_1,$H143)*COUNTIF(G6_1,J$7))+(COUNTIF(G6_2,$H143)*COUNTIF(G6_2,J$7))+(COUNTIF(G6_3,$H143)*COUNTIF(G6_3,J$7))+(COUNTIF(G6_4,$H143)*COUNTIF(G6_4,J$7))+(COUNTIF(G6_5,$H143)*COUNTIF(G6_5,J$7))+(COUNTIF(G7_1,$H143)*COUNTIF(G7_1,J$7))+(COUNTIF(G7_2,$H143)*COUNTIF(G7_2,J$7))+(COUNTIF(G7_3,$H143)*COUNTIF(G7_3,J$7))+(COUNTIF(G7_4,$H143)*COUNTIF(G7_4,J$7))+(COUNTIF(G7_5,$H143)*COUNTIF(G7_5,J$7))+(COUNTIF(G8_1,$H143)*COUNTIF(G8_1,J$7))+(COUNTIF(G8_2,$H143)*COUNTIF(G8_2,J$7))+(COUNTIF(G8_3,$H143)*COUNTIF(G8_3,J$7))+(COUNTIF(G8_4,$H143)*COUNTIF(G8_4,J$7))+(COUNTIF(G8_5,$H143)*COUNTIF(G8_5,J$7))+(COUNTIF(G9_1,$H143)*COUNTIF(G9_1,J$7))+(COUNTIF(G9_2,$H143)*COUNTIF(G9_2,J$7))+(COUNTIF(G9_3,$H143)*COUNTIF(G9_3,J$7))+(COUNTIF(G9_4,$H143)*COUNTIF(G9_4,J$7))+(COUNTIF(G9_5,$H143)*COUNTIF(G9_5,J$7)+J203))</f>
        <v>0</v>
      </c>
      <c r="K143" s="87">
        <f t="shared" si="166"/>
        <v>0</v>
      </c>
      <c r="L143" s="87">
        <f t="shared" si="166"/>
        <v>0</v>
      </c>
      <c r="M143" s="87">
        <f t="shared" si="166"/>
        <v>0</v>
      </c>
      <c r="N143" s="87">
        <f t="shared" si="166"/>
        <v>0</v>
      </c>
      <c r="O143" s="137">
        <f t="shared" si="166"/>
        <v>0</v>
      </c>
      <c r="P143" s="24">
        <f t="shared" si="166"/>
        <v>0</v>
      </c>
      <c r="Q143" s="24">
        <f t="shared" si="166"/>
        <v>0</v>
      </c>
      <c r="R143" s="137">
        <f t="shared" si="166"/>
        <v>0</v>
      </c>
      <c r="S143" s="24">
        <f t="shared" si="166"/>
        <v>0</v>
      </c>
      <c r="T143" s="24">
        <f t="shared" si="166"/>
        <v>0</v>
      </c>
      <c r="U143" s="24">
        <f t="shared" si="166"/>
        <v>0</v>
      </c>
      <c r="V143" s="24">
        <f t="shared" si="166"/>
        <v>0</v>
      </c>
      <c r="W143" s="24" t="str">
        <f t="shared" si="166"/>
        <v>-</v>
      </c>
      <c r="X143" s="24">
        <f t="shared" si="166"/>
        <v>0</v>
      </c>
      <c r="Y143" s="24">
        <f t="shared" si="166"/>
        <v>0</v>
      </c>
      <c r="Z143" s="24">
        <f t="shared" si="166"/>
        <v>0</v>
      </c>
      <c r="AA143" s="24">
        <f t="shared" si="166"/>
        <v>0</v>
      </c>
      <c r="AB143" s="24">
        <f t="shared" si="166"/>
        <v>0</v>
      </c>
      <c r="AC143" s="24">
        <f t="shared" si="166"/>
        <v>0</v>
      </c>
      <c r="AD143" s="24">
        <f t="shared" si="166"/>
        <v>0</v>
      </c>
      <c r="AE143" s="24">
        <f t="shared" si="166"/>
        <v>0</v>
      </c>
      <c r="AF143" s="24">
        <f t="shared" si="166"/>
        <v>0</v>
      </c>
      <c r="AG143" s="137">
        <f t="shared" si="166"/>
        <v>0</v>
      </c>
      <c r="AH143" s="24">
        <f t="shared" si="166"/>
        <v>0</v>
      </c>
      <c r="AI143" s="24">
        <f t="shared" si="166"/>
        <v>0</v>
      </c>
      <c r="AJ143" s="24">
        <f t="shared" si="166"/>
        <v>0</v>
      </c>
      <c r="AK143" s="24">
        <f t="shared" si="166"/>
        <v>0</v>
      </c>
      <c r="AL143" s="24">
        <f t="shared" si="166"/>
        <v>0</v>
      </c>
      <c r="AM143" s="24">
        <f t="shared" si="166"/>
        <v>0</v>
      </c>
      <c r="AN143" s="24">
        <f t="shared" si="166"/>
        <v>0</v>
      </c>
      <c r="AO143" s="24">
        <f t="shared" si="166"/>
        <v>0</v>
      </c>
      <c r="AP143" s="24">
        <f t="shared" si="166"/>
        <v>0</v>
      </c>
      <c r="AQ143" s="24">
        <f t="shared" si="166"/>
        <v>0</v>
      </c>
      <c r="AR143" s="24">
        <f t="shared" si="166"/>
        <v>0</v>
      </c>
      <c r="AS143" s="24">
        <f t="shared" si="166"/>
        <v>0</v>
      </c>
      <c r="AT143" s="24">
        <f t="shared" si="166"/>
        <v>0</v>
      </c>
      <c r="AU143" s="24">
        <f t="shared" si="166"/>
        <v>0</v>
      </c>
      <c r="AV143" s="24">
        <f t="shared" si="166"/>
        <v>0</v>
      </c>
      <c r="AW143" s="24">
        <f t="shared" si="166"/>
        <v>0</v>
      </c>
      <c r="AX143" s="24">
        <f t="shared" si="166"/>
        <v>0</v>
      </c>
      <c r="AY143" s="24">
        <f t="shared" si="166"/>
        <v>0</v>
      </c>
      <c r="AZ143" s="24">
        <f t="shared" si="166"/>
        <v>0</v>
      </c>
      <c r="BA143" s="24">
        <f t="shared" si="166"/>
        <v>0</v>
      </c>
      <c r="BB143" s="24">
        <f t="shared" si="166"/>
        <v>0</v>
      </c>
      <c r="BC143" s="24">
        <f t="shared" si="166"/>
        <v>0</v>
      </c>
      <c r="BD143" s="24">
        <f t="shared" si="166"/>
        <v>0</v>
      </c>
      <c r="BE143" s="24">
        <f t="shared" si="166"/>
        <v>0</v>
      </c>
      <c r="BF143" s="24">
        <f t="shared" si="166"/>
        <v>0</v>
      </c>
      <c r="BG143" s="24">
        <f t="shared" si="166"/>
        <v>0</v>
      </c>
    </row>
    <row r="144" spans="8:59" x14ac:dyDescent="0.2">
      <c r="H144" s="123">
        <f>Registration!B25</f>
        <v>15</v>
      </c>
      <c r="I144" s="1" t="str">
        <f>Registration!C25</f>
        <v>Steve Yu</v>
      </c>
      <c r="J144" s="137">
        <f t="shared" ref="J144:BG144" si="167">IF(ROW()=(COLUMN()+120),"-",(COUNTIF(G6_1,$H144)*COUNTIF(G6_1,J$7))+(COUNTIF(G6_2,$H144)*COUNTIF(G6_2,J$7))+(COUNTIF(G6_3,$H144)*COUNTIF(G6_3,J$7))+(COUNTIF(G6_4,$H144)*COUNTIF(G6_4,J$7))+(COUNTIF(G6_5,$H144)*COUNTIF(G6_5,J$7))+(COUNTIF(G7_1,$H144)*COUNTIF(G7_1,J$7))+(COUNTIF(G7_2,$H144)*COUNTIF(G7_2,J$7))+(COUNTIF(G7_3,$H144)*COUNTIF(G7_3,J$7))+(COUNTIF(G7_4,$H144)*COUNTIF(G7_4,J$7))+(COUNTIF(G7_5,$H144)*COUNTIF(G7_5,J$7))+(COUNTIF(G8_1,$H144)*COUNTIF(G8_1,J$7))+(COUNTIF(G8_2,$H144)*COUNTIF(G8_2,J$7))+(COUNTIF(G8_3,$H144)*COUNTIF(G8_3,J$7))+(COUNTIF(G8_4,$H144)*COUNTIF(G8_4,J$7))+(COUNTIF(G8_5,$H144)*COUNTIF(G8_5,J$7))+(COUNTIF(G9_1,$H144)*COUNTIF(G9_1,J$7))+(COUNTIF(G9_2,$H144)*COUNTIF(G9_2,J$7))+(COUNTIF(G9_3,$H144)*COUNTIF(G9_3,J$7))+(COUNTIF(G9_4,$H144)*COUNTIF(G9_4,J$7))+(COUNTIF(G9_5,$H144)*COUNTIF(G9_5,J$7)+J204))</f>
        <v>1</v>
      </c>
      <c r="K144" s="87">
        <f t="shared" si="167"/>
        <v>1</v>
      </c>
      <c r="L144" s="87">
        <f t="shared" si="167"/>
        <v>0</v>
      </c>
      <c r="M144" s="87">
        <f t="shared" si="167"/>
        <v>1</v>
      </c>
      <c r="N144" s="24">
        <f t="shared" si="167"/>
        <v>0</v>
      </c>
      <c r="O144" s="87">
        <f t="shared" si="167"/>
        <v>0</v>
      </c>
      <c r="P144" s="87">
        <f t="shared" si="167"/>
        <v>0</v>
      </c>
      <c r="Q144" s="24">
        <f t="shared" si="167"/>
        <v>0</v>
      </c>
      <c r="R144" s="24">
        <f t="shared" si="167"/>
        <v>0</v>
      </c>
      <c r="S144" s="24">
        <f t="shared" si="167"/>
        <v>1</v>
      </c>
      <c r="T144" s="24">
        <f t="shared" si="167"/>
        <v>0</v>
      </c>
      <c r="U144" s="24">
        <f t="shared" si="167"/>
        <v>1</v>
      </c>
      <c r="V144" s="24">
        <f t="shared" si="167"/>
        <v>0</v>
      </c>
      <c r="W144" s="24">
        <f t="shared" si="167"/>
        <v>0</v>
      </c>
      <c r="X144" s="24" t="str">
        <f t="shared" si="167"/>
        <v>-</v>
      </c>
      <c r="Y144" s="137">
        <f t="shared" si="167"/>
        <v>0</v>
      </c>
      <c r="Z144" s="24">
        <f t="shared" si="167"/>
        <v>1</v>
      </c>
      <c r="AA144" s="24">
        <f t="shared" si="167"/>
        <v>0</v>
      </c>
      <c r="AB144" s="24">
        <f t="shared" si="167"/>
        <v>0</v>
      </c>
      <c r="AC144" s="24">
        <f t="shared" si="167"/>
        <v>0</v>
      </c>
      <c r="AD144" s="24">
        <f t="shared" si="167"/>
        <v>0</v>
      </c>
      <c r="AE144" s="24">
        <f t="shared" si="167"/>
        <v>1</v>
      </c>
      <c r="AF144" s="24">
        <f t="shared" si="167"/>
        <v>0</v>
      </c>
      <c r="AG144" s="24">
        <f t="shared" si="167"/>
        <v>0</v>
      </c>
      <c r="AH144" s="24">
        <f t="shared" si="167"/>
        <v>0</v>
      </c>
      <c r="AI144" s="24">
        <f t="shared" si="167"/>
        <v>0</v>
      </c>
      <c r="AJ144" s="24">
        <f t="shared" si="167"/>
        <v>0</v>
      </c>
      <c r="AK144" s="24">
        <f t="shared" si="167"/>
        <v>0</v>
      </c>
      <c r="AL144" s="24">
        <f t="shared" si="167"/>
        <v>0</v>
      </c>
      <c r="AM144" s="137">
        <f t="shared" si="167"/>
        <v>0</v>
      </c>
      <c r="AN144" s="137">
        <f t="shared" si="167"/>
        <v>0</v>
      </c>
      <c r="AO144" s="24">
        <f t="shared" si="167"/>
        <v>0</v>
      </c>
      <c r="AP144" s="24">
        <f t="shared" si="167"/>
        <v>0</v>
      </c>
      <c r="AQ144" s="24">
        <f t="shared" si="167"/>
        <v>0</v>
      </c>
      <c r="AR144" s="24">
        <f t="shared" si="167"/>
        <v>0</v>
      </c>
      <c r="AS144" s="24">
        <f t="shared" si="167"/>
        <v>0</v>
      </c>
      <c r="AT144" s="24">
        <f t="shared" si="167"/>
        <v>0</v>
      </c>
      <c r="AU144" s="24">
        <f t="shared" si="167"/>
        <v>0</v>
      </c>
      <c r="AV144" s="24">
        <f t="shared" si="167"/>
        <v>0</v>
      </c>
      <c r="AW144" s="24">
        <f t="shared" si="167"/>
        <v>0</v>
      </c>
      <c r="AX144" s="24">
        <f t="shared" si="167"/>
        <v>0</v>
      </c>
      <c r="AY144" s="24">
        <f t="shared" si="167"/>
        <v>0</v>
      </c>
      <c r="AZ144" s="24">
        <f t="shared" si="167"/>
        <v>0</v>
      </c>
      <c r="BA144" s="24">
        <f t="shared" si="167"/>
        <v>0</v>
      </c>
      <c r="BB144" s="24">
        <f t="shared" si="167"/>
        <v>0</v>
      </c>
      <c r="BC144" s="137">
        <f t="shared" si="167"/>
        <v>0</v>
      </c>
      <c r="BD144" s="137">
        <f t="shared" si="167"/>
        <v>0</v>
      </c>
      <c r="BE144" s="137">
        <f t="shared" si="167"/>
        <v>0</v>
      </c>
      <c r="BF144" s="137">
        <f t="shared" si="167"/>
        <v>0</v>
      </c>
      <c r="BG144" s="24">
        <f t="shared" si="167"/>
        <v>0</v>
      </c>
    </row>
    <row r="145" spans="8:59" x14ac:dyDescent="0.2">
      <c r="H145" s="123">
        <f>Registration!B26</f>
        <v>16</v>
      </c>
      <c r="I145" s="1" t="str">
        <f>Registration!C26</f>
        <v>Chris… Roa</v>
      </c>
      <c r="J145" s="24">
        <f t="shared" ref="J145:BG145" si="168">IF(ROW()=(COLUMN()+120),"-",(COUNTIF(G6_1,$H145)*COUNTIF(G6_1,J$7))+(COUNTIF(G6_2,$H145)*COUNTIF(G6_2,J$7))+(COUNTIF(G6_3,$H145)*COUNTIF(G6_3,J$7))+(COUNTIF(G6_4,$H145)*COUNTIF(G6_4,J$7))+(COUNTIF(G6_5,$H145)*COUNTIF(G6_5,J$7))+(COUNTIF(G7_1,$H145)*COUNTIF(G7_1,J$7))+(COUNTIF(G7_2,$H145)*COUNTIF(G7_2,J$7))+(COUNTIF(G7_3,$H145)*COUNTIF(G7_3,J$7))+(COUNTIF(G7_4,$H145)*COUNTIF(G7_4,J$7))+(COUNTIF(G7_5,$H145)*COUNTIF(G7_5,J$7))+(COUNTIF(G8_1,$H145)*COUNTIF(G8_1,J$7))+(COUNTIF(G8_2,$H145)*COUNTIF(G8_2,J$7))+(COUNTIF(G8_3,$H145)*COUNTIF(G8_3,J$7))+(COUNTIF(G8_4,$H145)*COUNTIF(G8_4,J$7))+(COUNTIF(G8_5,$H145)*COUNTIF(G8_5,J$7))+(COUNTIF(G9_1,$H145)*COUNTIF(G9_1,J$7))+(COUNTIF(G9_2,$H145)*COUNTIF(G9_2,J$7))+(COUNTIF(G9_3,$H145)*COUNTIF(G9_3,J$7))+(COUNTIF(G9_4,$H145)*COUNTIF(G9_4,J$7))+(COUNTIF(G9_5,$H145)*COUNTIF(G9_5,J$7)+J205))</f>
        <v>0</v>
      </c>
      <c r="K145" s="87">
        <f t="shared" si="168"/>
        <v>0</v>
      </c>
      <c r="L145" s="87">
        <f t="shared" si="168"/>
        <v>1</v>
      </c>
      <c r="M145" s="87">
        <f t="shared" si="168"/>
        <v>0</v>
      </c>
      <c r="N145" s="24">
        <f t="shared" si="168"/>
        <v>1</v>
      </c>
      <c r="O145" s="137">
        <f t="shared" si="168"/>
        <v>1</v>
      </c>
      <c r="P145" s="137">
        <f t="shared" si="168"/>
        <v>2</v>
      </c>
      <c r="Q145" s="137">
        <f t="shared" si="168"/>
        <v>0</v>
      </c>
      <c r="R145" s="137">
        <f t="shared" si="168"/>
        <v>0</v>
      </c>
      <c r="S145" s="24">
        <f t="shared" si="168"/>
        <v>0</v>
      </c>
      <c r="T145" s="24">
        <f t="shared" si="168"/>
        <v>0</v>
      </c>
      <c r="U145" s="87">
        <f t="shared" si="168"/>
        <v>0</v>
      </c>
      <c r="V145" s="24">
        <f t="shared" si="168"/>
        <v>0</v>
      </c>
      <c r="W145" s="24">
        <f t="shared" si="168"/>
        <v>0</v>
      </c>
      <c r="X145" s="24">
        <f t="shared" si="168"/>
        <v>0</v>
      </c>
      <c r="Y145" s="24" t="str">
        <f t="shared" si="168"/>
        <v>-</v>
      </c>
      <c r="Z145" s="24">
        <f t="shared" si="168"/>
        <v>0</v>
      </c>
      <c r="AA145" s="24">
        <f t="shared" si="168"/>
        <v>1</v>
      </c>
      <c r="AB145" s="24">
        <f t="shared" si="168"/>
        <v>0</v>
      </c>
      <c r="AC145" s="137">
        <f t="shared" si="168"/>
        <v>0</v>
      </c>
      <c r="AD145" s="137">
        <f t="shared" si="168"/>
        <v>1</v>
      </c>
      <c r="AE145" s="137">
        <f t="shared" si="168"/>
        <v>0</v>
      </c>
      <c r="AF145" s="24">
        <f t="shared" si="168"/>
        <v>0</v>
      </c>
      <c r="AG145" s="24">
        <f t="shared" si="168"/>
        <v>0</v>
      </c>
      <c r="AH145" s="24">
        <f t="shared" si="168"/>
        <v>0</v>
      </c>
      <c r="AI145" s="24">
        <f t="shared" si="168"/>
        <v>0</v>
      </c>
      <c r="AJ145" s="24">
        <f t="shared" si="168"/>
        <v>0</v>
      </c>
      <c r="AK145" s="24">
        <f t="shared" si="168"/>
        <v>0</v>
      </c>
      <c r="AL145" s="24">
        <f t="shared" si="168"/>
        <v>0</v>
      </c>
      <c r="AM145" s="24">
        <f t="shared" si="168"/>
        <v>0</v>
      </c>
      <c r="AN145" s="24">
        <f t="shared" si="168"/>
        <v>0</v>
      </c>
      <c r="AO145" s="24">
        <f t="shared" si="168"/>
        <v>0</v>
      </c>
      <c r="AP145" s="24">
        <f t="shared" si="168"/>
        <v>0</v>
      </c>
      <c r="AQ145" s="24">
        <f t="shared" si="168"/>
        <v>0</v>
      </c>
      <c r="AR145" s="24">
        <f t="shared" si="168"/>
        <v>0</v>
      </c>
      <c r="AS145" s="137">
        <f t="shared" si="168"/>
        <v>0</v>
      </c>
      <c r="AT145" s="137">
        <f t="shared" si="168"/>
        <v>0</v>
      </c>
      <c r="AU145" s="137">
        <f t="shared" si="168"/>
        <v>0</v>
      </c>
      <c r="AV145" s="137">
        <f t="shared" si="168"/>
        <v>0</v>
      </c>
      <c r="AW145" s="24">
        <f t="shared" si="168"/>
        <v>0</v>
      </c>
      <c r="AX145" s="24">
        <f t="shared" si="168"/>
        <v>0</v>
      </c>
      <c r="AY145" s="24">
        <f t="shared" si="168"/>
        <v>0</v>
      </c>
      <c r="AZ145" s="24">
        <f t="shared" si="168"/>
        <v>0</v>
      </c>
      <c r="BA145" s="24">
        <f t="shared" si="168"/>
        <v>0</v>
      </c>
      <c r="BB145" s="24">
        <f t="shared" si="168"/>
        <v>0</v>
      </c>
      <c r="BC145" s="24">
        <f t="shared" si="168"/>
        <v>0</v>
      </c>
      <c r="BD145" s="24">
        <f t="shared" si="168"/>
        <v>0</v>
      </c>
      <c r="BE145" s="24">
        <f t="shared" si="168"/>
        <v>0</v>
      </c>
      <c r="BF145" s="24">
        <f t="shared" si="168"/>
        <v>0</v>
      </c>
      <c r="BG145" s="24">
        <f t="shared" si="168"/>
        <v>0</v>
      </c>
    </row>
    <row r="146" spans="8:59" x14ac:dyDescent="0.2">
      <c r="H146" s="123">
        <f>Registration!B27</f>
        <v>17</v>
      </c>
      <c r="I146" s="1" t="str">
        <f>Registration!C27</f>
        <v>Jonathan Ander…</v>
      </c>
      <c r="J146" s="137">
        <f t="shared" ref="J146:BG146" si="169">IF(ROW()=(COLUMN()+120),"-",(COUNTIF(G6_1,$H146)*COUNTIF(G6_1,J$7))+(COUNTIF(G6_2,$H146)*COUNTIF(G6_2,J$7))+(COUNTIF(G6_3,$H146)*COUNTIF(G6_3,J$7))+(COUNTIF(G6_4,$H146)*COUNTIF(G6_4,J$7))+(COUNTIF(G6_5,$H146)*COUNTIF(G6_5,J$7))+(COUNTIF(G7_1,$H146)*COUNTIF(G7_1,J$7))+(COUNTIF(G7_2,$H146)*COUNTIF(G7_2,J$7))+(COUNTIF(G7_3,$H146)*COUNTIF(G7_3,J$7))+(COUNTIF(G7_4,$H146)*COUNTIF(G7_4,J$7))+(COUNTIF(G7_5,$H146)*COUNTIF(G7_5,J$7))+(COUNTIF(G8_1,$H146)*COUNTIF(G8_1,J$7))+(COUNTIF(G8_2,$H146)*COUNTIF(G8_2,J$7))+(COUNTIF(G8_3,$H146)*COUNTIF(G8_3,J$7))+(COUNTIF(G8_4,$H146)*COUNTIF(G8_4,J$7))+(COUNTIF(G8_5,$H146)*COUNTIF(G8_5,J$7))+(COUNTIF(G9_1,$H146)*COUNTIF(G9_1,J$7))+(COUNTIF(G9_2,$H146)*COUNTIF(G9_2,J$7))+(COUNTIF(G9_3,$H146)*COUNTIF(G9_3,J$7))+(COUNTIF(G9_4,$H146)*COUNTIF(G9_4,J$7))+(COUNTIF(G9_5,$H146)*COUNTIF(G9_5,J$7)+J206))</f>
        <v>0</v>
      </c>
      <c r="K146" s="102">
        <f t="shared" si="169"/>
        <v>0</v>
      </c>
      <c r="L146" s="87">
        <f t="shared" si="169"/>
        <v>0</v>
      </c>
      <c r="M146" s="87">
        <f t="shared" si="169"/>
        <v>0</v>
      </c>
      <c r="N146" s="24">
        <f t="shared" si="169"/>
        <v>0</v>
      </c>
      <c r="O146" s="87">
        <f t="shared" si="169"/>
        <v>0</v>
      </c>
      <c r="P146" s="87">
        <f t="shared" si="169"/>
        <v>0</v>
      </c>
      <c r="Q146" s="87">
        <f t="shared" si="169"/>
        <v>1</v>
      </c>
      <c r="R146" s="24">
        <f t="shared" si="169"/>
        <v>1</v>
      </c>
      <c r="S146" s="24">
        <f t="shared" si="169"/>
        <v>1</v>
      </c>
      <c r="T146" s="24">
        <f t="shared" si="169"/>
        <v>0</v>
      </c>
      <c r="U146" s="24">
        <f t="shared" si="169"/>
        <v>0</v>
      </c>
      <c r="V146" s="24">
        <f t="shared" si="169"/>
        <v>0</v>
      </c>
      <c r="W146" s="24">
        <f t="shared" si="169"/>
        <v>0</v>
      </c>
      <c r="X146" s="24">
        <f t="shared" si="169"/>
        <v>1</v>
      </c>
      <c r="Y146" s="24">
        <f t="shared" si="169"/>
        <v>0</v>
      </c>
      <c r="Z146" s="24" t="str">
        <f t="shared" si="169"/>
        <v>-</v>
      </c>
      <c r="AA146" s="24">
        <f t="shared" si="169"/>
        <v>0</v>
      </c>
      <c r="AB146" s="24">
        <f t="shared" si="169"/>
        <v>0</v>
      </c>
      <c r="AC146" s="24">
        <f t="shared" si="169"/>
        <v>0</v>
      </c>
      <c r="AD146" s="24">
        <f t="shared" si="169"/>
        <v>0</v>
      </c>
      <c r="AE146" s="24">
        <f t="shared" si="169"/>
        <v>1</v>
      </c>
      <c r="AF146" s="24">
        <f t="shared" si="169"/>
        <v>0</v>
      </c>
      <c r="AG146" s="24">
        <f t="shared" si="169"/>
        <v>0</v>
      </c>
      <c r="AH146" s="24">
        <f t="shared" si="169"/>
        <v>0</v>
      </c>
      <c r="AI146" s="24">
        <f t="shared" si="169"/>
        <v>0</v>
      </c>
      <c r="AJ146" s="137">
        <f t="shared" si="169"/>
        <v>0</v>
      </c>
      <c r="AK146" s="137">
        <f t="shared" si="169"/>
        <v>0</v>
      </c>
      <c r="AL146" s="24">
        <f t="shared" si="169"/>
        <v>0</v>
      </c>
      <c r="AM146" s="24">
        <f t="shared" si="169"/>
        <v>0</v>
      </c>
      <c r="AN146" s="24">
        <f t="shared" si="169"/>
        <v>0</v>
      </c>
      <c r="AO146" s="24">
        <f t="shared" si="169"/>
        <v>0</v>
      </c>
      <c r="AP146" s="24">
        <f t="shared" si="169"/>
        <v>0</v>
      </c>
      <c r="AQ146" s="24">
        <f t="shared" si="169"/>
        <v>0</v>
      </c>
      <c r="AR146" s="24">
        <f t="shared" si="169"/>
        <v>0</v>
      </c>
      <c r="AS146" s="24">
        <f t="shared" si="169"/>
        <v>0</v>
      </c>
      <c r="AT146" s="24">
        <f t="shared" si="169"/>
        <v>0</v>
      </c>
      <c r="AU146" s="24">
        <f t="shared" si="169"/>
        <v>0</v>
      </c>
      <c r="AV146" s="24">
        <f t="shared" si="169"/>
        <v>0</v>
      </c>
      <c r="AW146" s="24">
        <f t="shared" si="169"/>
        <v>0</v>
      </c>
      <c r="AX146" s="24">
        <f t="shared" si="169"/>
        <v>0</v>
      </c>
      <c r="AY146" s="24">
        <f t="shared" si="169"/>
        <v>0</v>
      </c>
      <c r="AZ146" s="24">
        <f t="shared" si="169"/>
        <v>0</v>
      </c>
      <c r="BA146" s="24">
        <f t="shared" si="169"/>
        <v>0</v>
      </c>
      <c r="BB146" s="24">
        <f t="shared" si="169"/>
        <v>0</v>
      </c>
      <c r="BC146" s="24">
        <f t="shared" si="169"/>
        <v>0</v>
      </c>
      <c r="BD146" s="24">
        <f t="shared" si="169"/>
        <v>0</v>
      </c>
      <c r="BE146" s="24">
        <f t="shared" si="169"/>
        <v>0</v>
      </c>
      <c r="BF146" s="24">
        <f t="shared" si="169"/>
        <v>0</v>
      </c>
      <c r="BG146" s="24">
        <f t="shared" si="169"/>
        <v>0</v>
      </c>
    </row>
    <row r="147" spans="8:59" x14ac:dyDescent="0.2">
      <c r="H147" s="123">
        <f>Registration!B28</f>
        <v>18</v>
      </c>
      <c r="I147" s="1" t="str">
        <f>Registration!C28</f>
        <v>Ken Boucher</v>
      </c>
      <c r="J147" s="24">
        <f t="shared" ref="J147:BG147" si="170">IF(ROW()=(COLUMN()+120),"-",(COUNTIF(G6_1,$H147)*COUNTIF(G6_1,J$7))+(COUNTIF(G6_2,$H147)*COUNTIF(G6_2,J$7))+(COUNTIF(G6_3,$H147)*COUNTIF(G6_3,J$7))+(COUNTIF(G6_4,$H147)*COUNTIF(G6_4,J$7))+(COUNTIF(G6_5,$H147)*COUNTIF(G6_5,J$7))+(COUNTIF(G7_1,$H147)*COUNTIF(G7_1,J$7))+(COUNTIF(G7_2,$H147)*COUNTIF(G7_2,J$7))+(COUNTIF(G7_3,$H147)*COUNTIF(G7_3,J$7))+(COUNTIF(G7_4,$H147)*COUNTIF(G7_4,J$7))+(COUNTIF(G7_5,$H147)*COUNTIF(G7_5,J$7))+(COUNTIF(G8_1,$H147)*COUNTIF(G8_1,J$7))+(COUNTIF(G8_2,$H147)*COUNTIF(G8_2,J$7))+(COUNTIF(G8_3,$H147)*COUNTIF(G8_3,J$7))+(COUNTIF(G8_4,$H147)*COUNTIF(G8_4,J$7))+(COUNTIF(G8_5,$H147)*COUNTIF(G8_5,J$7))+(COUNTIF(G9_1,$H147)*COUNTIF(G9_1,J$7))+(COUNTIF(G9_2,$H147)*COUNTIF(G9_2,J$7))+(COUNTIF(G9_3,$H147)*COUNTIF(G9_3,J$7))+(COUNTIF(G9_4,$H147)*COUNTIF(G9_4,J$7))+(COUNTIF(G9_5,$H147)*COUNTIF(G9_5,J$7)+J207))</f>
        <v>0</v>
      </c>
      <c r="K147" s="87">
        <f t="shared" si="170"/>
        <v>0</v>
      </c>
      <c r="L147" s="87">
        <f t="shared" si="170"/>
        <v>0</v>
      </c>
      <c r="M147" s="87">
        <f t="shared" si="170"/>
        <v>1</v>
      </c>
      <c r="N147" s="87">
        <f t="shared" si="170"/>
        <v>1</v>
      </c>
      <c r="O147" s="138">
        <f t="shared" si="170"/>
        <v>0</v>
      </c>
      <c r="P147" s="24">
        <f t="shared" si="170"/>
        <v>1</v>
      </c>
      <c r="Q147" s="24">
        <f t="shared" si="170"/>
        <v>0</v>
      </c>
      <c r="R147" s="24">
        <f t="shared" si="170"/>
        <v>1</v>
      </c>
      <c r="S147" s="24">
        <f t="shared" si="170"/>
        <v>0</v>
      </c>
      <c r="T147" s="24">
        <f t="shared" si="170"/>
        <v>0</v>
      </c>
      <c r="U147" s="24">
        <f t="shared" si="170"/>
        <v>1</v>
      </c>
      <c r="V147" s="24">
        <f t="shared" si="170"/>
        <v>0</v>
      </c>
      <c r="W147" s="24">
        <f t="shared" si="170"/>
        <v>0</v>
      </c>
      <c r="X147" s="24">
        <f t="shared" si="170"/>
        <v>0</v>
      </c>
      <c r="Y147" s="24">
        <f t="shared" si="170"/>
        <v>1</v>
      </c>
      <c r="Z147" s="24">
        <f t="shared" si="170"/>
        <v>0</v>
      </c>
      <c r="AA147" s="24" t="str">
        <f t="shared" si="170"/>
        <v>-</v>
      </c>
      <c r="AB147" s="24">
        <f t="shared" si="170"/>
        <v>0</v>
      </c>
      <c r="AC147" s="24">
        <f t="shared" si="170"/>
        <v>0</v>
      </c>
      <c r="AD147" s="24">
        <f t="shared" si="170"/>
        <v>0</v>
      </c>
      <c r="AE147" s="24">
        <f t="shared" si="170"/>
        <v>0</v>
      </c>
      <c r="AF147" s="24">
        <f t="shared" si="170"/>
        <v>0</v>
      </c>
      <c r="AG147" s="24">
        <f t="shared" si="170"/>
        <v>0</v>
      </c>
      <c r="AH147" s="24">
        <f t="shared" si="170"/>
        <v>0</v>
      </c>
      <c r="AI147" s="24">
        <f t="shared" si="170"/>
        <v>0</v>
      </c>
      <c r="AJ147" s="24">
        <f t="shared" si="170"/>
        <v>0</v>
      </c>
      <c r="AK147" s="24">
        <f t="shared" si="170"/>
        <v>0</v>
      </c>
      <c r="AL147" s="24">
        <f t="shared" si="170"/>
        <v>0</v>
      </c>
      <c r="AM147" s="24">
        <f t="shared" si="170"/>
        <v>0</v>
      </c>
      <c r="AN147" s="24">
        <f t="shared" si="170"/>
        <v>0</v>
      </c>
      <c r="AO147" s="24">
        <f t="shared" si="170"/>
        <v>0</v>
      </c>
      <c r="AP147" s="24">
        <f t="shared" si="170"/>
        <v>0</v>
      </c>
      <c r="AQ147" s="24">
        <f t="shared" si="170"/>
        <v>0</v>
      </c>
      <c r="AR147" s="24">
        <f t="shared" si="170"/>
        <v>0</v>
      </c>
      <c r="AS147" s="24">
        <f t="shared" si="170"/>
        <v>0</v>
      </c>
      <c r="AT147" s="24">
        <f t="shared" si="170"/>
        <v>0</v>
      </c>
      <c r="AU147" s="24">
        <f t="shared" si="170"/>
        <v>0</v>
      </c>
      <c r="AV147" s="24">
        <f t="shared" si="170"/>
        <v>0</v>
      </c>
      <c r="AW147" s="24">
        <f t="shared" si="170"/>
        <v>0</v>
      </c>
      <c r="AX147" s="24">
        <f t="shared" si="170"/>
        <v>0</v>
      </c>
      <c r="AY147" s="24">
        <f t="shared" si="170"/>
        <v>0</v>
      </c>
      <c r="AZ147" s="24">
        <f t="shared" si="170"/>
        <v>0</v>
      </c>
      <c r="BA147" s="24">
        <f t="shared" si="170"/>
        <v>0</v>
      </c>
      <c r="BB147" s="24">
        <f t="shared" si="170"/>
        <v>0</v>
      </c>
      <c r="BC147" s="24">
        <f t="shared" si="170"/>
        <v>0</v>
      </c>
      <c r="BD147" s="24">
        <f t="shared" si="170"/>
        <v>0</v>
      </c>
      <c r="BE147" s="24">
        <f t="shared" si="170"/>
        <v>0</v>
      </c>
      <c r="BF147" s="24">
        <f t="shared" si="170"/>
        <v>0</v>
      </c>
      <c r="BG147" s="24">
        <f t="shared" si="170"/>
        <v>0</v>
      </c>
    </row>
    <row r="148" spans="8:59" x14ac:dyDescent="0.2">
      <c r="H148" s="123">
        <f>Registration!B29</f>
        <v>19</v>
      </c>
      <c r="I148" s="1" t="str">
        <f>Registration!C29</f>
        <v>Tyler Harvey</v>
      </c>
      <c r="J148" s="24">
        <f t="shared" ref="J148:BG148" si="171">IF(ROW()=(COLUMN()+120),"-",(COUNTIF(G6_1,$H148)*COUNTIF(G6_1,J$7))+(COUNTIF(G6_2,$H148)*COUNTIF(G6_2,J$7))+(COUNTIF(G6_3,$H148)*COUNTIF(G6_3,J$7))+(COUNTIF(G6_4,$H148)*COUNTIF(G6_4,J$7))+(COUNTIF(G6_5,$H148)*COUNTIF(G6_5,J$7))+(COUNTIF(G7_1,$H148)*COUNTIF(G7_1,J$7))+(COUNTIF(G7_2,$H148)*COUNTIF(G7_2,J$7))+(COUNTIF(G7_3,$H148)*COUNTIF(G7_3,J$7))+(COUNTIF(G7_4,$H148)*COUNTIF(G7_4,J$7))+(COUNTIF(G7_5,$H148)*COUNTIF(G7_5,J$7))+(COUNTIF(G8_1,$H148)*COUNTIF(G8_1,J$7))+(COUNTIF(G8_2,$H148)*COUNTIF(G8_2,J$7))+(COUNTIF(G8_3,$H148)*COUNTIF(G8_3,J$7))+(COUNTIF(G8_4,$H148)*COUNTIF(G8_4,J$7))+(COUNTIF(G8_5,$H148)*COUNTIF(G8_5,J$7))+(COUNTIF(G9_1,$H148)*COUNTIF(G9_1,J$7))+(COUNTIF(G9_2,$H148)*COUNTIF(G9_2,J$7))+(COUNTIF(G9_3,$H148)*COUNTIF(G9_3,J$7))+(COUNTIF(G9_4,$H148)*COUNTIF(G9_4,J$7))+(COUNTIF(G9_5,$H148)*COUNTIF(G9_5,J$7)+J208))</f>
        <v>0</v>
      </c>
      <c r="K148" s="24">
        <f t="shared" si="171"/>
        <v>0</v>
      </c>
      <c r="L148" s="24">
        <f t="shared" si="171"/>
        <v>0</v>
      </c>
      <c r="M148" s="102">
        <f t="shared" si="171"/>
        <v>0</v>
      </c>
      <c r="N148" s="24">
        <f t="shared" si="171"/>
        <v>0</v>
      </c>
      <c r="O148" s="87">
        <f t="shared" si="171"/>
        <v>0</v>
      </c>
      <c r="P148" s="24">
        <f t="shared" si="171"/>
        <v>0</v>
      </c>
      <c r="Q148" s="24">
        <f t="shared" si="171"/>
        <v>0</v>
      </c>
      <c r="R148" s="24">
        <f t="shared" si="171"/>
        <v>0</v>
      </c>
      <c r="S148" s="24">
        <f t="shared" si="171"/>
        <v>0</v>
      </c>
      <c r="T148" s="24">
        <f t="shared" si="171"/>
        <v>0</v>
      </c>
      <c r="U148" s="24">
        <f t="shared" si="171"/>
        <v>0</v>
      </c>
      <c r="V148" s="24">
        <f t="shared" si="171"/>
        <v>0</v>
      </c>
      <c r="W148" s="24">
        <f t="shared" si="171"/>
        <v>0</v>
      </c>
      <c r="X148" s="24">
        <f t="shared" si="171"/>
        <v>0</v>
      </c>
      <c r="Y148" s="24">
        <f t="shared" si="171"/>
        <v>0</v>
      </c>
      <c r="Z148" s="24">
        <f t="shared" si="171"/>
        <v>0</v>
      </c>
      <c r="AA148" s="24">
        <f t="shared" si="171"/>
        <v>0</v>
      </c>
      <c r="AB148" s="24" t="str">
        <f t="shared" si="171"/>
        <v>-</v>
      </c>
      <c r="AC148" s="24">
        <f t="shared" si="171"/>
        <v>0</v>
      </c>
      <c r="AD148" s="24">
        <f t="shared" si="171"/>
        <v>0</v>
      </c>
      <c r="AE148" s="24">
        <f t="shared" si="171"/>
        <v>0</v>
      </c>
      <c r="AF148" s="24">
        <f t="shared" si="171"/>
        <v>0</v>
      </c>
      <c r="AG148" s="24">
        <f t="shared" si="171"/>
        <v>0</v>
      </c>
      <c r="AH148" s="24">
        <f t="shared" si="171"/>
        <v>0</v>
      </c>
      <c r="AI148" s="24">
        <f t="shared" si="171"/>
        <v>0</v>
      </c>
      <c r="AJ148" s="24">
        <f t="shared" si="171"/>
        <v>0</v>
      </c>
      <c r="AK148" s="24">
        <f t="shared" si="171"/>
        <v>0</v>
      </c>
      <c r="AL148" s="24">
        <f t="shared" si="171"/>
        <v>0</v>
      </c>
      <c r="AM148" s="24">
        <f t="shared" si="171"/>
        <v>0</v>
      </c>
      <c r="AN148" s="24">
        <f t="shared" si="171"/>
        <v>0</v>
      </c>
      <c r="AO148" s="24">
        <f t="shared" si="171"/>
        <v>0</v>
      </c>
      <c r="AP148" s="24">
        <f t="shared" si="171"/>
        <v>0</v>
      </c>
      <c r="AQ148" s="24">
        <f t="shared" si="171"/>
        <v>0</v>
      </c>
      <c r="AR148" s="24">
        <f t="shared" si="171"/>
        <v>0</v>
      </c>
      <c r="AS148" s="24">
        <f t="shared" si="171"/>
        <v>0</v>
      </c>
      <c r="AT148" s="24">
        <f t="shared" si="171"/>
        <v>0</v>
      </c>
      <c r="AU148" s="24">
        <f t="shared" si="171"/>
        <v>0</v>
      </c>
      <c r="AV148" s="24">
        <f t="shared" si="171"/>
        <v>0</v>
      </c>
      <c r="AW148" s="24">
        <f t="shared" si="171"/>
        <v>0</v>
      </c>
      <c r="AX148" s="24">
        <f t="shared" si="171"/>
        <v>0</v>
      </c>
      <c r="AY148" s="24">
        <f t="shared" si="171"/>
        <v>0</v>
      </c>
      <c r="AZ148" s="24">
        <f t="shared" si="171"/>
        <v>0</v>
      </c>
      <c r="BA148" s="24">
        <f t="shared" si="171"/>
        <v>0</v>
      </c>
      <c r="BB148" s="24">
        <f t="shared" si="171"/>
        <v>0</v>
      </c>
      <c r="BC148" s="24">
        <f t="shared" si="171"/>
        <v>0</v>
      </c>
      <c r="BD148" s="24">
        <f t="shared" si="171"/>
        <v>0</v>
      </c>
      <c r="BE148" s="24">
        <f t="shared" si="171"/>
        <v>0</v>
      </c>
      <c r="BF148" s="24">
        <f t="shared" si="171"/>
        <v>0</v>
      </c>
      <c r="BG148" s="24">
        <f t="shared" si="171"/>
        <v>0</v>
      </c>
    </row>
    <row r="149" spans="8:59" x14ac:dyDescent="0.2">
      <c r="H149" s="123">
        <f>Registration!B30</f>
        <v>20</v>
      </c>
      <c r="I149" s="1" t="str">
        <f>Registration!C30</f>
        <v>Steve Wambler</v>
      </c>
      <c r="J149" s="24">
        <f t="shared" ref="J149:BG149" si="172">IF(ROW()=(COLUMN()+120),"-",(COUNTIF(G6_1,$H149)*COUNTIF(G6_1,J$7))+(COUNTIF(G6_2,$H149)*COUNTIF(G6_2,J$7))+(COUNTIF(G6_3,$H149)*COUNTIF(G6_3,J$7))+(COUNTIF(G6_4,$H149)*COUNTIF(G6_4,J$7))+(COUNTIF(G6_5,$H149)*COUNTIF(G6_5,J$7))+(COUNTIF(G7_1,$H149)*COUNTIF(G7_1,J$7))+(COUNTIF(G7_2,$H149)*COUNTIF(G7_2,J$7))+(COUNTIF(G7_3,$H149)*COUNTIF(G7_3,J$7))+(COUNTIF(G7_4,$H149)*COUNTIF(G7_4,J$7))+(COUNTIF(G7_5,$H149)*COUNTIF(G7_5,J$7))+(COUNTIF(G8_1,$H149)*COUNTIF(G8_1,J$7))+(COUNTIF(G8_2,$H149)*COUNTIF(G8_2,J$7))+(COUNTIF(G8_3,$H149)*COUNTIF(G8_3,J$7))+(COUNTIF(G8_4,$H149)*COUNTIF(G8_4,J$7))+(COUNTIF(G8_5,$H149)*COUNTIF(G8_5,J$7))+(COUNTIF(G9_1,$H149)*COUNTIF(G9_1,J$7))+(COUNTIF(G9_2,$H149)*COUNTIF(G9_2,J$7))+(COUNTIF(G9_3,$H149)*COUNTIF(G9_3,J$7))+(COUNTIF(G9_4,$H149)*COUNTIF(G9_4,J$7))+(COUNTIF(G9_5,$H149)*COUNTIF(G9_5,J$7)+J209))</f>
        <v>0</v>
      </c>
      <c r="K149" s="24">
        <f t="shared" si="172"/>
        <v>0</v>
      </c>
      <c r="L149" s="24">
        <f t="shared" si="172"/>
        <v>0</v>
      </c>
      <c r="M149" s="87">
        <f t="shared" si="172"/>
        <v>0</v>
      </c>
      <c r="N149" s="24">
        <f t="shared" si="172"/>
        <v>0</v>
      </c>
      <c r="O149" s="24">
        <f t="shared" si="172"/>
        <v>0</v>
      </c>
      <c r="P149" s="24">
        <f t="shared" si="172"/>
        <v>0</v>
      </c>
      <c r="Q149" s="24">
        <f t="shared" si="172"/>
        <v>0</v>
      </c>
      <c r="R149" s="24">
        <f t="shared" si="172"/>
        <v>0</v>
      </c>
      <c r="S149" s="24">
        <f t="shared" si="172"/>
        <v>0</v>
      </c>
      <c r="T149" s="24">
        <f t="shared" si="172"/>
        <v>0</v>
      </c>
      <c r="U149" s="24">
        <f t="shared" si="172"/>
        <v>0</v>
      </c>
      <c r="V149" s="24">
        <f t="shared" si="172"/>
        <v>0</v>
      </c>
      <c r="W149" s="24">
        <f t="shared" si="172"/>
        <v>0</v>
      </c>
      <c r="X149" s="24">
        <f t="shared" si="172"/>
        <v>0</v>
      </c>
      <c r="Y149" s="24">
        <f t="shared" si="172"/>
        <v>0</v>
      </c>
      <c r="Z149" s="24">
        <f t="shared" si="172"/>
        <v>0</v>
      </c>
      <c r="AA149" s="24">
        <f t="shared" si="172"/>
        <v>0</v>
      </c>
      <c r="AB149" s="24">
        <f t="shared" si="172"/>
        <v>0</v>
      </c>
      <c r="AC149" s="24" t="str">
        <f t="shared" si="172"/>
        <v>-</v>
      </c>
      <c r="AD149" s="24">
        <f t="shared" si="172"/>
        <v>0</v>
      </c>
      <c r="AE149" s="24">
        <f t="shared" si="172"/>
        <v>0</v>
      </c>
      <c r="AF149" s="24">
        <f t="shared" si="172"/>
        <v>0</v>
      </c>
      <c r="AG149" s="24">
        <f t="shared" si="172"/>
        <v>0</v>
      </c>
      <c r="AH149" s="24">
        <f t="shared" si="172"/>
        <v>0</v>
      </c>
      <c r="AI149" s="24">
        <f t="shared" si="172"/>
        <v>0</v>
      </c>
      <c r="AJ149" s="24">
        <f t="shared" si="172"/>
        <v>0</v>
      </c>
      <c r="AK149" s="24">
        <f t="shared" si="172"/>
        <v>0</v>
      </c>
      <c r="AL149" s="24">
        <f t="shared" si="172"/>
        <v>0</v>
      </c>
      <c r="AM149" s="24">
        <f t="shared" si="172"/>
        <v>0</v>
      </c>
      <c r="AN149" s="24">
        <f t="shared" si="172"/>
        <v>0</v>
      </c>
      <c r="AO149" s="24">
        <f t="shared" si="172"/>
        <v>0</v>
      </c>
      <c r="AP149" s="24">
        <f t="shared" si="172"/>
        <v>0</v>
      </c>
      <c r="AQ149" s="24">
        <f t="shared" si="172"/>
        <v>0</v>
      </c>
      <c r="AR149" s="24">
        <f t="shared" si="172"/>
        <v>0</v>
      </c>
      <c r="AS149" s="24">
        <f t="shared" si="172"/>
        <v>0</v>
      </c>
      <c r="AT149" s="24">
        <f t="shared" si="172"/>
        <v>0</v>
      </c>
      <c r="AU149" s="24">
        <f t="shared" si="172"/>
        <v>0</v>
      </c>
      <c r="AV149" s="24">
        <f t="shared" si="172"/>
        <v>0</v>
      </c>
      <c r="AW149" s="24">
        <f t="shared" si="172"/>
        <v>0</v>
      </c>
      <c r="AX149" s="24">
        <f t="shared" si="172"/>
        <v>0</v>
      </c>
      <c r="AY149" s="24">
        <f t="shared" si="172"/>
        <v>0</v>
      </c>
      <c r="AZ149" s="24">
        <f t="shared" si="172"/>
        <v>0</v>
      </c>
      <c r="BA149" s="24">
        <f t="shared" si="172"/>
        <v>0</v>
      </c>
      <c r="BB149" s="24">
        <f t="shared" si="172"/>
        <v>0</v>
      </c>
      <c r="BC149" s="24">
        <f t="shared" si="172"/>
        <v>0</v>
      </c>
      <c r="BD149" s="24">
        <f t="shared" si="172"/>
        <v>0</v>
      </c>
      <c r="BE149" s="24">
        <f t="shared" si="172"/>
        <v>0</v>
      </c>
      <c r="BF149" s="24">
        <f t="shared" si="172"/>
        <v>0</v>
      </c>
      <c r="BG149" s="24">
        <f t="shared" si="172"/>
        <v>0</v>
      </c>
    </row>
    <row r="150" spans="8:59" x14ac:dyDescent="0.2">
      <c r="H150" s="123">
        <f>Registration!B31</f>
        <v>21</v>
      </c>
      <c r="I150" s="1" t="str">
        <f>Registration!C31</f>
        <v>Paul Work</v>
      </c>
      <c r="J150" s="24">
        <f t="shared" ref="J150:BG150" si="173">IF(ROW()=(COLUMN()+120),"-",(COUNTIF(G6_1,$H150)*COUNTIF(G6_1,J$7))+(COUNTIF(G6_2,$H150)*COUNTIF(G6_2,J$7))+(COUNTIF(G6_3,$H150)*COUNTIF(G6_3,J$7))+(COUNTIF(G6_4,$H150)*COUNTIF(G6_4,J$7))+(COUNTIF(G6_5,$H150)*COUNTIF(G6_5,J$7))+(COUNTIF(G7_1,$H150)*COUNTIF(G7_1,J$7))+(COUNTIF(G7_2,$H150)*COUNTIF(G7_2,J$7))+(COUNTIF(G7_3,$H150)*COUNTIF(G7_3,J$7))+(COUNTIF(G7_4,$H150)*COUNTIF(G7_4,J$7))+(COUNTIF(G7_5,$H150)*COUNTIF(G7_5,J$7))+(COUNTIF(G8_1,$H150)*COUNTIF(G8_1,J$7))+(COUNTIF(G8_2,$H150)*COUNTIF(G8_2,J$7))+(COUNTIF(G8_3,$H150)*COUNTIF(G8_3,J$7))+(COUNTIF(G8_4,$H150)*COUNTIF(G8_4,J$7))+(COUNTIF(G8_5,$H150)*COUNTIF(G8_5,J$7))+(COUNTIF(G9_1,$H150)*COUNTIF(G9_1,J$7))+(COUNTIF(G9_2,$H150)*COUNTIF(G9_2,J$7))+(COUNTIF(G9_3,$H150)*COUNTIF(G9_3,J$7))+(COUNTIF(G9_4,$H150)*COUNTIF(G9_4,J$7))+(COUNTIF(G9_5,$H150)*COUNTIF(G9_5,J$7)+J210))</f>
        <v>0</v>
      </c>
      <c r="K150" s="87">
        <f t="shared" si="173"/>
        <v>0</v>
      </c>
      <c r="L150" s="87">
        <f t="shared" si="173"/>
        <v>1</v>
      </c>
      <c r="M150" s="87">
        <f t="shared" si="173"/>
        <v>0</v>
      </c>
      <c r="N150" s="87">
        <f t="shared" si="173"/>
        <v>0</v>
      </c>
      <c r="O150" s="138">
        <f t="shared" si="173"/>
        <v>1</v>
      </c>
      <c r="P150" s="138">
        <f t="shared" si="173"/>
        <v>1</v>
      </c>
      <c r="Q150" s="24">
        <f t="shared" si="173"/>
        <v>0</v>
      </c>
      <c r="R150" s="24">
        <f t="shared" si="173"/>
        <v>0</v>
      </c>
      <c r="S150" s="24">
        <f t="shared" si="173"/>
        <v>0</v>
      </c>
      <c r="T150" s="24">
        <f t="shared" si="173"/>
        <v>0</v>
      </c>
      <c r="U150" s="24">
        <f t="shared" si="173"/>
        <v>0</v>
      </c>
      <c r="V150" s="24">
        <f t="shared" si="173"/>
        <v>0</v>
      </c>
      <c r="W150" s="24">
        <f t="shared" si="173"/>
        <v>0</v>
      </c>
      <c r="X150" s="24">
        <f t="shared" si="173"/>
        <v>0</v>
      </c>
      <c r="Y150" s="24">
        <f t="shared" si="173"/>
        <v>1</v>
      </c>
      <c r="Z150" s="24">
        <f t="shared" si="173"/>
        <v>0</v>
      </c>
      <c r="AA150" s="24">
        <f t="shared" si="173"/>
        <v>0</v>
      </c>
      <c r="AB150" s="24">
        <f t="shared" si="173"/>
        <v>0</v>
      </c>
      <c r="AC150" s="24">
        <f t="shared" si="173"/>
        <v>0</v>
      </c>
      <c r="AD150" s="24" t="str">
        <f t="shared" si="173"/>
        <v>-</v>
      </c>
      <c r="AE150" s="24">
        <f t="shared" si="173"/>
        <v>0</v>
      </c>
      <c r="AF150" s="24">
        <f t="shared" si="173"/>
        <v>0</v>
      </c>
      <c r="AG150" s="24">
        <f t="shared" si="173"/>
        <v>0</v>
      </c>
      <c r="AH150" s="24">
        <f t="shared" si="173"/>
        <v>0</v>
      </c>
      <c r="AI150" s="24">
        <f t="shared" si="173"/>
        <v>0</v>
      </c>
      <c r="AJ150" s="24">
        <f t="shared" si="173"/>
        <v>0</v>
      </c>
      <c r="AK150" s="24">
        <f t="shared" si="173"/>
        <v>0</v>
      </c>
      <c r="AL150" s="24">
        <f t="shared" si="173"/>
        <v>0</v>
      </c>
      <c r="AM150" s="24">
        <f t="shared" si="173"/>
        <v>0</v>
      </c>
      <c r="AN150" s="24">
        <f t="shared" si="173"/>
        <v>0</v>
      </c>
      <c r="AO150" s="24">
        <f t="shared" si="173"/>
        <v>0</v>
      </c>
      <c r="AP150" s="24">
        <f t="shared" si="173"/>
        <v>0</v>
      </c>
      <c r="AQ150" s="24">
        <f t="shared" si="173"/>
        <v>0</v>
      </c>
      <c r="AR150" s="24">
        <f t="shared" si="173"/>
        <v>0</v>
      </c>
      <c r="AS150" s="24">
        <f t="shared" si="173"/>
        <v>0</v>
      </c>
      <c r="AT150" s="24">
        <f t="shared" si="173"/>
        <v>0</v>
      </c>
      <c r="AU150" s="24">
        <f t="shared" si="173"/>
        <v>0</v>
      </c>
      <c r="AV150" s="24">
        <f t="shared" si="173"/>
        <v>0</v>
      </c>
      <c r="AW150" s="24">
        <f t="shared" si="173"/>
        <v>0</v>
      </c>
      <c r="AX150" s="24">
        <f t="shared" si="173"/>
        <v>0</v>
      </c>
      <c r="AY150" s="24">
        <f t="shared" si="173"/>
        <v>0</v>
      </c>
      <c r="AZ150" s="24">
        <f t="shared" si="173"/>
        <v>0</v>
      </c>
      <c r="BA150" s="24">
        <f t="shared" si="173"/>
        <v>0</v>
      </c>
      <c r="BB150" s="24">
        <f t="shared" si="173"/>
        <v>0</v>
      </c>
      <c r="BC150" s="24">
        <f t="shared" si="173"/>
        <v>0</v>
      </c>
      <c r="BD150" s="24">
        <f t="shared" si="173"/>
        <v>0</v>
      </c>
      <c r="BE150" s="24">
        <f t="shared" si="173"/>
        <v>0</v>
      </c>
      <c r="BF150" s="24">
        <f t="shared" si="173"/>
        <v>0</v>
      </c>
      <c r="BG150" s="24">
        <f t="shared" si="173"/>
        <v>0</v>
      </c>
    </row>
    <row r="151" spans="8:59" x14ac:dyDescent="0.2">
      <c r="H151" s="123">
        <f>Registration!B32</f>
        <v>22</v>
      </c>
      <c r="I151" s="1" t="str">
        <f>Registration!C32</f>
        <v>Jonathan Work</v>
      </c>
      <c r="J151" s="24">
        <f t="shared" ref="J151:BG151" si="174">IF(ROW()=(COLUMN()+120),"-",(COUNTIF(G6_1,$H151)*COUNTIF(G6_1,J$7))+(COUNTIF(G6_2,$H151)*COUNTIF(G6_2,J$7))+(COUNTIF(G6_3,$H151)*COUNTIF(G6_3,J$7))+(COUNTIF(G6_4,$H151)*COUNTIF(G6_4,J$7))+(COUNTIF(G6_5,$H151)*COUNTIF(G6_5,J$7))+(COUNTIF(G7_1,$H151)*COUNTIF(G7_1,J$7))+(COUNTIF(G7_2,$H151)*COUNTIF(G7_2,J$7))+(COUNTIF(G7_3,$H151)*COUNTIF(G7_3,J$7))+(COUNTIF(G7_4,$H151)*COUNTIF(G7_4,J$7))+(COUNTIF(G7_5,$H151)*COUNTIF(G7_5,J$7))+(COUNTIF(G8_1,$H151)*COUNTIF(G8_1,J$7))+(COUNTIF(G8_2,$H151)*COUNTIF(G8_2,J$7))+(COUNTIF(G8_3,$H151)*COUNTIF(G8_3,J$7))+(COUNTIF(G8_4,$H151)*COUNTIF(G8_4,J$7))+(COUNTIF(G8_5,$H151)*COUNTIF(G8_5,J$7))+(COUNTIF(G9_1,$H151)*COUNTIF(G9_1,J$7))+(COUNTIF(G9_2,$H151)*COUNTIF(G9_2,J$7))+(COUNTIF(G9_3,$H151)*COUNTIF(G9_3,J$7))+(COUNTIF(G9_4,$H151)*COUNTIF(G9_4,J$7))+(COUNTIF(G9_5,$H151)*COUNTIF(G9_5,J$7)+J211))</f>
        <v>1</v>
      </c>
      <c r="K151" s="102">
        <f t="shared" si="174"/>
        <v>0</v>
      </c>
      <c r="L151" s="24">
        <f t="shared" si="174"/>
        <v>0</v>
      </c>
      <c r="M151" s="87">
        <f t="shared" si="174"/>
        <v>0</v>
      </c>
      <c r="N151" s="24">
        <f t="shared" si="174"/>
        <v>1</v>
      </c>
      <c r="O151" s="87">
        <f t="shared" si="174"/>
        <v>0</v>
      </c>
      <c r="P151" s="138">
        <f t="shared" si="174"/>
        <v>0</v>
      </c>
      <c r="Q151" s="24">
        <f t="shared" si="174"/>
        <v>0</v>
      </c>
      <c r="R151" s="24">
        <f t="shared" si="174"/>
        <v>0</v>
      </c>
      <c r="S151" s="24">
        <f t="shared" si="174"/>
        <v>1</v>
      </c>
      <c r="T151" s="24">
        <f t="shared" si="174"/>
        <v>0</v>
      </c>
      <c r="U151" s="24">
        <f t="shared" si="174"/>
        <v>0</v>
      </c>
      <c r="V151" s="24">
        <f t="shared" si="174"/>
        <v>0</v>
      </c>
      <c r="W151" s="24">
        <f t="shared" si="174"/>
        <v>0</v>
      </c>
      <c r="X151" s="24">
        <f t="shared" si="174"/>
        <v>1</v>
      </c>
      <c r="Y151" s="24">
        <f t="shared" si="174"/>
        <v>0</v>
      </c>
      <c r="Z151" s="24">
        <f t="shared" si="174"/>
        <v>1</v>
      </c>
      <c r="AA151" s="24">
        <f t="shared" si="174"/>
        <v>0</v>
      </c>
      <c r="AB151" s="24">
        <f t="shared" si="174"/>
        <v>0</v>
      </c>
      <c r="AC151" s="24">
        <f t="shared" si="174"/>
        <v>0</v>
      </c>
      <c r="AD151" s="24">
        <f t="shared" si="174"/>
        <v>0</v>
      </c>
      <c r="AE151" s="24" t="str">
        <f t="shared" si="174"/>
        <v>-</v>
      </c>
      <c r="AF151" s="24">
        <f t="shared" si="174"/>
        <v>0</v>
      </c>
      <c r="AG151" s="24">
        <f t="shared" si="174"/>
        <v>0</v>
      </c>
      <c r="AH151" s="24">
        <f t="shared" si="174"/>
        <v>0</v>
      </c>
      <c r="AI151" s="24">
        <f t="shared" si="174"/>
        <v>0</v>
      </c>
      <c r="AJ151" s="24">
        <f t="shared" si="174"/>
        <v>0</v>
      </c>
      <c r="AK151" s="24">
        <f t="shared" si="174"/>
        <v>0</v>
      </c>
      <c r="AL151" s="24">
        <f t="shared" si="174"/>
        <v>0</v>
      </c>
      <c r="AM151" s="24">
        <f t="shared" si="174"/>
        <v>0</v>
      </c>
      <c r="AN151" s="24">
        <f t="shared" si="174"/>
        <v>0</v>
      </c>
      <c r="AO151" s="24">
        <f t="shared" si="174"/>
        <v>0</v>
      </c>
      <c r="AP151" s="24">
        <f t="shared" si="174"/>
        <v>0</v>
      </c>
      <c r="AQ151" s="24">
        <f t="shared" si="174"/>
        <v>0</v>
      </c>
      <c r="AR151" s="24">
        <f t="shared" si="174"/>
        <v>0</v>
      </c>
      <c r="AS151" s="24">
        <f t="shared" si="174"/>
        <v>0</v>
      </c>
      <c r="AT151" s="24">
        <f t="shared" si="174"/>
        <v>0</v>
      </c>
      <c r="AU151" s="24">
        <f t="shared" si="174"/>
        <v>0</v>
      </c>
      <c r="AV151" s="24">
        <f t="shared" si="174"/>
        <v>0</v>
      </c>
      <c r="AW151" s="24">
        <f t="shared" si="174"/>
        <v>0</v>
      </c>
      <c r="AX151" s="24">
        <f t="shared" si="174"/>
        <v>0</v>
      </c>
      <c r="AY151" s="24">
        <f t="shared" si="174"/>
        <v>0</v>
      </c>
      <c r="AZ151" s="24">
        <f t="shared" si="174"/>
        <v>0</v>
      </c>
      <c r="BA151" s="24">
        <f t="shared" si="174"/>
        <v>0</v>
      </c>
      <c r="BB151" s="24">
        <f t="shared" si="174"/>
        <v>0</v>
      </c>
      <c r="BC151" s="138">
        <f t="shared" si="174"/>
        <v>0</v>
      </c>
      <c r="BD151" s="24">
        <f t="shared" si="174"/>
        <v>0</v>
      </c>
      <c r="BE151" s="24">
        <f t="shared" si="174"/>
        <v>0</v>
      </c>
      <c r="BF151" s="24">
        <f t="shared" si="174"/>
        <v>0</v>
      </c>
      <c r="BG151" s="24">
        <f t="shared" si="174"/>
        <v>0</v>
      </c>
    </row>
    <row r="152" spans="8:59" x14ac:dyDescent="0.2">
      <c r="H152" s="123">
        <f>Registration!B33</f>
        <v>23</v>
      </c>
      <c r="I152" s="1" t="str">
        <f>Registration!C33</f>
        <v>Aaron</v>
      </c>
      <c r="J152" s="24">
        <f t="shared" ref="J152:BG152" si="175">IF(ROW()=(COLUMN()+120),"-",(COUNTIF(G6_1,$H152)*COUNTIF(G6_1,J$7))+(COUNTIF(G6_2,$H152)*COUNTIF(G6_2,J$7))+(COUNTIF(G6_3,$H152)*COUNTIF(G6_3,J$7))+(COUNTIF(G6_4,$H152)*COUNTIF(G6_4,J$7))+(COUNTIF(G6_5,$H152)*COUNTIF(G6_5,J$7))+(COUNTIF(G7_1,$H152)*COUNTIF(G7_1,J$7))+(COUNTIF(G7_2,$H152)*COUNTIF(G7_2,J$7))+(COUNTIF(G7_3,$H152)*COUNTIF(G7_3,J$7))+(COUNTIF(G7_4,$H152)*COUNTIF(G7_4,J$7))+(COUNTIF(G7_5,$H152)*COUNTIF(G7_5,J$7))+(COUNTIF(G8_1,$H152)*COUNTIF(G8_1,J$7))+(COUNTIF(G8_2,$H152)*COUNTIF(G8_2,J$7))+(COUNTIF(G8_3,$H152)*COUNTIF(G8_3,J$7))+(COUNTIF(G8_4,$H152)*COUNTIF(G8_4,J$7))+(COUNTIF(G8_5,$H152)*COUNTIF(G8_5,J$7))+(COUNTIF(G9_1,$H152)*COUNTIF(G9_1,J$7))+(COUNTIF(G9_2,$H152)*COUNTIF(G9_2,J$7))+(COUNTIF(G9_3,$H152)*COUNTIF(G9_3,J$7))+(COUNTIF(G9_4,$H152)*COUNTIF(G9_4,J$7))+(COUNTIF(G9_5,$H152)*COUNTIF(G9_5,J$7)+J212))</f>
        <v>0</v>
      </c>
      <c r="K152" s="24">
        <f t="shared" si="175"/>
        <v>0</v>
      </c>
      <c r="L152" s="67">
        <f t="shared" si="175"/>
        <v>0</v>
      </c>
      <c r="M152" s="24">
        <f t="shared" si="175"/>
        <v>0</v>
      </c>
      <c r="N152" s="24">
        <f t="shared" si="175"/>
        <v>0</v>
      </c>
      <c r="O152" s="24">
        <f t="shared" si="175"/>
        <v>0</v>
      </c>
      <c r="P152" s="24">
        <f t="shared" si="175"/>
        <v>0</v>
      </c>
      <c r="Q152" s="24">
        <f t="shared" si="175"/>
        <v>0</v>
      </c>
      <c r="R152" s="24">
        <f t="shared" si="175"/>
        <v>0</v>
      </c>
      <c r="S152" s="24">
        <f t="shared" si="175"/>
        <v>1</v>
      </c>
      <c r="T152" s="138">
        <f t="shared" si="175"/>
        <v>0</v>
      </c>
      <c r="U152" s="24">
        <f t="shared" si="175"/>
        <v>0</v>
      </c>
      <c r="V152" s="24">
        <f t="shared" si="175"/>
        <v>1</v>
      </c>
      <c r="W152" s="24">
        <f t="shared" si="175"/>
        <v>0</v>
      </c>
      <c r="X152" s="24">
        <f t="shared" si="175"/>
        <v>0</v>
      </c>
      <c r="Y152" s="24">
        <f t="shared" si="175"/>
        <v>0</v>
      </c>
      <c r="Z152" s="24">
        <f t="shared" si="175"/>
        <v>0</v>
      </c>
      <c r="AA152" s="24">
        <f t="shared" si="175"/>
        <v>0</v>
      </c>
      <c r="AB152" s="24">
        <f t="shared" si="175"/>
        <v>0</v>
      </c>
      <c r="AC152" s="24">
        <f t="shared" si="175"/>
        <v>0</v>
      </c>
      <c r="AD152" s="24">
        <f t="shared" si="175"/>
        <v>0</v>
      </c>
      <c r="AE152" s="24">
        <f t="shared" si="175"/>
        <v>0</v>
      </c>
      <c r="AF152" s="24" t="str">
        <f t="shared" si="175"/>
        <v>-</v>
      </c>
      <c r="AG152" s="24">
        <f t="shared" si="175"/>
        <v>0</v>
      </c>
      <c r="AH152" s="24">
        <f t="shared" si="175"/>
        <v>0</v>
      </c>
      <c r="AI152" s="24">
        <f t="shared" si="175"/>
        <v>0</v>
      </c>
      <c r="AJ152" s="24">
        <f t="shared" si="175"/>
        <v>0</v>
      </c>
      <c r="AK152" s="138">
        <f t="shared" si="175"/>
        <v>0</v>
      </c>
      <c r="AL152" s="24">
        <f t="shared" si="175"/>
        <v>0</v>
      </c>
      <c r="AM152" s="24">
        <f t="shared" si="175"/>
        <v>0</v>
      </c>
      <c r="AN152" s="24">
        <f t="shared" si="175"/>
        <v>0</v>
      </c>
      <c r="AO152" s="24">
        <f t="shared" si="175"/>
        <v>0</v>
      </c>
      <c r="AP152" s="24">
        <f t="shared" si="175"/>
        <v>0</v>
      </c>
      <c r="AQ152" s="24">
        <f t="shared" si="175"/>
        <v>0</v>
      </c>
      <c r="AR152" s="24">
        <f t="shared" si="175"/>
        <v>0</v>
      </c>
      <c r="AS152" s="24">
        <f t="shared" si="175"/>
        <v>0</v>
      </c>
      <c r="AT152" s="24">
        <f t="shared" si="175"/>
        <v>0</v>
      </c>
      <c r="AU152" s="24">
        <f t="shared" si="175"/>
        <v>0</v>
      </c>
      <c r="AV152" s="24">
        <f t="shared" si="175"/>
        <v>0</v>
      </c>
      <c r="AW152" s="24">
        <f t="shared" si="175"/>
        <v>0</v>
      </c>
      <c r="AX152" s="24">
        <f t="shared" si="175"/>
        <v>0</v>
      </c>
      <c r="AY152" s="24">
        <f t="shared" si="175"/>
        <v>0</v>
      </c>
      <c r="AZ152" s="24">
        <f t="shared" si="175"/>
        <v>0</v>
      </c>
      <c r="BA152" s="24">
        <f t="shared" si="175"/>
        <v>0</v>
      </c>
      <c r="BB152" s="24">
        <f t="shared" si="175"/>
        <v>0</v>
      </c>
      <c r="BC152" s="24">
        <f t="shared" si="175"/>
        <v>0</v>
      </c>
      <c r="BD152" s="24">
        <f t="shared" si="175"/>
        <v>0</v>
      </c>
      <c r="BE152" s="24">
        <f t="shared" si="175"/>
        <v>0</v>
      </c>
      <c r="BF152" s="24">
        <f t="shared" si="175"/>
        <v>0</v>
      </c>
      <c r="BG152" s="24">
        <f t="shared" si="175"/>
        <v>0</v>
      </c>
    </row>
    <row r="153" spans="8:59" x14ac:dyDescent="0.2">
      <c r="H153" s="123">
        <f>Registration!B34</f>
        <v>24</v>
      </c>
      <c r="I153" s="1">
        <f>Registration!C34</f>
        <v>0</v>
      </c>
      <c r="J153" s="24">
        <f t="shared" ref="J153:BG153" si="176">IF(ROW()=(COLUMN()+120),"-",(COUNTIF(G6_1,$H153)*COUNTIF(G6_1,J$7))+(COUNTIF(G6_2,$H153)*COUNTIF(G6_2,J$7))+(COUNTIF(G6_3,$H153)*COUNTIF(G6_3,J$7))+(COUNTIF(G6_4,$H153)*COUNTIF(G6_4,J$7))+(COUNTIF(G6_5,$H153)*COUNTIF(G6_5,J$7))+(COUNTIF(G7_1,$H153)*COUNTIF(G7_1,J$7))+(COUNTIF(G7_2,$H153)*COUNTIF(G7_2,J$7))+(COUNTIF(G7_3,$H153)*COUNTIF(G7_3,J$7))+(COUNTIF(G7_4,$H153)*COUNTIF(G7_4,J$7))+(COUNTIF(G7_5,$H153)*COUNTIF(G7_5,J$7))+(COUNTIF(G8_1,$H153)*COUNTIF(G8_1,J$7))+(COUNTIF(G8_2,$H153)*COUNTIF(G8_2,J$7))+(COUNTIF(G8_3,$H153)*COUNTIF(G8_3,J$7))+(COUNTIF(G8_4,$H153)*COUNTIF(G8_4,J$7))+(COUNTIF(G8_5,$H153)*COUNTIF(G8_5,J$7))+(COUNTIF(G9_1,$H153)*COUNTIF(G9_1,J$7))+(COUNTIF(G9_2,$H153)*COUNTIF(G9_2,J$7))+(COUNTIF(G9_3,$H153)*COUNTIF(G9_3,J$7))+(COUNTIF(G9_4,$H153)*COUNTIF(G9_4,J$7))+(COUNTIF(G9_5,$H153)*COUNTIF(G9_5,J$7)+J213))</f>
        <v>0</v>
      </c>
      <c r="K153" s="87">
        <f t="shared" si="176"/>
        <v>0</v>
      </c>
      <c r="L153" s="87">
        <f t="shared" si="176"/>
        <v>0</v>
      </c>
      <c r="M153" s="87">
        <f t="shared" si="176"/>
        <v>0</v>
      </c>
      <c r="N153" s="87">
        <f t="shared" si="176"/>
        <v>0</v>
      </c>
      <c r="O153" s="139">
        <f t="shared" si="176"/>
        <v>0</v>
      </c>
      <c r="P153" s="24">
        <f t="shared" si="176"/>
        <v>0</v>
      </c>
      <c r="Q153" s="24">
        <f t="shared" si="176"/>
        <v>0</v>
      </c>
      <c r="R153" s="138">
        <f t="shared" si="176"/>
        <v>0</v>
      </c>
      <c r="S153" s="24">
        <f t="shared" si="176"/>
        <v>0</v>
      </c>
      <c r="T153" s="24">
        <f t="shared" si="176"/>
        <v>0</v>
      </c>
      <c r="U153" s="24">
        <f t="shared" si="176"/>
        <v>0</v>
      </c>
      <c r="V153" s="24">
        <f t="shared" si="176"/>
        <v>0</v>
      </c>
      <c r="W153" s="24">
        <f t="shared" si="176"/>
        <v>0</v>
      </c>
      <c r="X153" s="24">
        <f t="shared" si="176"/>
        <v>0</v>
      </c>
      <c r="Y153" s="24">
        <f t="shared" si="176"/>
        <v>0</v>
      </c>
      <c r="Z153" s="24">
        <f t="shared" si="176"/>
        <v>0</v>
      </c>
      <c r="AA153" s="24">
        <f t="shared" si="176"/>
        <v>0</v>
      </c>
      <c r="AB153" s="24">
        <f t="shared" si="176"/>
        <v>0</v>
      </c>
      <c r="AC153" s="24">
        <f t="shared" si="176"/>
        <v>0</v>
      </c>
      <c r="AD153" s="24">
        <f t="shared" si="176"/>
        <v>0</v>
      </c>
      <c r="AE153" s="24">
        <f t="shared" si="176"/>
        <v>0</v>
      </c>
      <c r="AF153" s="24">
        <f t="shared" si="176"/>
        <v>0</v>
      </c>
      <c r="AG153" s="24" t="str">
        <f t="shared" si="176"/>
        <v>-</v>
      </c>
      <c r="AH153" s="24">
        <f t="shared" si="176"/>
        <v>0</v>
      </c>
      <c r="AI153" s="138">
        <f t="shared" si="176"/>
        <v>0</v>
      </c>
      <c r="AJ153" s="138">
        <f t="shared" si="176"/>
        <v>0</v>
      </c>
      <c r="AK153" s="24">
        <f t="shared" si="176"/>
        <v>0</v>
      </c>
      <c r="AL153" s="24">
        <f t="shared" si="176"/>
        <v>0</v>
      </c>
      <c r="AM153" s="24">
        <f t="shared" si="176"/>
        <v>0</v>
      </c>
      <c r="AN153" s="24">
        <f t="shared" si="176"/>
        <v>0</v>
      </c>
      <c r="AO153" s="24">
        <f t="shared" si="176"/>
        <v>0</v>
      </c>
      <c r="AP153" s="24">
        <f t="shared" si="176"/>
        <v>0</v>
      </c>
      <c r="AQ153" s="24">
        <f t="shared" si="176"/>
        <v>0</v>
      </c>
      <c r="AR153" s="24">
        <f t="shared" si="176"/>
        <v>0</v>
      </c>
      <c r="AS153" s="24">
        <f t="shared" si="176"/>
        <v>0</v>
      </c>
      <c r="AT153" s="24">
        <f t="shared" si="176"/>
        <v>0</v>
      </c>
      <c r="AU153" s="24">
        <f t="shared" si="176"/>
        <v>0</v>
      </c>
      <c r="AV153" s="24">
        <f t="shared" si="176"/>
        <v>0</v>
      </c>
      <c r="AW153" s="24">
        <f t="shared" si="176"/>
        <v>0</v>
      </c>
      <c r="AX153" s="24">
        <f t="shared" si="176"/>
        <v>0</v>
      </c>
      <c r="AY153" s="138">
        <f t="shared" si="176"/>
        <v>0</v>
      </c>
      <c r="AZ153" s="24">
        <f t="shared" si="176"/>
        <v>0</v>
      </c>
      <c r="BA153" s="138">
        <f t="shared" si="176"/>
        <v>0</v>
      </c>
      <c r="BB153" s="24">
        <f t="shared" si="176"/>
        <v>0</v>
      </c>
      <c r="BC153" s="24">
        <f t="shared" si="176"/>
        <v>0</v>
      </c>
      <c r="BD153" s="24">
        <f t="shared" si="176"/>
        <v>0</v>
      </c>
      <c r="BE153" s="24">
        <f t="shared" si="176"/>
        <v>0</v>
      </c>
      <c r="BF153" s="24">
        <f t="shared" si="176"/>
        <v>0</v>
      </c>
      <c r="BG153" s="24">
        <f t="shared" si="176"/>
        <v>0</v>
      </c>
    </row>
    <row r="154" spans="8:59" x14ac:dyDescent="0.2">
      <c r="H154" s="123">
        <f>Registration!B35</f>
        <v>25</v>
      </c>
      <c r="I154" s="1" t="str">
        <f>Registration!C32</f>
        <v>Jonathan Work</v>
      </c>
      <c r="J154" s="24">
        <f t="shared" ref="J154:BG154" si="177">IF(ROW()=(COLUMN()+120),"-",(COUNTIF(G6_1,$H154)*COUNTIF(G6_1,J$7))+(COUNTIF(G6_2,$H154)*COUNTIF(G6_2,J$7))+(COUNTIF(G6_3,$H154)*COUNTIF(G6_3,J$7))+(COUNTIF(G6_4,$H154)*COUNTIF(G6_4,J$7))+(COUNTIF(G6_5,$H154)*COUNTIF(G6_5,J$7))+(COUNTIF(G7_1,$H154)*COUNTIF(G7_1,J$7))+(COUNTIF(G7_2,$H154)*COUNTIF(G7_2,J$7))+(COUNTIF(G7_3,$H154)*COUNTIF(G7_3,J$7))+(COUNTIF(G7_4,$H154)*COUNTIF(G7_4,J$7))+(COUNTIF(G7_5,$H154)*COUNTIF(G7_5,J$7))+(COUNTIF(G8_1,$H154)*COUNTIF(G8_1,J$7))+(COUNTIF(G8_2,$H154)*COUNTIF(G8_2,J$7))+(COUNTIF(G8_3,$H154)*COUNTIF(G8_3,J$7))+(COUNTIF(G8_4,$H154)*COUNTIF(G8_4,J$7))+(COUNTIF(G8_5,$H154)*COUNTIF(G8_5,J$7))+(COUNTIF(G9_1,$H154)*COUNTIF(G9_1,J$7))+(COUNTIF(G9_2,$H154)*COUNTIF(G9_2,J$7))+(COUNTIF(G9_3,$H154)*COUNTIF(G9_3,J$7))+(COUNTIF(G9_4,$H154)*COUNTIF(G9_4,J$7))+(COUNTIF(G9_5,$H154)*COUNTIF(G9_5,J$7)+J214))</f>
        <v>0</v>
      </c>
      <c r="K154" s="87">
        <f t="shared" si="177"/>
        <v>0</v>
      </c>
      <c r="L154" s="87">
        <f t="shared" si="177"/>
        <v>0</v>
      </c>
      <c r="M154" s="24">
        <f t="shared" si="177"/>
        <v>0</v>
      </c>
      <c r="N154" s="87">
        <f t="shared" si="177"/>
        <v>0</v>
      </c>
      <c r="O154" s="24">
        <f t="shared" si="177"/>
        <v>0</v>
      </c>
      <c r="P154" s="139">
        <f t="shared" si="177"/>
        <v>0</v>
      </c>
      <c r="Q154" s="138">
        <f t="shared" si="177"/>
        <v>0</v>
      </c>
      <c r="R154" s="24">
        <f t="shared" si="177"/>
        <v>0</v>
      </c>
      <c r="S154" s="24">
        <f t="shared" si="177"/>
        <v>0</v>
      </c>
      <c r="T154" s="24">
        <f t="shared" si="177"/>
        <v>0</v>
      </c>
      <c r="U154" s="24">
        <f t="shared" si="177"/>
        <v>0</v>
      </c>
      <c r="V154" s="24">
        <f t="shared" si="177"/>
        <v>0</v>
      </c>
      <c r="W154" s="24">
        <f t="shared" si="177"/>
        <v>0</v>
      </c>
      <c r="X154" s="24">
        <f t="shared" si="177"/>
        <v>0</v>
      </c>
      <c r="Y154" s="24">
        <f t="shared" si="177"/>
        <v>0</v>
      </c>
      <c r="Z154" s="24">
        <f t="shared" si="177"/>
        <v>0</v>
      </c>
      <c r="AA154" s="24">
        <f t="shared" si="177"/>
        <v>0</v>
      </c>
      <c r="AB154" s="24">
        <f t="shared" si="177"/>
        <v>0</v>
      </c>
      <c r="AC154" s="24">
        <f t="shared" si="177"/>
        <v>0</v>
      </c>
      <c r="AD154" s="24">
        <f t="shared" si="177"/>
        <v>0</v>
      </c>
      <c r="AE154" s="24">
        <f t="shared" si="177"/>
        <v>0</v>
      </c>
      <c r="AF154" s="139">
        <f t="shared" si="177"/>
        <v>0</v>
      </c>
      <c r="AG154" s="138">
        <f t="shared" si="177"/>
        <v>0</v>
      </c>
      <c r="AH154" s="24" t="str">
        <f t="shared" si="177"/>
        <v>-</v>
      </c>
      <c r="AI154" s="138">
        <f t="shared" si="177"/>
        <v>0</v>
      </c>
      <c r="AJ154" s="24">
        <f t="shared" si="177"/>
        <v>0</v>
      </c>
      <c r="AK154" s="24">
        <f t="shared" si="177"/>
        <v>0</v>
      </c>
      <c r="AL154" s="24">
        <f t="shared" si="177"/>
        <v>0</v>
      </c>
      <c r="AM154" s="24">
        <f t="shared" si="177"/>
        <v>0</v>
      </c>
      <c r="AN154" s="24">
        <f t="shared" si="177"/>
        <v>0</v>
      </c>
      <c r="AO154" s="24">
        <f t="shared" si="177"/>
        <v>0</v>
      </c>
      <c r="AP154" s="24">
        <f t="shared" si="177"/>
        <v>0</v>
      </c>
      <c r="AQ154" s="24">
        <f t="shared" si="177"/>
        <v>0</v>
      </c>
      <c r="AR154" s="24">
        <f t="shared" si="177"/>
        <v>0</v>
      </c>
      <c r="AS154" s="24">
        <f t="shared" si="177"/>
        <v>0</v>
      </c>
      <c r="AT154" s="24">
        <f t="shared" si="177"/>
        <v>0</v>
      </c>
      <c r="AU154" s="24">
        <f t="shared" si="177"/>
        <v>0</v>
      </c>
      <c r="AV154" s="24">
        <f t="shared" si="177"/>
        <v>0</v>
      </c>
      <c r="AW154" s="24">
        <f t="shared" si="177"/>
        <v>0</v>
      </c>
      <c r="AX154" s="139">
        <f t="shared" si="177"/>
        <v>0</v>
      </c>
      <c r="AY154" s="139">
        <f t="shared" si="177"/>
        <v>0</v>
      </c>
      <c r="AZ154" s="138">
        <f t="shared" si="177"/>
        <v>0</v>
      </c>
      <c r="BA154" s="24">
        <f t="shared" si="177"/>
        <v>0</v>
      </c>
      <c r="BB154" s="24">
        <f t="shared" si="177"/>
        <v>0</v>
      </c>
      <c r="BC154" s="24">
        <f t="shared" si="177"/>
        <v>0</v>
      </c>
      <c r="BD154" s="24">
        <f t="shared" si="177"/>
        <v>0</v>
      </c>
      <c r="BE154" s="24">
        <f t="shared" si="177"/>
        <v>0</v>
      </c>
      <c r="BF154" s="24">
        <f t="shared" si="177"/>
        <v>0</v>
      </c>
      <c r="BG154" s="24">
        <f t="shared" si="177"/>
        <v>0</v>
      </c>
    </row>
    <row r="155" spans="8:59" x14ac:dyDescent="0.2">
      <c r="H155" s="123">
        <f>Registration!B36</f>
        <v>26</v>
      </c>
      <c r="I155" s="1" t="str">
        <f>Registration!C36</f>
        <v>Who #1</v>
      </c>
      <c r="J155" s="24">
        <f t="shared" ref="J155:BG155" si="178">IF(ROW()=(COLUMN()+120),"-",(COUNTIF(G6_1,$H155)*COUNTIF(G6_1,J$7))+(COUNTIF(G6_2,$H155)*COUNTIF(G6_2,J$7))+(COUNTIF(G6_3,$H155)*COUNTIF(G6_3,J$7))+(COUNTIF(G6_4,$H155)*COUNTIF(G6_4,J$7))+(COUNTIF(G6_5,$H155)*COUNTIF(G6_5,J$7))+(COUNTIF(G7_1,$H155)*COUNTIF(G7_1,J$7))+(COUNTIF(G7_2,$H155)*COUNTIF(G7_2,J$7))+(COUNTIF(G7_3,$H155)*COUNTIF(G7_3,J$7))+(COUNTIF(G7_4,$H155)*COUNTIF(G7_4,J$7))+(COUNTIF(G7_5,$H155)*COUNTIF(G7_5,J$7))+(COUNTIF(G8_1,$H155)*COUNTIF(G8_1,J$7))+(COUNTIF(G8_2,$H155)*COUNTIF(G8_2,J$7))+(COUNTIF(G8_3,$H155)*COUNTIF(G8_3,J$7))+(COUNTIF(G8_4,$H155)*COUNTIF(G8_4,J$7))+(COUNTIF(G8_5,$H155)*COUNTIF(G8_5,J$7))+(COUNTIF(G9_1,$H155)*COUNTIF(G9_1,J$7))+(COUNTIF(G9_2,$H155)*COUNTIF(G9_2,J$7))+(COUNTIF(G9_3,$H155)*COUNTIF(G9_3,J$7))+(COUNTIF(G9_4,$H155)*COUNTIF(G9_4,J$7))+(COUNTIF(G9_5,$H155)*COUNTIF(G9_5,J$7)+J215))</f>
        <v>0</v>
      </c>
      <c r="K155" s="24">
        <f t="shared" si="178"/>
        <v>0</v>
      </c>
      <c r="L155" s="24">
        <f t="shared" si="178"/>
        <v>0</v>
      </c>
      <c r="M155" s="24">
        <f t="shared" si="178"/>
        <v>0</v>
      </c>
      <c r="N155" s="139">
        <f t="shared" si="178"/>
        <v>0</v>
      </c>
      <c r="O155" s="138">
        <f t="shared" si="178"/>
        <v>0</v>
      </c>
      <c r="P155" s="138">
        <f t="shared" si="178"/>
        <v>0</v>
      </c>
      <c r="Q155" s="24">
        <f t="shared" si="178"/>
        <v>0</v>
      </c>
      <c r="R155" s="24">
        <f t="shared" si="178"/>
        <v>0</v>
      </c>
      <c r="S155" s="24">
        <f t="shared" si="178"/>
        <v>0</v>
      </c>
      <c r="T155" s="24">
        <f t="shared" si="178"/>
        <v>0</v>
      </c>
      <c r="U155" s="24">
        <f t="shared" si="178"/>
        <v>0</v>
      </c>
      <c r="V155" s="24">
        <f t="shared" si="178"/>
        <v>0</v>
      </c>
      <c r="W155" s="24">
        <f t="shared" si="178"/>
        <v>0</v>
      </c>
      <c r="X155" s="24">
        <f t="shared" si="178"/>
        <v>0</v>
      </c>
      <c r="Y155" s="24">
        <f t="shared" si="178"/>
        <v>0</v>
      </c>
      <c r="Z155" s="24">
        <f t="shared" si="178"/>
        <v>0</v>
      </c>
      <c r="AA155" s="24">
        <f t="shared" si="178"/>
        <v>0</v>
      </c>
      <c r="AB155" s="24">
        <f t="shared" si="178"/>
        <v>0</v>
      </c>
      <c r="AC155" s="24">
        <f t="shared" si="178"/>
        <v>0</v>
      </c>
      <c r="AD155" s="139">
        <f t="shared" si="178"/>
        <v>0</v>
      </c>
      <c r="AE155" s="139">
        <f t="shared" si="178"/>
        <v>0</v>
      </c>
      <c r="AF155" s="139">
        <f t="shared" si="178"/>
        <v>0</v>
      </c>
      <c r="AG155" s="138">
        <f t="shared" si="178"/>
        <v>0</v>
      </c>
      <c r="AH155" s="138">
        <f t="shared" si="178"/>
        <v>0</v>
      </c>
      <c r="AI155" s="24" t="str">
        <f t="shared" si="178"/>
        <v>-</v>
      </c>
      <c r="AJ155" s="139">
        <f t="shared" si="178"/>
        <v>0</v>
      </c>
      <c r="AK155" s="138">
        <f t="shared" si="178"/>
        <v>0</v>
      </c>
      <c r="AL155" s="24">
        <f t="shared" si="178"/>
        <v>0</v>
      </c>
      <c r="AM155" s="24">
        <f t="shared" si="178"/>
        <v>0</v>
      </c>
      <c r="AN155" s="24">
        <f t="shared" si="178"/>
        <v>0</v>
      </c>
      <c r="AO155" s="24">
        <f t="shared" si="178"/>
        <v>0</v>
      </c>
      <c r="AP155" s="24">
        <f t="shared" si="178"/>
        <v>0</v>
      </c>
      <c r="AQ155" s="24">
        <f t="shared" si="178"/>
        <v>0</v>
      </c>
      <c r="AR155" s="24">
        <f t="shared" si="178"/>
        <v>0</v>
      </c>
      <c r="AS155" s="24">
        <f t="shared" si="178"/>
        <v>0</v>
      </c>
      <c r="AT155" s="24">
        <f t="shared" si="178"/>
        <v>0</v>
      </c>
      <c r="AU155" s="24">
        <f t="shared" si="178"/>
        <v>0</v>
      </c>
      <c r="AV155" s="24">
        <f t="shared" si="178"/>
        <v>0</v>
      </c>
      <c r="AW155" s="24">
        <f t="shared" si="178"/>
        <v>0</v>
      </c>
      <c r="AX155" s="24">
        <f t="shared" si="178"/>
        <v>0</v>
      </c>
      <c r="AY155" s="24">
        <f t="shared" si="178"/>
        <v>0</v>
      </c>
      <c r="AZ155" s="24">
        <f t="shared" si="178"/>
        <v>0</v>
      </c>
      <c r="BA155" s="24">
        <f t="shared" si="178"/>
        <v>0</v>
      </c>
      <c r="BB155" s="24">
        <f t="shared" si="178"/>
        <v>0</v>
      </c>
      <c r="BC155" s="24">
        <f t="shared" si="178"/>
        <v>0</v>
      </c>
      <c r="BD155" s="24">
        <f t="shared" si="178"/>
        <v>0</v>
      </c>
      <c r="BE155" s="24">
        <f t="shared" si="178"/>
        <v>0</v>
      </c>
      <c r="BF155" s="24">
        <f t="shared" si="178"/>
        <v>0</v>
      </c>
      <c r="BG155" s="24">
        <f t="shared" si="178"/>
        <v>0</v>
      </c>
    </row>
    <row r="156" spans="8:59" x14ac:dyDescent="0.2">
      <c r="H156" s="123">
        <f>Registration!B37</f>
        <v>27</v>
      </c>
      <c r="I156" s="1" t="str">
        <f>Registration!C37</f>
        <v>Who #2</v>
      </c>
      <c r="J156" s="24">
        <f t="shared" ref="J156:BG156" si="179">IF(ROW()=(COLUMN()+120),"-",(COUNTIF(G6_1,$H156)*COUNTIF(G6_1,J$7))+(COUNTIF(G6_2,$H156)*COUNTIF(G6_2,J$7))+(COUNTIF(G6_3,$H156)*COUNTIF(G6_3,J$7))+(COUNTIF(G6_4,$H156)*COUNTIF(G6_4,J$7))+(COUNTIF(G6_5,$H156)*COUNTIF(G6_5,J$7))+(COUNTIF(G7_1,$H156)*COUNTIF(G7_1,J$7))+(COUNTIF(G7_2,$H156)*COUNTIF(G7_2,J$7))+(COUNTIF(G7_3,$H156)*COUNTIF(G7_3,J$7))+(COUNTIF(G7_4,$H156)*COUNTIF(G7_4,J$7))+(COUNTIF(G7_5,$H156)*COUNTIF(G7_5,J$7))+(COUNTIF(G8_1,$H156)*COUNTIF(G8_1,J$7))+(COUNTIF(G8_2,$H156)*COUNTIF(G8_2,J$7))+(COUNTIF(G8_3,$H156)*COUNTIF(G8_3,J$7))+(COUNTIF(G8_4,$H156)*COUNTIF(G8_4,J$7))+(COUNTIF(G8_5,$H156)*COUNTIF(G8_5,J$7))+(COUNTIF(G9_1,$H156)*COUNTIF(G9_1,J$7))+(COUNTIF(G9_2,$H156)*COUNTIF(G9_2,J$7))+(COUNTIF(G9_3,$H156)*COUNTIF(G9_3,J$7))+(COUNTIF(G9_4,$H156)*COUNTIF(G9_4,J$7))+(COUNTIF(G9_5,$H156)*COUNTIF(G9_5,J$7)+J216))</f>
        <v>0</v>
      </c>
      <c r="K156" s="24">
        <f t="shared" si="179"/>
        <v>0</v>
      </c>
      <c r="L156" s="24">
        <f t="shared" si="179"/>
        <v>0</v>
      </c>
      <c r="M156" s="139">
        <f t="shared" si="179"/>
        <v>0</v>
      </c>
      <c r="N156" s="139">
        <f t="shared" si="179"/>
        <v>0</v>
      </c>
      <c r="O156" s="139">
        <f t="shared" si="179"/>
        <v>0</v>
      </c>
      <c r="P156" s="138">
        <f t="shared" si="179"/>
        <v>0</v>
      </c>
      <c r="Q156" s="24">
        <f t="shared" si="179"/>
        <v>0</v>
      </c>
      <c r="R156" s="24">
        <f t="shared" si="179"/>
        <v>0</v>
      </c>
      <c r="S156" s="87">
        <f t="shared" si="179"/>
        <v>0</v>
      </c>
      <c r="T156" s="24">
        <f t="shared" si="179"/>
        <v>0</v>
      </c>
      <c r="U156" s="24">
        <f t="shared" si="179"/>
        <v>0</v>
      </c>
      <c r="V156" s="24">
        <f t="shared" si="179"/>
        <v>0</v>
      </c>
      <c r="W156" s="24">
        <f t="shared" si="179"/>
        <v>0</v>
      </c>
      <c r="X156" s="24">
        <f t="shared" si="179"/>
        <v>0</v>
      </c>
      <c r="Y156" s="24">
        <f t="shared" si="179"/>
        <v>0</v>
      </c>
      <c r="Z156" s="24">
        <f t="shared" si="179"/>
        <v>0</v>
      </c>
      <c r="AA156" s="24">
        <f t="shared" si="179"/>
        <v>0</v>
      </c>
      <c r="AB156" s="24">
        <f t="shared" si="179"/>
        <v>0</v>
      </c>
      <c r="AC156" s="24">
        <f t="shared" si="179"/>
        <v>0</v>
      </c>
      <c r="AD156" s="24">
        <f t="shared" si="179"/>
        <v>0</v>
      </c>
      <c r="AE156" s="24">
        <f t="shared" si="179"/>
        <v>0</v>
      </c>
      <c r="AF156" s="24">
        <f t="shared" si="179"/>
        <v>0</v>
      </c>
      <c r="AG156" s="24">
        <f t="shared" si="179"/>
        <v>0</v>
      </c>
      <c r="AH156" s="24">
        <f t="shared" si="179"/>
        <v>0</v>
      </c>
      <c r="AI156" s="24">
        <f t="shared" si="179"/>
        <v>0</v>
      </c>
      <c r="AJ156" s="24" t="str">
        <f t="shared" si="179"/>
        <v>-</v>
      </c>
      <c r="AK156" s="24">
        <f t="shared" si="179"/>
        <v>0</v>
      </c>
      <c r="AL156" s="24">
        <f t="shared" si="179"/>
        <v>0</v>
      </c>
      <c r="AM156" s="24">
        <f t="shared" si="179"/>
        <v>0</v>
      </c>
      <c r="AN156" s="24">
        <f t="shared" si="179"/>
        <v>0</v>
      </c>
      <c r="AO156" s="24">
        <f t="shared" si="179"/>
        <v>0</v>
      </c>
      <c r="AP156" s="24">
        <f t="shared" si="179"/>
        <v>0</v>
      </c>
      <c r="AQ156" s="24">
        <f t="shared" si="179"/>
        <v>0</v>
      </c>
      <c r="AR156" s="24">
        <f t="shared" si="179"/>
        <v>0</v>
      </c>
      <c r="AS156" s="24">
        <f t="shared" si="179"/>
        <v>0</v>
      </c>
      <c r="AT156" s="24">
        <f t="shared" si="179"/>
        <v>0</v>
      </c>
      <c r="AU156" s="24">
        <f t="shared" si="179"/>
        <v>0</v>
      </c>
      <c r="AV156" s="24">
        <f t="shared" si="179"/>
        <v>0</v>
      </c>
      <c r="AW156" s="24">
        <f t="shared" si="179"/>
        <v>0</v>
      </c>
      <c r="AX156" s="24">
        <f t="shared" si="179"/>
        <v>0</v>
      </c>
      <c r="AY156" s="24">
        <f t="shared" si="179"/>
        <v>0</v>
      </c>
      <c r="AZ156" s="24">
        <f t="shared" si="179"/>
        <v>0</v>
      </c>
      <c r="BA156" s="24">
        <f t="shared" si="179"/>
        <v>0</v>
      </c>
      <c r="BB156" s="24">
        <f t="shared" si="179"/>
        <v>0</v>
      </c>
      <c r="BC156" s="24">
        <f t="shared" si="179"/>
        <v>0</v>
      </c>
      <c r="BD156" s="24">
        <f t="shared" si="179"/>
        <v>0</v>
      </c>
      <c r="BE156" s="24">
        <f t="shared" si="179"/>
        <v>0</v>
      </c>
      <c r="BF156" s="24">
        <f t="shared" si="179"/>
        <v>0</v>
      </c>
      <c r="BG156" s="24">
        <f t="shared" si="179"/>
        <v>0</v>
      </c>
    </row>
    <row r="157" spans="8:59" x14ac:dyDescent="0.2">
      <c r="H157" s="123">
        <f>Registration!B38</f>
        <v>28</v>
      </c>
      <c r="I157" s="1" t="str">
        <f>Registration!C38</f>
        <v>Who #3</v>
      </c>
      <c r="J157" s="24">
        <f t="shared" ref="J157:BG157" si="180">IF(ROW()=(COLUMN()+120),"-",(COUNTIF(G6_1,$H157)*COUNTIF(G6_1,J$7))+(COUNTIF(G6_2,$H157)*COUNTIF(G6_2,J$7))+(COUNTIF(G6_3,$H157)*COUNTIF(G6_3,J$7))+(COUNTIF(G6_4,$H157)*COUNTIF(G6_4,J$7))+(COUNTIF(G6_5,$H157)*COUNTIF(G6_5,J$7))+(COUNTIF(G7_1,$H157)*COUNTIF(G7_1,J$7))+(COUNTIF(G7_2,$H157)*COUNTIF(G7_2,J$7))+(COUNTIF(G7_3,$H157)*COUNTIF(G7_3,J$7))+(COUNTIF(G7_4,$H157)*COUNTIF(G7_4,J$7))+(COUNTIF(G7_5,$H157)*COUNTIF(G7_5,J$7))+(COUNTIF(G8_1,$H157)*COUNTIF(G8_1,J$7))+(COUNTIF(G8_2,$H157)*COUNTIF(G8_2,J$7))+(COUNTIF(G8_3,$H157)*COUNTIF(G8_3,J$7))+(COUNTIF(G8_4,$H157)*COUNTIF(G8_4,J$7))+(COUNTIF(G8_5,$H157)*COUNTIF(G8_5,J$7))+(COUNTIF(G9_1,$H157)*COUNTIF(G9_1,J$7))+(COUNTIF(G9_2,$H157)*COUNTIF(G9_2,J$7))+(COUNTIF(G9_3,$H157)*COUNTIF(G9_3,J$7))+(COUNTIF(G9_4,$H157)*COUNTIF(G9_4,J$7))+(COUNTIF(G9_5,$H157)*COUNTIF(G9_5,J$7)+J217))</f>
        <v>0</v>
      </c>
      <c r="K157" s="24">
        <f t="shared" si="180"/>
        <v>0</v>
      </c>
      <c r="L157" s="24">
        <f t="shared" si="180"/>
        <v>0</v>
      </c>
      <c r="M157" s="24">
        <f t="shared" si="180"/>
        <v>0</v>
      </c>
      <c r="N157" s="87">
        <f t="shared" si="180"/>
        <v>0</v>
      </c>
      <c r="O157" s="24">
        <f t="shared" si="180"/>
        <v>0</v>
      </c>
      <c r="P157" s="87">
        <f t="shared" si="180"/>
        <v>0</v>
      </c>
      <c r="Q157" s="24">
        <f t="shared" si="180"/>
        <v>0</v>
      </c>
      <c r="R157" s="24">
        <f t="shared" si="180"/>
        <v>0</v>
      </c>
      <c r="S157" s="24">
        <f t="shared" si="180"/>
        <v>0</v>
      </c>
      <c r="T157" s="24">
        <f t="shared" si="180"/>
        <v>0</v>
      </c>
      <c r="U157" s="24">
        <f t="shared" si="180"/>
        <v>0</v>
      </c>
      <c r="V157" s="24">
        <f t="shared" si="180"/>
        <v>0</v>
      </c>
      <c r="W157" s="24">
        <f t="shared" si="180"/>
        <v>0</v>
      </c>
      <c r="X157" s="24">
        <f t="shared" si="180"/>
        <v>0</v>
      </c>
      <c r="Y157" s="24">
        <f t="shared" si="180"/>
        <v>0</v>
      </c>
      <c r="Z157" s="24">
        <f t="shared" si="180"/>
        <v>0</v>
      </c>
      <c r="AA157" s="24">
        <f t="shared" si="180"/>
        <v>0</v>
      </c>
      <c r="AB157" s="24">
        <f t="shared" si="180"/>
        <v>0</v>
      </c>
      <c r="AC157" s="24">
        <f t="shared" si="180"/>
        <v>0</v>
      </c>
      <c r="AD157" s="24">
        <f t="shared" si="180"/>
        <v>0</v>
      </c>
      <c r="AE157" s="24">
        <f t="shared" si="180"/>
        <v>0</v>
      </c>
      <c r="AF157" s="24">
        <f t="shared" si="180"/>
        <v>0</v>
      </c>
      <c r="AG157" s="24">
        <f t="shared" si="180"/>
        <v>0</v>
      </c>
      <c r="AH157" s="24">
        <f t="shared" si="180"/>
        <v>0</v>
      </c>
      <c r="AI157" s="24">
        <f t="shared" si="180"/>
        <v>0</v>
      </c>
      <c r="AJ157" s="24">
        <f t="shared" si="180"/>
        <v>0</v>
      </c>
      <c r="AK157" s="24" t="str">
        <f t="shared" si="180"/>
        <v>-</v>
      </c>
      <c r="AL157" s="24">
        <f t="shared" si="180"/>
        <v>0</v>
      </c>
      <c r="AM157" s="24">
        <f t="shared" si="180"/>
        <v>0</v>
      </c>
      <c r="AN157" s="24">
        <f t="shared" si="180"/>
        <v>0</v>
      </c>
      <c r="AO157" s="24">
        <f t="shared" si="180"/>
        <v>0</v>
      </c>
      <c r="AP157" s="24">
        <f t="shared" si="180"/>
        <v>0</v>
      </c>
      <c r="AQ157" s="24">
        <f t="shared" si="180"/>
        <v>0</v>
      </c>
      <c r="AR157" s="24">
        <f t="shared" si="180"/>
        <v>0</v>
      </c>
      <c r="AS157" s="24">
        <f t="shared" si="180"/>
        <v>0</v>
      </c>
      <c r="AT157" s="24">
        <f t="shared" si="180"/>
        <v>0</v>
      </c>
      <c r="AU157" s="24">
        <f t="shared" si="180"/>
        <v>0</v>
      </c>
      <c r="AV157" s="24">
        <f t="shared" si="180"/>
        <v>0</v>
      </c>
      <c r="AW157" s="24">
        <f t="shared" si="180"/>
        <v>0</v>
      </c>
      <c r="AX157" s="24">
        <f t="shared" si="180"/>
        <v>0</v>
      </c>
      <c r="AY157" s="24">
        <f t="shared" si="180"/>
        <v>0</v>
      </c>
      <c r="AZ157" s="24">
        <f t="shared" si="180"/>
        <v>0</v>
      </c>
      <c r="BA157" s="24">
        <f t="shared" si="180"/>
        <v>0</v>
      </c>
      <c r="BB157" s="24">
        <f t="shared" si="180"/>
        <v>0</v>
      </c>
      <c r="BC157" s="24">
        <f t="shared" si="180"/>
        <v>0</v>
      </c>
      <c r="BD157" s="24">
        <f t="shared" si="180"/>
        <v>0</v>
      </c>
      <c r="BE157" s="24">
        <f t="shared" si="180"/>
        <v>0</v>
      </c>
      <c r="BF157" s="24">
        <f t="shared" si="180"/>
        <v>0</v>
      </c>
      <c r="BG157" s="24">
        <f t="shared" si="180"/>
        <v>0</v>
      </c>
    </row>
    <row r="158" spans="8:59" x14ac:dyDescent="0.2">
      <c r="H158" s="123">
        <f>Registration!B39</f>
        <v>29</v>
      </c>
      <c r="I158" s="1" t="str">
        <f>Registration!C39</f>
        <v>Who #4</v>
      </c>
      <c r="J158" s="24">
        <f t="shared" ref="J158:BG158" si="181">IF(ROW()=(COLUMN()+120),"-",(COUNTIF(G6_1,$H158)*COUNTIF(G6_1,J$7))+(COUNTIF(G6_2,$H158)*COUNTIF(G6_2,J$7))+(COUNTIF(G6_3,$H158)*COUNTIF(G6_3,J$7))+(COUNTIF(G6_4,$H158)*COUNTIF(G6_4,J$7))+(COUNTIF(G6_5,$H158)*COUNTIF(G6_5,J$7))+(COUNTIF(G7_1,$H158)*COUNTIF(G7_1,J$7))+(COUNTIF(G7_2,$H158)*COUNTIF(G7_2,J$7))+(COUNTIF(G7_3,$H158)*COUNTIF(G7_3,J$7))+(COUNTIF(G7_4,$H158)*COUNTIF(G7_4,J$7))+(COUNTIF(G7_5,$H158)*COUNTIF(G7_5,J$7))+(COUNTIF(G8_1,$H158)*COUNTIF(G8_1,J$7))+(COUNTIF(G8_2,$H158)*COUNTIF(G8_2,J$7))+(COUNTIF(G8_3,$H158)*COUNTIF(G8_3,J$7))+(COUNTIF(G8_4,$H158)*COUNTIF(G8_4,J$7))+(COUNTIF(G8_5,$H158)*COUNTIF(G8_5,J$7))+(COUNTIF(G9_1,$H158)*COUNTIF(G9_1,J$7))+(COUNTIF(G9_2,$H158)*COUNTIF(G9_2,J$7))+(COUNTIF(G9_3,$H158)*COUNTIF(G9_3,J$7))+(COUNTIF(G9_4,$H158)*COUNTIF(G9_4,J$7))+(COUNTIF(G9_5,$H158)*COUNTIF(G9_5,J$7)+J218))</f>
        <v>0</v>
      </c>
      <c r="K158" s="24">
        <f t="shared" si="181"/>
        <v>0</v>
      </c>
      <c r="L158" s="102">
        <f t="shared" si="181"/>
        <v>0</v>
      </c>
      <c r="M158" s="24">
        <f t="shared" si="181"/>
        <v>0</v>
      </c>
      <c r="N158" s="87">
        <f t="shared" si="181"/>
        <v>0</v>
      </c>
      <c r="O158" s="24">
        <f t="shared" si="181"/>
        <v>0</v>
      </c>
      <c r="P158" s="87">
        <f t="shared" si="181"/>
        <v>0</v>
      </c>
      <c r="Q158" s="139">
        <f t="shared" si="181"/>
        <v>0</v>
      </c>
      <c r="R158" s="139">
        <f t="shared" si="181"/>
        <v>0</v>
      </c>
      <c r="S158" s="24">
        <f t="shared" si="181"/>
        <v>0</v>
      </c>
      <c r="T158" s="24">
        <f t="shared" si="181"/>
        <v>0</v>
      </c>
      <c r="U158" s="24">
        <f t="shared" si="181"/>
        <v>0</v>
      </c>
      <c r="V158" s="24">
        <f t="shared" si="181"/>
        <v>0</v>
      </c>
      <c r="W158" s="24">
        <f t="shared" si="181"/>
        <v>0</v>
      </c>
      <c r="X158" s="24">
        <f t="shared" si="181"/>
        <v>0</v>
      </c>
      <c r="Y158" s="24">
        <f t="shared" si="181"/>
        <v>0</v>
      </c>
      <c r="Z158" s="24">
        <f t="shared" si="181"/>
        <v>0</v>
      </c>
      <c r="AA158" s="24">
        <f t="shared" si="181"/>
        <v>0</v>
      </c>
      <c r="AB158" s="24">
        <f t="shared" si="181"/>
        <v>0</v>
      </c>
      <c r="AC158" s="24">
        <f t="shared" si="181"/>
        <v>0</v>
      </c>
      <c r="AD158" s="24">
        <f t="shared" si="181"/>
        <v>0</v>
      </c>
      <c r="AE158" s="24">
        <f t="shared" si="181"/>
        <v>0</v>
      </c>
      <c r="AF158" s="24">
        <f t="shared" si="181"/>
        <v>0</v>
      </c>
      <c r="AG158" s="24">
        <f t="shared" si="181"/>
        <v>0</v>
      </c>
      <c r="AH158" s="24">
        <f t="shared" si="181"/>
        <v>0</v>
      </c>
      <c r="AI158" s="24">
        <f t="shared" si="181"/>
        <v>0</v>
      </c>
      <c r="AJ158" s="24">
        <f t="shared" si="181"/>
        <v>0</v>
      </c>
      <c r="AK158" s="24">
        <f t="shared" si="181"/>
        <v>0</v>
      </c>
      <c r="AL158" s="24" t="str">
        <f t="shared" si="181"/>
        <v>-</v>
      </c>
      <c r="AM158" s="24">
        <f t="shared" si="181"/>
        <v>0</v>
      </c>
      <c r="AN158" s="24">
        <f t="shared" si="181"/>
        <v>0</v>
      </c>
      <c r="AO158" s="139">
        <f t="shared" si="181"/>
        <v>0</v>
      </c>
      <c r="AP158" s="139">
        <f t="shared" si="181"/>
        <v>0</v>
      </c>
      <c r="AQ158" s="139">
        <f t="shared" si="181"/>
        <v>0</v>
      </c>
      <c r="AR158" s="138">
        <f t="shared" si="181"/>
        <v>0</v>
      </c>
      <c r="AS158" s="138">
        <f t="shared" si="181"/>
        <v>0</v>
      </c>
      <c r="AT158" s="24">
        <f t="shared" si="181"/>
        <v>0</v>
      </c>
      <c r="AU158" s="24">
        <f t="shared" si="181"/>
        <v>0</v>
      </c>
      <c r="AV158" s="24">
        <f t="shared" si="181"/>
        <v>0</v>
      </c>
      <c r="AW158" s="24">
        <f t="shared" si="181"/>
        <v>0</v>
      </c>
      <c r="AX158" s="24">
        <f t="shared" si="181"/>
        <v>0</v>
      </c>
      <c r="AY158" s="24">
        <f t="shared" si="181"/>
        <v>0</v>
      </c>
      <c r="AZ158" s="24">
        <f t="shared" si="181"/>
        <v>0</v>
      </c>
      <c r="BA158" s="24">
        <f t="shared" si="181"/>
        <v>0</v>
      </c>
      <c r="BB158" s="24">
        <f t="shared" si="181"/>
        <v>0</v>
      </c>
      <c r="BC158" s="24">
        <f t="shared" si="181"/>
        <v>0</v>
      </c>
      <c r="BD158" s="24">
        <f t="shared" si="181"/>
        <v>0</v>
      </c>
      <c r="BE158" s="24">
        <f t="shared" si="181"/>
        <v>0</v>
      </c>
      <c r="BF158" s="24">
        <f t="shared" si="181"/>
        <v>0</v>
      </c>
      <c r="BG158" s="24">
        <f t="shared" si="181"/>
        <v>0</v>
      </c>
    </row>
    <row r="159" spans="8:59" x14ac:dyDescent="0.2">
      <c r="H159" s="123">
        <f>Registration!B40</f>
        <v>30</v>
      </c>
      <c r="I159" s="1">
        <f>Registration!C40</f>
        <v>0</v>
      </c>
      <c r="J159" s="24">
        <f t="shared" ref="J159:BG159" si="182">IF(ROW()=(COLUMN()+120),"-",(COUNTIF(G6_1,$H159)*COUNTIF(G6_1,J$7))+(COUNTIF(G6_2,$H159)*COUNTIF(G6_2,J$7))+(COUNTIF(G6_3,$H159)*COUNTIF(G6_3,J$7))+(COUNTIF(G6_4,$H159)*COUNTIF(G6_4,J$7))+(COUNTIF(G6_5,$H159)*COUNTIF(G6_5,J$7))+(COUNTIF(G7_1,$H159)*COUNTIF(G7_1,J$7))+(COUNTIF(G7_2,$H159)*COUNTIF(G7_2,J$7))+(COUNTIF(G7_3,$H159)*COUNTIF(G7_3,J$7))+(COUNTIF(G7_4,$H159)*COUNTIF(G7_4,J$7))+(COUNTIF(G7_5,$H159)*COUNTIF(G7_5,J$7))+(COUNTIF(G8_1,$H159)*COUNTIF(G8_1,J$7))+(COUNTIF(G8_2,$H159)*COUNTIF(G8_2,J$7))+(COUNTIF(G8_3,$H159)*COUNTIF(G8_3,J$7))+(COUNTIF(G8_4,$H159)*COUNTIF(G8_4,J$7))+(COUNTIF(G8_5,$H159)*COUNTIF(G8_5,J$7))+(COUNTIF(G9_1,$H159)*COUNTIF(G9_1,J$7))+(COUNTIF(G9_2,$H159)*COUNTIF(G9_2,J$7))+(COUNTIF(G9_3,$H159)*COUNTIF(G9_3,J$7))+(COUNTIF(G9_4,$H159)*COUNTIF(G9_4,J$7))+(COUNTIF(G9_5,$H159)*COUNTIF(G9_5,J$7)+J219))</f>
        <v>0</v>
      </c>
      <c r="K159" s="24">
        <f t="shared" si="182"/>
        <v>0</v>
      </c>
      <c r="L159" s="24">
        <f t="shared" si="182"/>
        <v>0</v>
      </c>
      <c r="M159" s="24">
        <f t="shared" si="182"/>
        <v>0</v>
      </c>
      <c r="N159" s="24">
        <f t="shared" si="182"/>
        <v>0</v>
      </c>
      <c r="O159" s="87">
        <f t="shared" si="182"/>
        <v>0</v>
      </c>
      <c r="P159" s="87">
        <f t="shared" si="182"/>
        <v>0</v>
      </c>
      <c r="Q159" s="24">
        <f t="shared" si="182"/>
        <v>0</v>
      </c>
      <c r="R159" s="24">
        <f t="shared" si="182"/>
        <v>0</v>
      </c>
      <c r="S159" s="24">
        <f t="shared" si="182"/>
        <v>0</v>
      </c>
      <c r="T159" s="24">
        <f t="shared" si="182"/>
        <v>0</v>
      </c>
      <c r="U159" s="24">
        <f t="shared" si="182"/>
        <v>0</v>
      </c>
      <c r="V159" s="24">
        <f t="shared" si="182"/>
        <v>0</v>
      </c>
      <c r="W159" s="24">
        <f t="shared" si="182"/>
        <v>0</v>
      </c>
      <c r="X159" s="24">
        <f t="shared" si="182"/>
        <v>0</v>
      </c>
      <c r="Y159" s="24">
        <f t="shared" si="182"/>
        <v>0</v>
      </c>
      <c r="Z159" s="24">
        <f t="shared" si="182"/>
        <v>0</v>
      </c>
      <c r="AA159" s="24">
        <f t="shared" si="182"/>
        <v>0</v>
      </c>
      <c r="AB159" s="24">
        <f t="shared" si="182"/>
        <v>0</v>
      </c>
      <c r="AC159" s="24">
        <f t="shared" si="182"/>
        <v>0</v>
      </c>
      <c r="AD159" s="24">
        <f t="shared" si="182"/>
        <v>0</v>
      </c>
      <c r="AE159" s="24">
        <f t="shared" si="182"/>
        <v>0</v>
      </c>
      <c r="AF159" s="24">
        <f t="shared" si="182"/>
        <v>0</v>
      </c>
      <c r="AG159" s="24">
        <f t="shared" si="182"/>
        <v>0</v>
      </c>
      <c r="AH159" s="24">
        <f t="shared" si="182"/>
        <v>0</v>
      </c>
      <c r="AI159" s="24">
        <f t="shared" si="182"/>
        <v>0</v>
      </c>
      <c r="AJ159" s="24">
        <f t="shared" si="182"/>
        <v>0</v>
      </c>
      <c r="AK159" s="24">
        <f t="shared" si="182"/>
        <v>0</v>
      </c>
      <c r="AL159" s="24">
        <f t="shared" si="182"/>
        <v>0</v>
      </c>
      <c r="AM159" s="24" t="str">
        <f t="shared" si="182"/>
        <v>-</v>
      </c>
      <c r="AN159" s="24">
        <f t="shared" si="182"/>
        <v>0</v>
      </c>
      <c r="AO159" s="24">
        <f t="shared" si="182"/>
        <v>0</v>
      </c>
      <c r="AP159" s="24">
        <f t="shared" si="182"/>
        <v>0</v>
      </c>
      <c r="AQ159" s="24">
        <f t="shared" si="182"/>
        <v>0</v>
      </c>
      <c r="AR159" s="24">
        <f t="shared" si="182"/>
        <v>0</v>
      </c>
      <c r="AS159" s="24">
        <f t="shared" si="182"/>
        <v>0</v>
      </c>
      <c r="AT159" s="24">
        <f t="shared" si="182"/>
        <v>0</v>
      </c>
      <c r="AU159" s="24">
        <f t="shared" si="182"/>
        <v>0</v>
      </c>
      <c r="AV159" s="24">
        <f t="shared" si="182"/>
        <v>0</v>
      </c>
      <c r="AW159" s="24">
        <f t="shared" si="182"/>
        <v>0</v>
      </c>
      <c r="AX159" s="24">
        <f t="shared" si="182"/>
        <v>0</v>
      </c>
      <c r="AY159" s="24">
        <f t="shared" si="182"/>
        <v>0</v>
      </c>
      <c r="AZ159" s="24">
        <f t="shared" si="182"/>
        <v>0</v>
      </c>
      <c r="BA159" s="24">
        <f t="shared" si="182"/>
        <v>0</v>
      </c>
      <c r="BB159" s="24">
        <f t="shared" si="182"/>
        <v>0</v>
      </c>
      <c r="BC159" s="24">
        <f t="shared" si="182"/>
        <v>0</v>
      </c>
      <c r="BD159" s="24">
        <f t="shared" si="182"/>
        <v>0</v>
      </c>
      <c r="BE159" s="24">
        <f t="shared" si="182"/>
        <v>0</v>
      </c>
      <c r="BF159" s="24">
        <f t="shared" si="182"/>
        <v>0</v>
      </c>
      <c r="BG159" s="24">
        <f t="shared" si="182"/>
        <v>0</v>
      </c>
    </row>
    <row r="160" spans="8:59" x14ac:dyDescent="0.2">
      <c r="H160" s="123">
        <f>Registration!B41</f>
        <v>31</v>
      </c>
      <c r="I160" s="1">
        <f>Registration!C41</f>
        <v>0</v>
      </c>
      <c r="J160" s="24">
        <f t="shared" ref="J160:BG160" si="183">IF(ROW()=(COLUMN()+120),"-",(COUNTIF(G6_1,$H160)*COUNTIF(G6_1,J$7))+(COUNTIF(G6_2,$H160)*COUNTIF(G6_2,J$7))+(COUNTIF(G6_3,$H160)*COUNTIF(G6_3,J$7))+(COUNTIF(G6_4,$H160)*COUNTIF(G6_4,J$7))+(COUNTIF(G6_5,$H160)*COUNTIF(G6_5,J$7))+(COUNTIF(G7_1,$H160)*COUNTIF(G7_1,J$7))+(COUNTIF(G7_2,$H160)*COUNTIF(G7_2,J$7))+(COUNTIF(G7_3,$H160)*COUNTIF(G7_3,J$7))+(COUNTIF(G7_4,$H160)*COUNTIF(G7_4,J$7))+(COUNTIF(G7_5,$H160)*COUNTIF(G7_5,J$7))+(COUNTIF(G8_1,$H160)*COUNTIF(G8_1,J$7))+(COUNTIF(G8_2,$H160)*COUNTIF(G8_2,J$7))+(COUNTIF(G8_3,$H160)*COUNTIF(G8_3,J$7))+(COUNTIF(G8_4,$H160)*COUNTIF(G8_4,J$7))+(COUNTIF(G8_5,$H160)*COUNTIF(G8_5,J$7))+(COUNTIF(G9_1,$H160)*COUNTIF(G9_1,J$7))+(COUNTIF(G9_2,$H160)*COUNTIF(G9_2,J$7))+(COUNTIF(G9_3,$H160)*COUNTIF(G9_3,J$7))+(COUNTIF(G9_4,$H160)*COUNTIF(G9_4,J$7))+(COUNTIF(G9_5,$H160)*COUNTIF(G9_5,J$7)+J220))</f>
        <v>0</v>
      </c>
      <c r="K160" s="24">
        <f t="shared" si="183"/>
        <v>0</v>
      </c>
      <c r="L160" s="24">
        <f t="shared" si="183"/>
        <v>0</v>
      </c>
      <c r="M160" s="87">
        <f t="shared" si="183"/>
        <v>0</v>
      </c>
      <c r="N160" s="87">
        <f t="shared" si="183"/>
        <v>0</v>
      </c>
      <c r="O160" s="24">
        <f t="shared" si="183"/>
        <v>0</v>
      </c>
      <c r="P160" s="87">
        <f t="shared" si="183"/>
        <v>0</v>
      </c>
      <c r="Q160" s="24">
        <f t="shared" si="183"/>
        <v>0</v>
      </c>
      <c r="R160" s="24">
        <f t="shared" si="183"/>
        <v>0</v>
      </c>
      <c r="S160" s="24">
        <f t="shared" si="183"/>
        <v>0</v>
      </c>
      <c r="T160" s="24">
        <f t="shared" si="183"/>
        <v>0</v>
      </c>
      <c r="U160" s="24">
        <f t="shared" si="183"/>
        <v>0</v>
      </c>
      <c r="V160" s="24">
        <f t="shared" si="183"/>
        <v>0</v>
      </c>
      <c r="W160" s="24">
        <f t="shared" si="183"/>
        <v>0</v>
      </c>
      <c r="X160" s="24">
        <f t="shared" si="183"/>
        <v>0</v>
      </c>
      <c r="Y160" s="24">
        <f t="shared" si="183"/>
        <v>0</v>
      </c>
      <c r="Z160" s="24">
        <f t="shared" si="183"/>
        <v>0</v>
      </c>
      <c r="AA160" s="24">
        <f t="shared" si="183"/>
        <v>0</v>
      </c>
      <c r="AB160" s="24">
        <f t="shared" si="183"/>
        <v>0</v>
      </c>
      <c r="AC160" s="24">
        <f t="shared" si="183"/>
        <v>0</v>
      </c>
      <c r="AD160" s="24">
        <f t="shared" si="183"/>
        <v>0</v>
      </c>
      <c r="AE160" s="24">
        <f t="shared" si="183"/>
        <v>0</v>
      </c>
      <c r="AF160" s="24">
        <f t="shared" si="183"/>
        <v>0</v>
      </c>
      <c r="AG160" s="24">
        <f t="shared" si="183"/>
        <v>0</v>
      </c>
      <c r="AH160" s="24">
        <f t="shared" si="183"/>
        <v>0</v>
      </c>
      <c r="AI160" s="24">
        <f t="shared" si="183"/>
        <v>0</v>
      </c>
      <c r="AJ160" s="24">
        <f t="shared" si="183"/>
        <v>0</v>
      </c>
      <c r="AK160" s="24">
        <f t="shared" si="183"/>
        <v>0</v>
      </c>
      <c r="AL160" s="24">
        <f t="shared" si="183"/>
        <v>0</v>
      </c>
      <c r="AM160" s="24">
        <f t="shared" si="183"/>
        <v>0</v>
      </c>
      <c r="AN160" s="24" t="str">
        <f t="shared" si="183"/>
        <v>-</v>
      </c>
      <c r="AO160" s="24">
        <f t="shared" si="183"/>
        <v>0</v>
      </c>
      <c r="AP160" s="24">
        <f t="shared" si="183"/>
        <v>0</v>
      </c>
      <c r="AQ160" s="24">
        <f t="shared" si="183"/>
        <v>0</v>
      </c>
      <c r="AR160" s="24">
        <f t="shared" si="183"/>
        <v>0</v>
      </c>
      <c r="AS160" s="24">
        <f t="shared" si="183"/>
        <v>0</v>
      </c>
      <c r="AT160" s="24">
        <f t="shared" si="183"/>
        <v>0</v>
      </c>
      <c r="AU160" s="24">
        <f t="shared" si="183"/>
        <v>0</v>
      </c>
      <c r="AV160" s="24">
        <f t="shared" si="183"/>
        <v>0</v>
      </c>
      <c r="AW160" s="24">
        <f t="shared" si="183"/>
        <v>0</v>
      </c>
      <c r="AX160" s="24">
        <f t="shared" si="183"/>
        <v>0</v>
      </c>
      <c r="AY160" s="24">
        <f t="shared" si="183"/>
        <v>0</v>
      </c>
      <c r="AZ160" s="24">
        <f t="shared" si="183"/>
        <v>0</v>
      </c>
      <c r="BA160" s="24">
        <f t="shared" si="183"/>
        <v>0</v>
      </c>
      <c r="BB160" s="24">
        <f t="shared" si="183"/>
        <v>0</v>
      </c>
      <c r="BC160" s="24">
        <f t="shared" si="183"/>
        <v>0</v>
      </c>
      <c r="BD160" s="24">
        <f t="shared" si="183"/>
        <v>0</v>
      </c>
      <c r="BE160" s="24">
        <f t="shared" si="183"/>
        <v>0</v>
      </c>
      <c r="BF160" s="24">
        <f t="shared" si="183"/>
        <v>0</v>
      </c>
      <c r="BG160" s="24">
        <f t="shared" si="183"/>
        <v>0</v>
      </c>
    </row>
    <row r="161" spans="8:59" x14ac:dyDescent="0.2">
      <c r="H161" s="123">
        <f>Registration!B42</f>
        <v>36</v>
      </c>
      <c r="I161" s="1">
        <f>Registration!C42</f>
        <v>0</v>
      </c>
      <c r="J161" s="24">
        <f t="shared" ref="J161:BG161" si="184">IF(ROW()=(COLUMN()+120),"-",(COUNTIF(G6_1,$H161)*COUNTIF(G6_1,J$7))+(COUNTIF(G6_2,$H161)*COUNTIF(G6_2,J$7))+(COUNTIF(G6_3,$H161)*COUNTIF(G6_3,J$7))+(COUNTIF(G6_4,$H161)*COUNTIF(G6_4,J$7))+(COUNTIF(G6_5,$H161)*COUNTIF(G6_5,J$7))+(COUNTIF(G7_1,$H161)*COUNTIF(G7_1,J$7))+(COUNTIF(G7_2,$H161)*COUNTIF(G7_2,J$7))+(COUNTIF(G7_3,$H161)*COUNTIF(G7_3,J$7))+(COUNTIF(G7_4,$H161)*COUNTIF(G7_4,J$7))+(COUNTIF(G7_5,$H161)*COUNTIF(G7_5,J$7))+(COUNTIF(G8_1,$H161)*COUNTIF(G8_1,J$7))+(COUNTIF(G8_2,$H161)*COUNTIF(G8_2,J$7))+(COUNTIF(G8_3,$H161)*COUNTIF(G8_3,J$7))+(COUNTIF(G8_4,$H161)*COUNTIF(G8_4,J$7))+(COUNTIF(G8_5,$H161)*COUNTIF(G8_5,J$7))+(COUNTIF(G9_1,$H161)*COUNTIF(G9_1,J$7))+(COUNTIF(G9_2,$H161)*COUNTIF(G9_2,J$7))+(COUNTIF(G9_3,$H161)*COUNTIF(G9_3,J$7))+(COUNTIF(G9_4,$H161)*COUNTIF(G9_4,J$7))+(COUNTIF(G9_5,$H161)*COUNTIF(G9_5,J$7)+J221))</f>
        <v>0</v>
      </c>
      <c r="K161" s="87">
        <f t="shared" si="184"/>
        <v>0</v>
      </c>
      <c r="L161" s="87">
        <f t="shared" si="184"/>
        <v>0</v>
      </c>
      <c r="M161" s="140">
        <f t="shared" si="184"/>
        <v>0</v>
      </c>
      <c r="N161" s="140">
        <f t="shared" si="184"/>
        <v>0</v>
      </c>
      <c r="O161" s="140">
        <f t="shared" si="184"/>
        <v>0</v>
      </c>
      <c r="P161" s="24">
        <f t="shared" si="184"/>
        <v>0</v>
      </c>
      <c r="Q161" s="24">
        <f t="shared" si="184"/>
        <v>0</v>
      </c>
      <c r="R161" s="24">
        <f t="shared" si="184"/>
        <v>0</v>
      </c>
      <c r="S161" s="24">
        <f t="shared" si="184"/>
        <v>0</v>
      </c>
      <c r="T161" s="24">
        <f t="shared" si="184"/>
        <v>0</v>
      </c>
      <c r="U161" s="24">
        <f t="shared" si="184"/>
        <v>0</v>
      </c>
      <c r="V161" s="24">
        <f t="shared" si="184"/>
        <v>0</v>
      </c>
      <c r="W161" s="24">
        <f t="shared" si="184"/>
        <v>0</v>
      </c>
      <c r="X161" s="24">
        <f t="shared" si="184"/>
        <v>0</v>
      </c>
      <c r="Y161" s="24">
        <f t="shared" si="184"/>
        <v>0</v>
      </c>
      <c r="Z161" s="24">
        <f t="shared" si="184"/>
        <v>0</v>
      </c>
      <c r="AA161" s="24">
        <f t="shared" si="184"/>
        <v>0</v>
      </c>
      <c r="AB161" s="24">
        <f t="shared" si="184"/>
        <v>0</v>
      </c>
      <c r="AC161" s="140">
        <f t="shared" si="184"/>
        <v>0</v>
      </c>
      <c r="AD161" s="24">
        <f t="shared" si="184"/>
        <v>0</v>
      </c>
      <c r="AE161" s="24">
        <f t="shared" si="184"/>
        <v>0</v>
      </c>
      <c r="AF161" s="24">
        <f t="shared" si="184"/>
        <v>0</v>
      </c>
      <c r="AG161" s="24">
        <f t="shared" si="184"/>
        <v>0</v>
      </c>
      <c r="AH161" s="24">
        <f t="shared" si="184"/>
        <v>0</v>
      </c>
      <c r="AI161" s="24">
        <f t="shared" si="184"/>
        <v>0</v>
      </c>
      <c r="AJ161" s="24">
        <f t="shared" si="184"/>
        <v>0</v>
      </c>
      <c r="AK161" s="24">
        <f t="shared" si="184"/>
        <v>0</v>
      </c>
      <c r="AL161" s="24">
        <f t="shared" si="184"/>
        <v>0</v>
      </c>
      <c r="AM161" s="24">
        <f t="shared" si="184"/>
        <v>0</v>
      </c>
      <c r="AN161" s="24">
        <f t="shared" si="184"/>
        <v>0</v>
      </c>
      <c r="AO161" s="24" t="str">
        <f t="shared" si="184"/>
        <v>-</v>
      </c>
      <c r="AP161" s="24">
        <f t="shared" si="184"/>
        <v>0</v>
      </c>
      <c r="AQ161" s="24">
        <f t="shared" si="184"/>
        <v>0</v>
      </c>
      <c r="AR161" s="24">
        <f t="shared" si="184"/>
        <v>0</v>
      </c>
      <c r="AS161" s="24">
        <f t="shared" si="184"/>
        <v>0</v>
      </c>
      <c r="AT161" s="24">
        <f t="shared" si="184"/>
        <v>0</v>
      </c>
      <c r="AU161" s="24">
        <f t="shared" si="184"/>
        <v>0</v>
      </c>
      <c r="AV161" s="24">
        <f t="shared" si="184"/>
        <v>0</v>
      </c>
      <c r="AW161" s="24">
        <f t="shared" si="184"/>
        <v>0</v>
      </c>
      <c r="AX161" s="24">
        <f t="shared" si="184"/>
        <v>0</v>
      </c>
      <c r="AY161" s="24">
        <f t="shared" si="184"/>
        <v>0</v>
      </c>
      <c r="AZ161" s="24">
        <f t="shared" si="184"/>
        <v>0</v>
      </c>
      <c r="BA161" s="24">
        <f t="shared" si="184"/>
        <v>0</v>
      </c>
      <c r="BB161" s="24">
        <f t="shared" si="184"/>
        <v>0</v>
      </c>
      <c r="BC161" s="24">
        <f t="shared" si="184"/>
        <v>0</v>
      </c>
      <c r="BD161" s="24">
        <f t="shared" si="184"/>
        <v>0</v>
      </c>
      <c r="BE161" s="24">
        <f t="shared" si="184"/>
        <v>0</v>
      </c>
      <c r="BF161" s="24">
        <f t="shared" si="184"/>
        <v>0</v>
      </c>
      <c r="BG161" s="24">
        <f t="shared" si="184"/>
        <v>0</v>
      </c>
    </row>
    <row r="162" spans="8:59" x14ac:dyDescent="0.2">
      <c r="H162" s="123">
        <f>Registration!B43</f>
        <v>37</v>
      </c>
      <c r="I162" s="1">
        <f>Registration!C43</f>
        <v>0</v>
      </c>
      <c r="J162" s="140">
        <f t="shared" ref="J162:BG162" si="185">IF(ROW()=(COLUMN()+120),"-",(COUNTIF(G6_1,$H162)*COUNTIF(G6_1,J$7))+(COUNTIF(G6_2,$H162)*COUNTIF(G6_2,J$7))+(COUNTIF(G6_3,$H162)*COUNTIF(G6_3,J$7))+(COUNTIF(G6_4,$H162)*COUNTIF(G6_4,J$7))+(COUNTIF(G6_5,$H162)*COUNTIF(G6_5,J$7))+(COUNTIF(G7_1,$H162)*COUNTIF(G7_1,J$7))+(COUNTIF(G7_2,$H162)*COUNTIF(G7_2,J$7))+(COUNTIF(G7_3,$H162)*COUNTIF(G7_3,J$7))+(COUNTIF(G7_4,$H162)*COUNTIF(G7_4,J$7))+(COUNTIF(G7_5,$H162)*COUNTIF(G7_5,J$7))+(COUNTIF(G8_1,$H162)*COUNTIF(G8_1,J$7))+(COUNTIF(G8_2,$H162)*COUNTIF(G8_2,J$7))+(COUNTIF(G8_3,$H162)*COUNTIF(G8_3,J$7))+(COUNTIF(G8_4,$H162)*COUNTIF(G8_4,J$7))+(COUNTIF(G8_5,$H162)*COUNTIF(G8_5,J$7))+(COUNTIF(G9_1,$H162)*COUNTIF(G9_1,J$7))+(COUNTIF(G9_2,$H162)*COUNTIF(G9_2,J$7))+(COUNTIF(G9_3,$H162)*COUNTIF(G9_3,J$7))+(COUNTIF(G9_4,$H162)*COUNTIF(G9_4,J$7))+(COUNTIF(G9_5,$H162)*COUNTIF(G9_5,J$7)+J222))</f>
        <v>0</v>
      </c>
      <c r="K162" s="87">
        <f t="shared" si="185"/>
        <v>0</v>
      </c>
      <c r="L162" s="140">
        <f t="shared" si="185"/>
        <v>0</v>
      </c>
      <c r="M162" s="24">
        <f t="shared" si="185"/>
        <v>0</v>
      </c>
      <c r="N162" s="87">
        <f t="shared" si="185"/>
        <v>0</v>
      </c>
      <c r="O162" s="24">
        <f t="shared" si="185"/>
        <v>0</v>
      </c>
      <c r="P162" s="24">
        <f t="shared" si="185"/>
        <v>0</v>
      </c>
      <c r="Q162" s="24">
        <f t="shared" si="185"/>
        <v>0</v>
      </c>
      <c r="R162" s="24">
        <f t="shared" si="185"/>
        <v>0</v>
      </c>
      <c r="S162" s="140">
        <f t="shared" si="185"/>
        <v>0</v>
      </c>
      <c r="T162" s="140">
        <f t="shared" si="185"/>
        <v>0</v>
      </c>
      <c r="U162" s="24">
        <f t="shared" si="185"/>
        <v>0</v>
      </c>
      <c r="V162" s="24">
        <f t="shared" si="185"/>
        <v>0</v>
      </c>
      <c r="W162" s="24">
        <f t="shared" si="185"/>
        <v>0</v>
      </c>
      <c r="X162" s="24">
        <f t="shared" si="185"/>
        <v>0</v>
      </c>
      <c r="Y162" s="24">
        <f t="shared" si="185"/>
        <v>0</v>
      </c>
      <c r="Z162" s="24">
        <f t="shared" si="185"/>
        <v>0</v>
      </c>
      <c r="AA162" s="24">
        <f t="shared" si="185"/>
        <v>0</v>
      </c>
      <c r="AB162" s="24">
        <f t="shared" si="185"/>
        <v>0</v>
      </c>
      <c r="AC162" s="24">
        <f t="shared" si="185"/>
        <v>0</v>
      </c>
      <c r="AD162" s="24">
        <f t="shared" si="185"/>
        <v>0</v>
      </c>
      <c r="AE162" s="24">
        <f t="shared" si="185"/>
        <v>0</v>
      </c>
      <c r="AF162" s="24">
        <f t="shared" si="185"/>
        <v>0</v>
      </c>
      <c r="AG162" s="24">
        <f t="shared" si="185"/>
        <v>0</v>
      </c>
      <c r="AH162" s="24">
        <f t="shared" si="185"/>
        <v>0</v>
      </c>
      <c r="AI162" s="140">
        <f t="shared" si="185"/>
        <v>0</v>
      </c>
      <c r="AJ162" s="140">
        <f t="shared" si="185"/>
        <v>0</v>
      </c>
      <c r="AK162" s="24">
        <f t="shared" si="185"/>
        <v>0</v>
      </c>
      <c r="AL162" s="24">
        <f t="shared" si="185"/>
        <v>0</v>
      </c>
      <c r="AM162" s="24">
        <f t="shared" si="185"/>
        <v>0</v>
      </c>
      <c r="AN162" s="24">
        <f t="shared" si="185"/>
        <v>0</v>
      </c>
      <c r="AO162" s="24">
        <f t="shared" si="185"/>
        <v>0</v>
      </c>
      <c r="AP162" s="24" t="str">
        <f t="shared" si="185"/>
        <v>-</v>
      </c>
      <c r="AQ162" s="24">
        <f t="shared" si="185"/>
        <v>0</v>
      </c>
      <c r="AR162" s="24">
        <f t="shared" si="185"/>
        <v>0</v>
      </c>
      <c r="AS162" s="24">
        <f t="shared" si="185"/>
        <v>0</v>
      </c>
      <c r="AT162" s="24">
        <f t="shared" si="185"/>
        <v>0</v>
      </c>
      <c r="AU162" s="24">
        <f t="shared" si="185"/>
        <v>0</v>
      </c>
      <c r="AV162" s="24">
        <f t="shared" si="185"/>
        <v>0</v>
      </c>
      <c r="AW162" s="24">
        <f t="shared" si="185"/>
        <v>0</v>
      </c>
      <c r="AX162" s="140">
        <f t="shared" si="185"/>
        <v>0</v>
      </c>
      <c r="AY162" s="140">
        <f t="shared" si="185"/>
        <v>0</v>
      </c>
      <c r="AZ162" s="140">
        <f t="shared" si="185"/>
        <v>0</v>
      </c>
      <c r="BA162" s="24">
        <f t="shared" si="185"/>
        <v>0</v>
      </c>
      <c r="BB162" s="24">
        <f t="shared" si="185"/>
        <v>0</v>
      </c>
      <c r="BC162" s="24">
        <f t="shared" si="185"/>
        <v>0</v>
      </c>
      <c r="BD162" s="24">
        <f t="shared" si="185"/>
        <v>0</v>
      </c>
      <c r="BE162" s="24">
        <f t="shared" si="185"/>
        <v>0</v>
      </c>
      <c r="BF162" s="24">
        <f t="shared" si="185"/>
        <v>0</v>
      </c>
      <c r="BG162" s="24">
        <f t="shared" si="185"/>
        <v>0</v>
      </c>
    </row>
    <row r="163" spans="8:59" x14ac:dyDescent="0.2">
      <c r="H163" s="123">
        <f>Registration!B44</f>
        <v>39</v>
      </c>
      <c r="I163" s="1">
        <f>Registration!C44</f>
        <v>0</v>
      </c>
      <c r="J163" s="140">
        <f t="shared" ref="J163:BG163" si="186">IF(ROW()=(COLUMN()+120),"-",(COUNTIF(G6_1,$H163)*COUNTIF(G6_1,J$7))+(COUNTIF(G6_2,$H163)*COUNTIF(G6_2,J$7))+(COUNTIF(G6_3,$H163)*COUNTIF(G6_3,J$7))+(COUNTIF(G6_4,$H163)*COUNTIF(G6_4,J$7))+(COUNTIF(G6_5,$H163)*COUNTIF(G6_5,J$7))+(COUNTIF(G7_1,$H163)*COUNTIF(G7_1,J$7))+(COUNTIF(G7_2,$H163)*COUNTIF(G7_2,J$7))+(COUNTIF(G7_3,$H163)*COUNTIF(G7_3,J$7))+(COUNTIF(G7_4,$H163)*COUNTIF(G7_4,J$7))+(COUNTIF(G7_5,$H163)*COUNTIF(G7_5,J$7))+(COUNTIF(G8_1,$H163)*COUNTIF(G8_1,J$7))+(COUNTIF(G8_2,$H163)*COUNTIF(G8_2,J$7))+(COUNTIF(G8_3,$H163)*COUNTIF(G8_3,J$7))+(COUNTIF(G8_4,$H163)*COUNTIF(G8_4,J$7))+(COUNTIF(G8_5,$H163)*COUNTIF(G8_5,J$7))+(COUNTIF(G9_1,$H163)*COUNTIF(G9_1,J$7))+(COUNTIF(G9_2,$H163)*COUNTIF(G9_2,J$7))+(COUNTIF(G9_3,$H163)*COUNTIF(G9_3,J$7))+(COUNTIF(G9_4,$H163)*COUNTIF(G9_4,J$7))+(COUNTIF(G9_5,$H163)*COUNTIF(G9_5,J$7)+J223))</f>
        <v>0</v>
      </c>
      <c r="K163" s="24">
        <f t="shared" si="186"/>
        <v>0</v>
      </c>
      <c r="L163" s="102">
        <f t="shared" si="186"/>
        <v>0</v>
      </c>
      <c r="M163" s="24">
        <f t="shared" si="186"/>
        <v>0</v>
      </c>
      <c r="N163" s="140">
        <f t="shared" si="186"/>
        <v>0</v>
      </c>
      <c r="O163" s="87">
        <f t="shared" si="186"/>
        <v>0</v>
      </c>
      <c r="P163" s="87">
        <f t="shared" si="186"/>
        <v>0</v>
      </c>
      <c r="Q163" s="24">
        <f t="shared" si="186"/>
        <v>0</v>
      </c>
      <c r="R163" s="24">
        <f t="shared" si="186"/>
        <v>0</v>
      </c>
      <c r="S163" s="24">
        <f t="shared" si="186"/>
        <v>0</v>
      </c>
      <c r="T163" s="24">
        <f t="shared" si="186"/>
        <v>0</v>
      </c>
      <c r="U163" s="24">
        <f t="shared" si="186"/>
        <v>0</v>
      </c>
      <c r="V163" s="24">
        <f t="shared" si="186"/>
        <v>0</v>
      </c>
      <c r="W163" s="24">
        <f t="shared" si="186"/>
        <v>0</v>
      </c>
      <c r="X163" s="24">
        <f t="shared" si="186"/>
        <v>0</v>
      </c>
      <c r="Y163" s="24">
        <f t="shared" si="186"/>
        <v>0</v>
      </c>
      <c r="Z163" s="24">
        <f t="shared" si="186"/>
        <v>0</v>
      </c>
      <c r="AA163" s="140">
        <f t="shared" si="186"/>
        <v>0</v>
      </c>
      <c r="AB163" s="140">
        <f t="shared" si="186"/>
        <v>0</v>
      </c>
      <c r="AC163" s="140">
        <f t="shared" si="186"/>
        <v>0</v>
      </c>
      <c r="AD163" s="140">
        <f t="shared" si="186"/>
        <v>0</v>
      </c>
      <c r="AE163" s="140">
        <f t="shared" si="186"/>
        <v>0</v>
      </c>
      <c r="AF163" s="24">
        <f t="shared" si="186"/>
        <v>0</v>
      </c>
      <c r="AG163" s="24">
        <f t="shared" si="186"/>
        <v>0</v>
      </c>
      <c r="AH163" s="24">
        <f t="shared" si="186"/>
        <v>0</v>
      </c>
      <c r="AI163" s="24">
        <f t="shared" si="186"/>
        <v>0</v>
      </c>
      <c r="AJ163" s="24">
        <f t="shared" si="186"/>
        <v>0</v>
      </c>
      <c r="AK163" s="24">
        <f t="shared" si="186"/>
        <v>0</v>
      </c>
      <c r="AL163" s="24">
        <f t="shared" si="186"/>
        <v>0</v>
      </c>
      <c r="AM163" s="24">
        <f t="shared" si="186"/>
        <v>0</v>
      </c>
      <c r="AN163" s="24">
        <f t="shared" si="186"/>
        <v>0</v>
      </c>
      <c r="AO163" s="140">
        <f t="shared" si="186"/>
        <v>0</v>
      </c>
      <c r="AP163" s="140">
        <f t="shared" si="186"/>
        <v>0</v>
      </c>
      <c r="AQ163" s="24" t="str">
        <f t="shared" si="186"/>
        <v>-</v>
      </c>
      <c r="AR163" s="140">
        <f t="shared" si="186"/>
        <v>0</v>
      </c>
      <c r="AS163" s="24">
        <f t="shared" si="186"/>
        <v>0</v>
      </c>
      <c r="AT163" s="24">
        <f t="shared" si="186"/>
        <v>0</v>
      </c>
      <c r="AU163" s="24">
        <f t="shared" si="186"/>
        <v>0</v>
      </c>
      <c r="AV163" s="24">
        <f t="shared" si="186"/>
        <v>0</v>
      </c>
      <c r="AW163" s="24">
        <f t="shared" si="186"/>
        <v>0</v>
      </c>
      <c r="AX163" s="24">
        <f t="shared" si="186"/>
        <v>0</v>
      </c>
      <c r="AY163" s="24">
        <f t="shared" si="186"/>
        <v>0</v>
      </c>
      <c r="AZ163" s="24">
        <f t="shared" si="186"/>
        <v>0</v>
      </c>
      <c r="BA163" s="24">
        <f t="shared" si="186"/>
        <v>0</v>
      </c>
      <c r="BB163" s="24">
        <f t="shared" si="186"/>
        <v>0</v>
      </c>
      <c r="BC163" s="24">
        <f t="shared" si="186"/>
        <v>0</v>
      </c>
      <c r="BD163" s="24">
        <f t="shared" si="186"/>
        <v>0</v>
      </c>
      <c r="BE163" s="24">
        <f t="shared" si="186"/>
        <v>0</v>
      </c>
      <c r="BF163" s="24">
        <f t="shared" si="186"/>
        <v>0</v>
      </c>
      <c r="BG163" s="24">
        <f t="shared" si="186"/>
        <v>0</v>
      </c>
    </row>
    <row r="164" spans="8:59" x14ac:dyDescent="0.2">
      <c r="H164" s="123">
        <f>Registration!B45</f>
        <v>40</v>
      </c>
      <c r="I164" s="1">
        <f>Registration!C45</f>
        <v>0</v>
      </c>
      <c r="J164" s="24">
        <f t="shared" ref="J164:BG164" si="187">IF(ROW()=(COLUMN()+120),"-",(COUNTIF(G6_1,$H164)*COUNTIF(G6_1,J$7))+(COUNTIF(G6_2,$H164)*COUNTIF(G6_2,J$7))+(COUNTIF(G6_3,$H164)*COUNTIF(G6_3,J$7))+(COUNTIF(G6_4,$H164)*COUNTIF(G6_4,J$7))+(COUNTIF(G6_5,$H164)*COUNTIF(G6_5,J$7))+(COUNTIF(G7_1,$H164)*COUNTIF(G7_1,J$7))+(COUNTIF(G7_2,$H164)*COUNTIF(G7_2,J$7))+(COUNTIF(G7_3,$H164)*COUNTIF(G7_3,J$7))+(COUNTIF(G7_4,$H164)*COUNTIF(G7_4,J$7))+(COUNTIF(G7_5,$H164)*COUNTIF(G7_5,J$7))+(COUNTIF(G8_1,$H164)*COUNTIF(G8_1,J$7))+(COUNTIF(G8_2,$H164)*COUNTIF(G8_2,J$7))+(COUNTIF(G8_3,$H164)*COUNTIF(G8_3,J$7))+(COUNTIF(G8_4,$H164)*COUNTIF(G8_4,J$7))+(COUNTIF(G8_5,$H164)*COUNTIF(G8_5,J$7))+(COUNTIF(G9_1,$H164)*COUNTIF(G9_1,J$7))+(COUNTIF(G9_2,$H164)*COUNTIF(G9_2,J$7))+(COUNTIF(G9_3,$H164)*COUNTIF(G9_3,J$7))+(COUNTIF(G9_4,$H164)*COUNTIF(G9_4,J$7))+(COUNTIF(G9_5,$H164)*COUNTIF(G9_5,J$7)+J224))</f>
        <v>0</v>
      </c>
      <c r="K164" s="87">
        <f t="shared" si="187"/>
        <v>0</v>
      </c>
      <c r="L164" s="87">
        <f t="shared" si="187"/>
        <v>0</v>
      </c>
      <c r="M164" s="87">
        <f t="shared" si="187"/>
        <v>0</v>
      </c>
      <c r="N164" s="87">
        <f t="shared" si="187"/>
        <v>0</v>
      </c>
      <c r="O164" s="140">
        <f t="shared" si="187"/>
        <v>0</v>
      </c>
      <c r="P164" s="140">
        <f t="shared" si="187"/>
        <v>0</v>
      </c>
      <c r="Q164" s="24">
        <f t="shared" si="187"/>
        <v>0</v>
      </c>
      <c r="R164" s="24">
        <f t="shared" si="187"/>
        <v>0</v>
      </c>
      <c r="S164" s="24">
        <f t="shared" si="187"/>
        <v>0</v>
      </c>
      <c r="T164" s="24">
        <f t="shared" si="187"/>
        <v>0</v>
      </c>
      <c r="U164" s="24">
        <f t="shared" si="187"/>
        <v>0</v>
      </c>
      <c r="V164" s="24">
        <f t="shared" si="187"/>
        <v>0</v>
      </c>
      <c r="W164" s="24">
        <f t="shared" si="187"/>
        <v>0</v>
      </c>
      <c r="X164" s="24">
        <f t="shared" si="187"/>
        <v>0</v>
      </c>
      <c r="Y164" s="24">
        <f t="shared" si="187"/>
        <v>0</v>
      </c>
      <c r="Z164" s="24">
        <f t="shared" si="187"/>
        <v>0</v>
      </c>
      <c r="AA164" s="24">
        <f t="shared" si="187"/>
        <v>0</v>
      </c>
      <c r="AB164" s="24">
        <f t="shared" si="187"/>
        <v>0</v>
      </c>
      <c r="AC164" s="24">
        <f t="shared" si="187"/>
        <v>0</v>
      </c>
      <c r="AD164" s="24">
        <f t="shared" si="187"/>
        <v>0</v>
      </c>
      <c r="AE164" s="24">
        <f t="shared" si="187"/>
        <v>0</v>
      </c>
      <c r="AF164" s="24">
        <f t="shared" si="187"/>
        <v>0</v>
      </c>
      <c r="AG164" s="24">
        <f t="shared" si="187"/>
        <v>0</v>
      </c>
      <c r="AH164" s="24">
        <f t="shared" si="187"/>
        <v>0</v>
      </c>
      <c r="AI164" s="24">
        <f t="shared" si="187"/>
        <v>0</v>
      </c>
      <c r="AJ164" s="24">
        <f t="shared" si="187"/>
        <v>0</v>
      </c>
      <c r="AK164" s="24">
        <f t="shared" si="187"/>
        <v>0</v>
      </c>
      <c r="AL164" s="24">
        <f t="shared" si="187"/>
        <v>0</v>
      </c>
      <c r="AM164" s="24">
        <f t="shared" si="187"/>
        <v>0</v>
      </c>
      <c r="AN164" s="24">
        <f t="shared" si="187"/>
        <v>0</v>
      </c>
      <c r="AO164" s="24">
        <f t="shared" si="187"/>
        <v>0</v>
      </c>
      <c r="AP164" s="24">
        <f t="shared" si="187"/>
        <v>0</v>
      </c>
      <c r="AQ164" s="24">
        <f t="shared" si="187"/>
        <v>0</v>
      </c>
      <c r="AR164" s="24" t="str">
        <f t="shared" si="187"/>
        <v>-</v>
      </c>
      <c r="AS164" s="140">
        <f t="shared" si="187"/>
        <v>0</v>
      </c>
      <c r="AT164" s="140">
        <f t="shared" si="187"/>
        <v>0</v>
      </c>
      <c r="AU164" s="140">
        <f t="shared" si="187"/>
        <v>0</v>
      </c>
      <c r="AV164" s="24">
        <f t="shared" si="187"/>
        <v>0</v>
      </c>
      <c r="AW164" s="24">
        <f t="shared" si="187"/>
        <v>0</v>
      </c>
      <c r="AX164" s="24">
        <f t="shared" si="187"/>
        <v>0</v>
      </c>
      <c r="AY164" s="24">
        <f t="shared" si="187"/>
        <v>0</v>
      </c>
      <c r="AZ164" s="24">
        <f t="shared" si="187"/>
        <v>0</v>
      </c>
      <c r="BA164" s="24">
        <f t="shared" si="187"/>
        <v>0</v>
      </c>
      <c r="BB164" s="24">
        <f t="shared" si="187"/>
        <v>0</v>
      </c>
      <c r="BC164" s="24">
        <f t="shared" si="187"/>
        <v>0</v>
      </c>
      <c r="BD164" s="24">
        <f t="shared" si="187"/>
        <v>0</v>
      </c>
      <c r="BE164" s="24">
        <f t="shared" si="187"/>
        <v>0</v>
      </c>
      <c r="BF164" s="24">
        <f t="shared" si="187"/>
        <v>0</v>
      </c>
      <c r="BG164" s="24">
        <f t="shared" si="187"/>
        <v>0</v>
      </c>
    </row>
    <row r="165" spans="8:59" x14ac:dyDescent="0.2">
      <c r="H165" s="123">
        <f>Registration!B46</f>
        <v>41</v>
      </c>
      <c r="I165" s="1">
        <f>Registration!C46</f>
        <v>0</v>
      </c>
      <c r="J165" s="24">
        <f t="shared" ref="J165:BG165" si="188">IF(ROW()=(COLUMN()+120),"-",(COUNTIF(G6_1,$H165)*COUNTIF(G6_1,J$7))+(COUNTIF(G6_2,$H165)*COUNTIF(G6_2,J$7))+(COUNTIF(G6_3,$H165)*COUNTIF(G6_3,J$7))+(COUNTIF(G6_4,$H165)*COUNTIF(G6_4,J$7))+(COUNTIF(G6_5,$H165)*COUNTIF(G6_5,J$7))+(COUNTIF(G7_1,$H165)*COUNTIF(G7_1,J$7))+(COUNTIF(G7_2,$H165)*COUNTIF(G7_2,J$7))+(COUNTIF(G7_3,$H165)*COUNTIF(G7_3,J$7))+(COUNTIF(G7_4,$H165)*COUNTIF(G7_4,J$7))+(COUNTIF(G7_5,$H165)*COUNTIF(G7_5,J$7))+(COUNTIF(G8_1,$H165)*COUNTIF(G8_1,J$7))+(COUNTIF(G8_2,$H165)*COUNTIF(G8_2,J$7))+(COUNTIF(G8_3,$H165)*COUNTIF(G8_3,J$7))+(COUNTIF(G8_4,$H165)*COUNTIF(G8_4,J$7))+(COUNTIF(G8_5,$H165)*COUNTIF(G8_5,J$7))+(COUNTIF(G9_1,$H165)*COUNTIF(G9_1,J$7))+(COUNTIF(G9_2,$H165)*COUNTIF(G9_2,J$7))+(COUNTIF(G9_3,$H165)*COUNTIF(G9_3,J$7))+(COUNTIF(G9_4,$H165)*COUNTIF(G9_4,J$7))+(COUNTIF(G9_5,$H165)*COUNTIF(G9_5,J$7)+J225))</f>
        <v>0</v>
      </c>
      <c r="K165" s="24">
        <f t="shared" si="188"/>
        <v>0</v>
      </c>
      <c r="L165" s="24">
        <f t="shared" si="188"/>
        <v>0</v>
      </c>
      <c r="M165" s="87">
        <f t="shared" si="188"/>
        <v>0</v>
      </c>
      <c r="N165" s="87">
        <f t="shared" si="188"/>
        <v>0</v>
      </c>
      <c r="O165" s="87">
        <f t="shared" si="188"/>
        <v>0</v>
      </c>
      <c r="P165" s="141">
        <f t="shared" si="188"/>
        <v>0</v>
      </c>
      <c r="Q165" s="24">
        <f t="shared" si="188"/>
        <v>0</v>
      </c>
      <c r="R165" s="24">
        <f t="shared" si="188"/>
        <v>0</v>
      </c>
      <c r="S165" s="24">
        <f t="shared" si="188"/>
        <v>0</v>
      </c>
      <c r="T165" s="24">
        <f t="shared" si="188"/>
        <v>0</v>
      </c>
      <c r="U165" s="24">
        <f t="shared" si="188"/>
        <v>0</v>
      </c>
      <c r="V165" s="24">
        <f t="shared" si="188"/>
        <v>0</v>
      </c>
      <c r="W165" s="24">
        <f t="shared" si="188"/>
        <v>0</v>
      </c>
      <c r="X165" s="24">
        <f t="shared" si="188"/>
        <v>0</v>
      </c>
      <c r="Y165" s="24">
        <f t="shared" si="188"/>
        <v>0</v>
      </c>
      <c r="Z165" s="24">
        <f t="shared" si="188"/>
        <v>0</v>
      </c>
      <c r="AA165" s="24">
        <f t="shared" si="188"/>
        <v>0</v>
      </c>
      <c r="AB165" s="24">
        <f t="shared" si="188"/>
        <v>0</v>
      </c>
      <c r="AC165" s="24">
        <f t="shared" si="188"/>
        <v>0</v>
      </c>
      <c r="AD165" s="24">
        <f t="shared" si="188"/>
        <v>0</v>
      </c>
      <c r="AE165" s="24">
        <f t="shared" si="188"/>
        <v>0</v>
      </c>
      <c r="AF165" s="24">
        <f t="shared" si="188"/>
        <v>0</v>
      </c>
      <c r="AG165" s="24">
        <f t="shared" si="188"/>
        <v>0</v>
      </c>
      <c r="AH165" s="24">
        <f t="shared" si="188"/>
        <v>0</v>
      </c>
      <c r="AI165" s="24">
        <f t="shared" si="188"/>
        <v>0</v>
      </c>
      <c r="AJ165" s="24">
        <f t="shared" si="188"/>
        <v>0</v>
      </c>
      <c r="AK165" s="24">
        <f t="shared" si="188"/>
        <v>0</v>
      </c>
      <c r="AL165" s="24">
        <f t="shared" si="188"/>
        <v>0</v>
      </c>
      <c r="AM165" s="24">
        <f t="shared" si="188"/>
        <v>0</v>
      </c>
      <c r="AN165" s="24">
        <f t="shared" si="188"/>
        <v>0</v>
      </c>
      <c r="AO165" s="24">
        <f t="shared" si="188"/>
        <v>0</v>
      </c>
      <c r="AP165" s="24">
        <f t="shared" si="188"/>
        <v>0</v>
      </c>
      <c r="AQ165" s="24">
        <f t="shared" si="188"/>
        <v>0</v>
      </c>
      <c r="AR165" s="24">
        <f t="shared" si="188"/>
        <v>0</v>
      </c>
      <c r="AS165" s="24" t="str">
        <f t="shared" si="188"/>
        <v>-</v>
      </c>
      <c r="AT165" s="24">
        <f t="shared" si="188"/>
        <v>0</v>
      </c>
      <c r="AU165" s="24">
        <f t="shared" si="188"/>
        <v>0</v>
      </c>
      <c r="AV165" s="24">
        <f t="shared" si="188"/>
        <v>0</v>
      </c>
      <c r="AW165" s="24">
        <f t="shared" si="188"/>
        <v>0</v>
      </c>
      <c r="AX165" s="24">
        <f t="shared" si="188"/>
        <v>0</v>
      </c>
      <c r="AY165" s="24">
        <f t="shared" si="188"/>
        <v>0</v>
      </c>
      <c r="AZ165" s="24">
        <f t="shared" si="188"/>
        <v>0</v>
      </c>
      <c r="BA165" s="24">
        <f t="shared" si="188"/>
        <v>0</v>
      </c>
      <c r="BB165" s="24">
        <f t="shared" si="188"/>
        <v>0</v>
      </c>
      <c r="BC165" s="24">
        <f t="shared" si="188"/>
        <v>0</v>
      </c>
      <c r="BD165" s="24">
        <f t="shared" si="188"/>
        <v>0</v>
      </c>
      <c r="BE165" s="24">
        <f t="shared" si="188"/>
        <v>0</v>
      </c>
      <c r="BF165" s="24">
        <f t="shared" si="188"/>
        <v>0</v>
      </c>
      <c r="BG165" s="24">
        <f t="shared" si="188"/>
        <v>0</v>
      </c>
    </row>
    <row r="166" spans="8:59" x14ac:dyDescent="0.2">
      <c r="H166" s="123">
        <f>Registration!B47</f>
        <v>42</v>
      </c>
      <c r="I166" s="1">
        <f>Registration!C47</f>
        <v>0</v>
      </c>
      <c r="J166" s="24">
        <f t="shared" ref="J166:BG166" si="189">IF(ROW()=(COLUMN()+120),"-",(COUNTIF(G6_1,$H166)*COUNTIF(G6_1,J$7))+(COUNTIF(G6_2,$H166)*COUNTIF(G6_2,J$7))+(COUNTIF(G6_3,$H166)*COUNTIF(G6_3,J$7))+(COUNTIF(G6_4,$H166)*COUNTIF(G6_4,J$7))+(COUNTIF(G6_5,$H166)*COUNTIF(G6_5,J$7))+(COUNTIF(G7_1,$H166)*COUNTIF(G7_1,J$7))+(COUNTIF(G7_2,$H166)*COUNTIF(G7_2,J$7))+(COUNTIF(G7_3,$H166)*COUNTIF(G7_3,J$7))+(COUNTIF(G7_4,$H166)*COUNTIF(G7_4,J$7))+(COUNTIF(G7_5,$H166)*COUNTIF(G7_5,J$7))+(COUNTIF(G8_1,$H166)*COUNTIF(G8_1,J$7))+(COUNTIF(G8_2,$H166)*COUNTIF(G8_2,J$7))+(COUNTIF(G8_3,$H166)*COUNTIF(G8_3,J$7))+(COUNTIF(G8_4,$H166)*COUNTIF(G8_4,J$7))+(COUNTIF(G8_5,$H166)*COUNTIF(G8_5,J$7))+(COUNTIF(G9_1,$H166)*COUNTIF(G9_1,J$7))+(COUNTIF(G9_2,$H166)*COUNTIF(G9_2,J$7))+(COUNTIF(G9_3,$H166)*COUNTIF(G9_3,J$7))+(COUNTIF(G9_4,$H166)*COUNTIF(G9_4,J$7))+(COUNTIF(G9_5,$H166)*COUNTIF(G9_5,J$7)+J226))</f>
        <v>0</v>
      </c>
      <c r="K166" s="24">
        <f t="shared" si="189"/>
        <v>0</v>
      </c>
      <c r="L166" s="24">
        <f t="shared" si="189"/>
        <v>0</v>
      </c>
      <c r="M166" s="67">
        <f t="shared" si="189"/>
        <v>0</v>
      </c>
      <c r="N166" s="24">
        <f t="shared" si="189"/>
        <v>0</v>
      </c>
      <c r="O166" s="24">
        <f t="shared" si="189"/>
        <v>0</v>
      </c>
      <c r="P166" s="24">
        <f t="shared" si="189"/>
        <v>0</v>
      </c>
      <c r="Q166" s="24">
        <f t="shared" si="189"/>
        <v>0</v>
      </c>
      <c r="R166" s="24">
        <f t="shared" si="189"/>
        <v>0</v>
      </c>
      <c r="S166" s="24">
        <f t="shared" si="189"/>
        <v>0</v>
      </c>
      <c r="T166" s="24">
        <f t="shared" si="189"/>
        <v>0</v>
      </c>
      <c r="U166" s="24">
        <f t="shared" si="189"/>
        <v>0</v>
      </c>
      <c r="V166" s="24">
        <f t="shared" si="189"/>
        <v>0</v>
      </c>
      <c r="W166" s="24">
        <f t="shared" si="189"/>
        <v>0</v>
      </c>
      <c r="X166" s="24">
        <f t="shared" si="189"/>
        <v>0</v>
      </c>
      <c r="Y166" s="24">
        <f t="shared" si="189"/>
        <v>0</v>
      </c>
      <c r="Z166" s="24">
        <f t="shared" si="189"/>
        <v>0</v>
      </c>
      <c r="AA166" s="24">
        <f t="shared" si="189"/>
        <v>0</v>
      </c>
      <c r="AB166" s="24">
        <f t="shared" si="189"/>
        <v>0</v>
      </c>
      <c r="AC166" s="24">
        <f t="shared" si="189"/>
        <v>0</v>
      </c>
      <c r="AD166" s="24">
        <f t="shared" si="189"/>
        <v>0</v>
      </c>
      <c r="AE166" s="24">
        <f t="shared" si="189"/>
        <v>0</v>
      </c>
      <c r="AF166" s="24">
        <f t="shared" si="189"/>
        <v>0</v>
      </c>
      <c r="AG166" s="24">
        <f t="shared" si="189"/>
        <v>0</v>
      </c>
      <c r="AH166" s="24">
        <f t="shared" si="189"/>
        <v>0</v>
      </c>
      <c r="AI166" s="24">
        <f t="shared" si="189"/>
        <v>0</v>
      </c>
      <c r="AJ166" s="24">
        <f t="shared" si="189"/>
        <v>0</v>
      </c>
      <c r="AK166" s="24">
        <f t="shared" si="189"/>
        <v>0</v>
      </c>
      <c r="AL166" s="24">
        <f t="shared" si="189"/>
        <v>0</v>
      </c>
      <c r="AM166" s="24">
        <f t="shared" si="189"/>
        <v>0</v>
      </c>
      <c r="AN166" s="24">
        <f t="shared" si="189"/>
        <v>0</v>
      </c>
      <c r="AO166" s="24">
        <f t="shared" si="189"/>
        <v>0</v>
      </c>
      <c r="AP166" s="24">
        <f t="shared" si="189"/>
        <v>0</v>
      </c>
      <c r="AQ166" s="24">
        <f t="shared" si="189"/>
        <v>0</v>
      </c>
      <c r="AR166" s="24">
        <f t="shared" si="189"/>
        <v>0</v>
      </c>
      <c r="AS166" s="24">
        <f t="shared" si="189"/>
        <v>0</v>
      </c>
      <c r="AT166" s="24" t="str">
        <f t="shared" si="189"/>
        <v>-</v>
      </c>
      <c r="AU166" s="24">
        <f t="shared" si="189"/>
        <v>0</v>
      </c>
      <c r="AV166" s="24">
        <f t="shared" si="189"/>
        <v>0</v>
      </c>
      <c r="AW166" s="24">
        <f t="shared" si="189"/>
        <v>0</v>
      </c>
      <c r="AX166" s="24">
        <f t="shared" si="189"/>
        <v>0</v>
      </c>
      <c r="AY166" s="24">
        <f t="shared" si="189"/>
        <v>0</v>
      </c>
      <c r="AZ166" s="24">
        <f t="shared" si="189"/>
        <v>0</v>
      </c>
      <c r="BA166" s="24">
        <f t="shared" si="189"/>
        <v>0</v>
      </c>
      <c r="BB166" s="24">
        <f t="shared" si="189"/>
        <v>0</v>
      </c>
      <c r="BC166" s="24">
        <f t="shared" si="189"/>
        <v>0</v>
      </c>
      <c r="BD166" s="24">
        <f t="shared" si="189"/>
        <v>0</v>
      </c>
      <c r="BE166" s="24">
        <f t="shared" si="189"/>
        <v>0</v>
      </c>
      <c r="BF166" s="24">
        <f t="shared" si="189"/>
        <v>0</v>
      </c>
      <c r="BG166" s="24">
        <f t="shared" si="189"/>
        <v>0</v>
      </c>
    </row>
    <row r="167" spans="8:59" x14ac:dyDescent="0.2">
      <c r="H167" s="123">
        <f>Registration!B48</f>
        <v>43</v>
      </c>
      <c r="I167" s="1">
        <f>Registration!C48</f>
        <v>0</v>
      </c>
      <c r="J167" s="24">
        <f t="shared" ref="J167:BG167" si="190">IF(ROW()=(COLUMN()+120),"-",(COUNTIF(G6_1,$H167)*COUNTIF(G6_1,J$7))+(COUNTIF(G6_2,$H167)*COUNTIF(G6_2,J$7))+(COUNTIF(G6_3,$H167)*COUNTIF(G6_3,J$7))+(COUNTIF(G6_4,$H167)*COUNTIF(G6_4,J$7))+(COUNTIF(G6_5,$H167)*COUNTIF(G6_5,J$7))+(COUNTIF(G7_1,$H167)*COUNTIF(G7_1,J$7))+(COUNTIF(G7_2,$H167)*COUNTIF(G7_2,J$7))+(COUNTIF(G7_3,$H167)*COUNTIF(G7_3,J$7))+(COUNTIF(G7_4,$H167)*COUNTIF(G7_4,J$7))+(COUNTIF(G7_5,$H167)*COUNTIF(G7_5,J$7))+(COUNTIF(G8_1,$H167)*COUNTIF(G8_1,J$7))+(COUNTIF(G8_2,$H167)*COUNTIF(G8_2,J$7))+(COUNTIF(G8_3,$H167)*COUNTIF(G8_3,J$7))+(COUNTIF(G8_4,$H167)*COUNTIF(G8_4,J$7))+(COUNTIF(G8_5,$H167)*COUNTIF(G8_5,J$7))+(COUNTIF(G9_1,$H167)*COUNTIF(G9_1,J$7))+(COUNTIF(G9_2,$H167)*COUNTIF(G9_2,J$7))+(COUNTIF(G9_3,$H167)*COUNTIF(G9_3,J$7))+(COUNTIF(G9_4,$H167)*COUNTIF(G9_4,J$7))+(COUNTIF(G9_5,$H167)*COUNTIF(G9_5,J$7)+J227))</f>
        <v>0</v>
      </c>
      <c r="K167" s="87">
        <f t="shared" si="190"/>
        <v>0</v>
      </c>
      <c r="L167" s="24">
        <f t="shared" si="190"/>
        <v>0</v>
      </c>
      <c r="M167" s="87">
        <f t="shared" si="190"/>
        <v>0</v>
      </c>
      <c r="N167" s="24">
        <f t="shared" si="190"/>
        <v>0</v>
      </c>
      <c r="O167" s="24">
        <f t="shared" si="190"/>
        <v>0</v>
      </c>
      <c r="P167" s="24">
        <f t="shared" si="190"/>
        <v>0</v>
      </c>
      <c r="Q167" s="24">
        <f t="shared" si="190"/>
        <v>0</v>
      </c>
      <c r="R167" s="24">
        <f t="shared" si="190"/>
        <v>0</v>
      </c>
      <c r="S167" s="24">
        <f t="shared" si="190"/>
        <v>0</v>
      </c>
      <c r="T167" s="24">
        <f t="shared" si="190"/>
        <v>0</v>
      </c>
      <c r="U167" s="24">
        <f t="shared" si="190"/>
        <v>0</v>
      </c>
      <c r="V167" s="24">
        <f t="shared" si="190"/>
        <v>0</v>
      </c>
      <c r="W167" s="24">
        <f t="shared" si="190"/>
        <v>0</v>
      </c>
      <c r="X167" s="24">
        <f t="shared" si="190"/>
        <v>0</v>
      </c>
      <c r="Y167" s="24">
        <f t="shared" si="190"/>
        <v>0</v>
      </c>
      <c r="Z167" s="24">
        <f t="shared" si="190"/>
        <v>0</v>
      </c>
      <c r="AA167" s="24">
        <f t="shared" si="190"/>
        <v>0</v>
      </c>
      <c r="AB167" s="24">
        <f t="shared" si="190"/>
        <v>0</v>
      </c>
      <c r="AC167" s="24">
        <f t="shared" si="190"/>
        <v>0</v>
      </c>
      <c r="AD167" s="24">
        <f t="shared" si="190"/>
        <v>0</v>
      </c>
      <c r="AE167" s="24">
        <f t="shared" si="190"/>
        <v>0</v>
      </c>
      <c r="AF167" s="24">
        <f t="shared" si="190"/>
        <v>0</v>
      </c>
      <c r="AG167" s="24">
        <f t="shared" si="190"/>
        <v>0</v>
      </c>
      <c r="AH167" s="24">
        <f t="shared" si="190"/>
        <v>0</v>
      </c>
      <c r="AI167" s="24">
        <f t="shared" si="190"/>
        <v>0</v>
      </c>
      <c r="AJ167" s="24">
        <f t="shared" si="190"/>
        <v>0</v>
      </c>
      <c r="AK167" s="24">
        <f t="shared" si="190"/>
        <v>0</v>
      </c>
      <c r="AL167" s="24">
        <f t="shared" si="190"/>
        <v>0</v>
      </c>
      <c r="AM167" s="24">
        <f t="shared" si="190"/>
        <v>0</v>
      </c>
      <c r="AN167" s="24">
        <f t="shared" si="190"/>
        <v>0</v>
      </c>
      <c r="AO167" s="24">
        <f t="shared" si="190"/>
        <v>0</v>
      </c>
      <c r="AP167" s="24">
        <f t="shared" si="190"/>
        <v>0</v>
      </c>
      <c r="AQ167" s="24">
        <f t="shared" si="190"/>
        <v>0</v>
      </c>
      <c r="AR167" s="24">
        <f t="shared" si="190"/>
        <v>0</v>
      </c>
      <c r="AS167" s="24">
        <f t="shared" si="190"/>
        <v>0</v>
      </c>
      <c r="AT167" s="24">
        <f t="shared" si="190"/>
        <v>0</v>
      </c>
      <c r="AU167" s="24" t="str">
        <f t="shared" si="190"/>
        <v>-</v>
      </c>
      <c r="AV167" s="24">
        <f t="shared" si="190"/>
        <v>0</v>
      </c>
      <c r="AW167" s="24">
        <f t="shared" si="190"/>
        <v>0</v>
      </c>
      <c r="AX167" s="24">
        <f t="shared" si="190"/>
        <v>0</v>
      </c>
      <c r="AY167" s="24">
        <f t="shared" si="190"/>
        <v>0</v>
      </c>
      <c r="AZ167" s="24">
        <f t="shared" si="190"/>
        <v>0</v>
      </c>
      <c r="BA167" s="24">
        <f t="shared" si="190"/>
        <v>0</v>
      </c>
      <c r="BB167" s="24">
        <f t="shared" si="190"/>
        <v>0</v>
      </c>
      <c r="BC167" s="24">
        <f t="shared" si="190"/>
        <v>0</v>
      </c>
      <c r="BD167" s="24">
        <f t="shared" si="190"/>
        <v>0</v>
      </c>
      <c r="BE167" s="24">
        <f t="shared" si="190"/>
        <v>0</v>
      </c>
      <c r="BF167" s="24">
        <f t="shared" si="190"/>
        <v>0</v>
      </c>
      <c r="BG167" s="24">
        <f t="shared" si="190"/>
        <v>0</v>
      </c>
    </row>
    <row r="168" spans="8:59" x14ac:dyDescent="0.2">
      <c r="H168" s="123">
        <f>Registration!B49</f>
        <v>44</v>
      </c>
      <c r="I168" s="1">
        <f>Registration!C49</f>
        <v>0</v>
      </c>
      <c r="J168" s="24">
        <f t="shared" ref="J168:BG168" si="191">IF(ROW()=(COLUMN()+120),"-",(COUNTIF(G6_1,$H168)*COUNTIF(G6_1,J$7))+(COUNTIF(G6_2,$H168)*COUNTIF(G6_2,J$7))+(COUNTIF(G6_3,$H168)*COUNTIF(G6_3,J$7))+(COUNTIF(G6_4,$H168)*COUNTIF(G6_4,J$7))+(COUNTIF(G6_5,$H168)*COUNTIF(G6_5,J$7))+(COUNTIF(G7_1,$H168)*COUNTIF(G7_1,J$7))+(COUNTIF(G7_2,$H168)*COUNTIF(G7_2,J$7))+(COUNTIF(G7_3,$H168)*COUNTIF(G7_3,J$7))+(COUNTIF(G7_4,$H168)*COUNTIF(G7_4,J$7))+(COUNTIF(G7_5,$H168)*COUNTIF(G7_5,J$7))+(COUNTIF(G8_1,$H168)*COUNTIF(G8_1,J$7))+(COUNTIF(G8_2,$H168)*COUNTIF(G8_2,J$7))+(COUNTIF(G8_3,$H168)*COUNTIF(G8_3,J$7))+(COUNTIF(G8_4,$H168)*COUNTIF(G8_4,J$7))+(COUNTIF(G8_5,$H168)*COUNTIF(G8_5,J$7))+(COUNTIF(G9_1,$H168)*COUNTIF(G9_1,J$7))+(COUNTIF(G9_2,$H168)*COUNTIF(G9_2,J$7))+(COUNTIF(G9_3,$H168)*COUNTIF(G9_3,J$7))+(COUNTIF(G9_4,$H168)*COUNTIF(G9_4,J$7))+(COUNTIF(G9_5,$H168)*COUNTIF(G9_5,J$7)+J228))</f>
        <v>0</v>
      </c>
      <c r="K168" s="67">
        <f t="shared" si="191"/>
        <v>0</v>
      </c>
      <c r="L168" s="87">
        <f t="shared" si="191"/>
        <v>0</v>
      </c>
      <c r="M168" s="24">
        <f t="shared" si="191"/>
        <v>0</v>
      </c>
      <c r="N168" s="87">
        <f t="shared" si="191"/>
        <v>0</v>
      </c>
      <c r="O168" s="87">
        <f t="shared" si="191"/>
        <v>0</v>
      </c>
      <c r="P168" s="87">
        <f t="shared" si="191"/>
        <v>0</v>
      </c>
      <c r="Q168" s="141">
        <f t="shared" si="191"/>
        <v>0</v>
      </c>
      <c r="R168" s="24">
        <f t="shared" si="191"/>
        <v>0</v>
      </c>
      <c r="S168" s="24">
        <f t="shared" si="191"/>
        <v>0</v>
      </c>
      <c r="T168" s="24">
        <f t="shared" si="191"/>
        <v>0</v>
      </c>
      <c r="U168" s="24">
        <f t="shared" si="191"/>
        <v>0</v>
      </c>
      <c r="V168" s="24">
        <f t="shared" si="191"/>
        <v>0</v>
      </c>
      <c r="W168" s="24">
        <f t="shared" si="191"/>
        <v>0</v>
      </c>
      <c r="X168" s="24">
        <f t="shared" si="191"/>
        <v>0</v>
      </c>
      <c r="Y168" s="24">
        <f t="shared" si="191"/>
        <v>0</v>
      </c>
      <c r="Z168" s="24">
        <f t="shared" si="191"/>
        <v>0</v>
      </c>
      <c r="AA168" s="24">
        <f t="shared" si="191"/>
        <v>0</v>
      </c>
      <c r="AB168" s="24">
        <f t="shared" si="191"/>
        <v>0</v>
      </c>
      <c r="AC168" s="24">
        <f t="shared" si="191"/>
        <v>0</v>
      </c>
      <c r="AD168" s="24">
        <f t="shared" si="191"/>
        <v>0</v>
      </c>
      <c r="AE168" s="24">
        <f t="shared" si="191"/>
        <v>0</v>
      </c>
      <c r="AF168" s="24">
        <f t="shared" si="191"/>
        <v>0</v>
      </c>
      <c r="AG168" s="24">
        <f t="shared" si="191"/>
        <v>0</v>
      </c>
      <c r="AH168" s="24">
        <f t="shared" si="191"/>
        <v>0</v>
      </c>
      <c r="AI168" s="24">
        <f t="shared" si="191"/>
        <v>0</v>
      </c>
      <c r="AJ168" s="24">
        <f t="shared" si="191"/>
        <v>0</v>
      </c>
      <c r="AK168" s="24">
        <f t="shared" si="191"/>
        <v>0</v>
      </c>
      <c r="AL168" s="24">
        <f t="shared" si="191"/>
        <v>0</v>
      </c>
      <c r="AM168" s="24">
        <f t="shared" si="191"/>
        <v>0</v>
      </c>
      <c r="AN168" s="24">
        <f t="shared" si="191"/>
        <v>0</v>
      </c>
      <c r="AO168" s="24">
        <f t="shared" si="191"/>
        <v>0</v>
      </c>
      <c r="AP168" s="24">
        <f t="shared" si="191"/>
        <v>0</v>
      </c>
      <c r="AQ168" s="24">
        <f t="shared" si="191"/>
        <v>0</v>
      </c>
      <c r="AR168" s="24">
        <f t="shared" si="191"/>
        <v>0</v>
      </c>
      <c r="AS168" s="24">
        <f t="shared" si="191"/>
        <v>0</v>
      </c>
      <c r="AT168" s="24">
        <f t="shared" si="191"/>
        <v>0</v>
      </c>
      <c r="AU168" s="24">
        <f t="shared" si="191"/>
        <v>0</v>
      </c>
      <c r="AV168" s="24" t="str">
        <f t="shared" si="191"/>
        <v>-</v>
      </c>
      <c r="AW168" s="24">
        <f t="shared" si="191"/>
        <v>0</v>
      </c>
      <c r="AX168" s="24">
        <f t="shared" si="191"/>
        <v>0</v>
      </c>
      <c r="AY168" s="24">
        <f t="shared" si="191"/>
        <v>0</v>
      </c>
      <c r="AZ168" s="24">
        <f t="shared" si="191"/>
        <v>0</v>
      </c>
      <c r="BA168" s="24">
        <f t="shared" si="191"/>
        <v>0</v>
      </c>
      <c r="BB168" s="24">
        <f t="shared" si="191"/>
        <v>0</v>
      </c>
      <c r="BC168" s="24">
        <f t="shared" si="191"/>
        <v>0</v>
      </c>
      <c r="BD168" s="24">
        <f t="shared" si="191"/>
        <v>0</v>
      </c>
      <c r="BE168" s="24">
        <f t="shared" si="191"/>
        <v>0</v>
      </c>
      <c r="BF168" s="24">
        <f t="shared" si="191"/>
        <v>0</v>
      </c>
      <c r="BG168" s="24">
        <f t="shared" si="191"/>
        <v>0</v>
      </c>
    </row>
    <row r="169" spans="8:59" x14ac:dyDescent="0.2">
      <c r="H169" s="123">
        <f>Registration!B50</f>
        <v>45</v>
      </c>
      <c r="I169" s="1">
        <f>Registration!C50</f>
        <v>0</v>
      </c>
      <c r="J169" s="24">
        <f t="shared" ref="J169:BG169" si="192">IF(ROW()=(COLUMN()+120),"-",(COUNTIF(G6_1,$H169)*COUNTIF(G6_1,J$7))+(COUNTIF(G6_2,$H169)*COUNTIF(G6_2,J$7))+(COUNTIF(G6_3,$H169)*COUNTIF(G6_3,J$7))+(COUNTIF(G6_4,$H169)*COUNTIF(G6_4,J$7))+(COUNTIF(G6_5,$H169)*COUNTIF(G6_5,J$7))+(COUNTIF(G7_1,$H169)*COUNTIF(G7_1,J$7))+(COUNTIF(G7_2,$H169)*COUNTIF(G7_2,J$7))+(COUNTIF(G7_3,$H169)*COUNTIF(G7_3,J$7))+(COUNTIF(G7_4,$H169)*COUNTIF(G7_4,J$7))+(COUNTIF(G7_5,$H169)*COUNTIF(G7_5,J$7))+(COUNTIF(G8_1,$H169)*COUNTIF(G8_1,J$7))+(COUNTIF(G8_2,$H169)*COUNTIF(G8_2,J$7))+(COUNTIF(G8_3,$H169)*COUNTIF(G8_3,J$7))+(COUNTIF(G8_4,$H169)*COUNTIF(G8_4,J$7))+(COUNTIF(G8_5,$H169)*COUNTIF(G8_5,J$7))+(COUNTIF(G9_1,$H169)*COUNTIF(G9_1,J$7))+(COUNTIF(G9_2,$H169)*COUNTIF(G9_2,J$7))+(COUNTIF(G9_3,$H169)*COUNTIF(G9_3,J$7))+(COUNTIF(G9_4,$H169)*COUNTIF(G9_4,J$7))+(COUNTIF(G9_5,$H169)*COUNTIF(G9_5,J$7)+J229))</f>
        <v>0</v>
      </c>
      <c r="K169" s="87">
        <f t="shared" si="192"/>
        <v>0</v>
      </c>
      <c r="L169" s="87">
        <f t="shared" si="192"/>
        <v>0</v>
      </c>
      <c r="M169" s="87">
        <f t="shared" si="192"/>
        <v>0</v>
      </c>
      <c r="N169" s="87">
        <f t="shared" si="192"/>
        <v>0</v>
      </c>
      <c r="O169" s="141">
        <f t="shared" si="192"/>
        <v>0</v>
      </c>
      <c r="P169" s="141">
        <f t="shared" si="192"/>
        <v>0</v>
      </c>
      <c r="Q169" s="24">
        <f t="shared" si="192"/>
        <v>0</v>
      </c>
      <c r="R169" s="24">
        <f t="shared" si="192"/>
        <v>0</v>
      </c>
      <c r="S169" s="24">
        <f t="shared" si="192"/>
        <v>0</v>
      </c>
      <c r="T169" s="24">
        <f t="shared" si="192"/>
        <v>0</v>
      </c>
      <c r="U169" s="24">
        <f t="shared" si="192"/>
        <v>0</v>
      </c>
      <c r="V169" s="24">
        <f t="shared" si="192"/>
        <v>0</v>
      </c>
      <c r="W169" s="24">
        <f t="shared" si="192"/>
        <v>0</v>
      </c>
      <c r="X169" s="24">
        <f t="shared" si="192"/>
        <v>0</v>
      </c>
      <c r="Y169" s="24">
        <f t="shared" si="192"/>
        <v>0</v>
      </c>
      <c r="Z169" s="24">
        <f t="shared" si="192"/>
        <v>0</v>
      </c>
      <c r="AA169" s="24">
        <f t="shared" si="192"/>
        <v>0</v>
      </c>
      <c r="AB169" s="24">
        <f t="shared" si="192"/>
        <v>0</v>
      </c>
      <c r="AC169" s="24">
        <f t="shared" si="192"/>
        <v>0</v>
      </c>
      <c r="AD169" s="24">
        <f t="shared" si="192"/>
        <v>0</v>
      </c>
      <c r="AE169" s="24">
        <f t="shared" si="192"/>
        <v>0</v>
      </c>
      <c r="AF169" s="24">
        <f t="shared" si="192"/>
        <v>0</v>
      </c>
      <c r="AG169" s="24">
        <f t="shared" si="192"/>
        <v>0</v>
      </c>
      <c r="AH169" s="24">
        <f t="shared" si="192"/>
        <v>0</v>
      </c>
      <c r="AI169" s="24">
        <f t="shared" si="192"/>
        <v>0</v>
      </c>
      <c r="AJ169" s="24">
        <f t="shared" si="192"/>
        <v>0</v>
      </c>
      <c r="AK169" s="24">
        <f t="shared" si="192"/>
        <v>0</v>
      </c>
      <c r="AL169" s="24">
        <f t="shared" si="192"/>
        <v>0</v>
      </c>
      <c r="AM169" s="24">
        <f t="shared" si="192"/>
        <v>0</v>
      </c>
      <c r="AN169" s="24">
        <f t="shared" si="192"/>
        <v>0</v>
      </c>
      <c r="AO169" s="24">
        <f t="shared" si="192"/>
        <v>0</v>
      </c>
      <c r="AP169" s="24">
        <f t="shared" si="192"/>
        <v>0</v>
      </c>
      <c r="AQ169" s="24">
        <f t="shared" si="192"/>
        <v>0</v>
      </c>
      <c r="AR169" s="24">
        <f t="shared" si="192"/>
        <v>0</v>
      </c>
      <c r="AS169" s="24">
        <f t="shared" si="192"/>
        <v>0</v>
      </c>
      <c r="AT169" s="24">
        <f t="shared" si="192"/>
        <v>0</v>
      </c>
      <c r="AU169" s="24">
        <f t="shared" si="192"/>
        <v>0</v>
      </c>
      <c r="AV169" s="24">
        <f t="shared" si="192"/>
        <v>0</v>
      </c>
      <c r="AW169" s="24" t="str">
        <f t="shared" si="192"/>
        <v>-</v>
      </c>
      <c r="AX169" s="24">
        <f t="shared" si="192"/>
        <v>0</v>
      </c>
      <c r="AY169" s="24">
        <f t="shared" si="192"/>
        <v>0</v>
      </c>
      <c r="AZ169" s="24">
        <f t="shared" si="192"/>
        <v>0</v>
      </c>
      <c r="BA169" s="24">
        <f t="shared" si="192"/>
        <v>0</v>
      </c>
      <c r="BB169" s="24">
        <f t="shared" si="192"/>
        <v>0</v>
      </c>
      <c r="BC169" s="24">
        <f t="shared" si="192"/>
        <v>0</v>
      </c>
      <c r="BD169" s="24">
        <f t="shared" si="192"/>
        <v>0</v>
      </c>
      <c r="BE169" s="24">
        <f t="shared" si="192"/>
        <v>0</v>
      </c>
      <c r="BF169" s="24">
        <f t="shared" si="192"/>
        <v>0</v>
      </c>
      <c r="BG169" s="24">
        <f t="shared" si="192"/>
        <v>0</v>
      </c>
    </row>
    <row r="170" spans="8:59" x14ac:dyDescent="0.2">
      <c r="H170" s="123">
        <f>Registration!B51</f>
        <v>46</v>
      </c>
      <c r="I170" s="1">
        <f>Registration!C51</f>
        <v>0</v>
      </c>
      <c r="J170" s="24">
        <f t="shared" ref="J170:BG170" si="193">IF(ROW()=(COLUMN()+120),"-",(COUNTIF(G6_1,$H170)*COUNTIF(G6_1,J$7))+(COUNTIF(G6_2,$H170)*COUNTIF(G6_2,J$7))+(COUNTIF(G6_3,$H170)*COUNTIF(G6_3,J$7))+(COUNTIF(G6_4,$H170)*COUNTIF(G6_4,J$7))+(COUNTIF(G6_5,$H170)*COUNTIF(G6_5,J$7))+(COUNTIF(G7_1,$H170)*COUNTIF(G7_1,J$7))+(COUNTIF(G7_2,$H170)*COUNTIF(G7_2,J$7))+(COUNTIF(G7_3,$H170)*COUNTIF(G7_3,J$7))+(COUNTIF(G7_4,$H170)*COUNTIF(G7_4,J$7))+(COUNTIF(G7_5,$H170)*COUNTIF(G7_5,J$7))+(COUNTIF(G8_1,$H170)*COUNTIF(G8_1,J$7))+(COUNTIF(G8_2,$H170)*COUNTIF(G8_2,J$7))+(COUNTIF(G8_3,$H170)*COUNTIF(G8_3,J$7))+(COUNTIF(G8_4,$H170)*COUNTIF(G8_4,J$7))+(COUNTIF(G8_5,$H170)*COUNTIF(G8_5,J$7))+(COUNTIF(G9_1,$H170)*COUNTIF(G9_1,J$7))+(COUNTIF(G9_2,$H170)*COUNTIF(G9_2,J$7))+(COUNTIF(G9_3,$H170)*COUNTIF(G9_3,J$7))+(COUNTIF(G9_4,$H170)*COUNTIF(G9_4,J$7))+(COUNTIF(G9_5,$H170)*COUNTIF(G9_5,J$7)+J230))</f>
        <v>0</v>
      </c>
      <c r="K170" s="87">
        <f t="shared" si="193"/>
        <v>0</v>
      </c>
      <c r="L170" s="24">
        <f t="shared" si="193"/>
        <v>0</v>
      </c>
      <c r="M170" s="87">
        <f t="shared" si="193"/>
        <v>0</v>
      </c>
      <c r="N170" s="24">
        <f t="shared" si="193"/>
        <v>0</v>
      </c>
      <c r="O170" s="24">
        <f t="shared" si="193"/>
        <v>0</v>
      </c>
      <c r="P170" s="24">
        <f t="shared" si="193"/>
        <v>0</v>
      </c>
      <c r="Q170" s="24">
        <f t="shared" si="193"/>
        <v>0</v>
      </c>
      <c r="R170" s="24">
        <f t="shared" si="193"/>
        <v>0</v>
      </c>
      <c r="S170" s="24">
        <f t="shared" si="193"/>
        <v>0</v>
      </c>
      <c r="T170" s="24">
        <f t="shared" si="193"/>
        <v>0</v>
      </c>
      <c r="U170" s="24">
        <f t="shared" si="193"/>
        <v>0</v>
      </c>
      <c r="V170" s="24">
        <f t="shared" si="193"/>
        <v>0</v>
      </c>
      <c r="W170" s="24">
        <f t="shared" si="193"/>
        <v>0</v>
      </c>
      <c r="X170" s="24">
        <f t="shared" si="193"/>
        <v>0</v>
      </c>
      <c r="Y170" s="24">
        <f t="shared" si="193"/>
        <v>0</v>
      </c>
      <c r="Z170" s="24">
        <f t="shared" si="193"/>
        <v>0</v>
      </c>
      <c r="AA170" s="24">
        <f t="shared" si="193"/>
        <v>0</v>
      </c>
      <c r="AB170" s="24">
        <f t="shared" si="193"/>
        <v>0</v>
      </c>
      <c r="AC170" s="24">
        <f t="shared" si="193"/>
        <v>0</v>
      </c>
      <c r="AD170" s="24">
        <f t="shared" si="193"/>
        <v>0</v>
      </c>
      <c r="AE170" s="24">
        <f t="shared" si="193"/>
        <v>0</v>
      </c>
      <c r="AF170" s="24">
        <f t="shared" si="193"/>
        <v>0</v>
      </c>
      <c r="AG170" s="24">
        <f t="shared" si="193"/>
        <v>0</v>
      </c>
      <c r="AH170" s="24">
        <f t="shared" si="193"/>
        <v>0</v>
      </c>
      <c r="AI170" s="24">
        <f t="shared" si="193"/>
        <v>0</v>
      </c>
      <c r="AJ170" s="24">
        <f t="shared" si="193"/>
        <v>0</v>
      </c>
      <c r="AK170" s="24">
        <f t="shared" si="193"/>
        <v>0</v>
      </c>
      <c r="AL170" s="24">
        <f t="shared" si="193"/>
        <v>0</v>
      </c>
      <c r="AM170" s="24">
        <f t="shared" si="193"/>
        <v>0</v>
      </c>
      <c r="AN170" s="24">
        <f t="shared" si="193"/>
        <v>0</v>
      </c>
      <c r="AO170" s="24">
        <f t="shared" si="193"/>
        <v>0</v>
      </c>
      <c r="AP170" s="24">
        <f t="shared" si="193"/>
        <v>0</v>
      </c>
      <c r="AQ170" s="24">
        <f t="shared" si="193"/>
        <v>0</v>
      </c>
      <c r="AR170" s="24">
        <f t="shared" si="193"/>
        <v>0</v>
      </c>
      <c r="AS170" s="24">
        <f t="shared" si="193"/>
        <v>0</v>
      </c>
      <c r="AT170" s="24">
        <f t="shared" si="193"/>
        <v>0</v>
      </c>
      <c r="AU170" s="24">
        <f t="shared" si="193"/>
        <v>0</v>
      </c>
      <c r="AV170" s="24">
        <f t="shared" si="193"/>
        <v>0</v>
      </c>
      <c r="AW170" s="141">
        <f t="shared" si="193"/>
        <v>0</v>
      </c>
      <c r="AX170" s="24" t="str">
        <f t="shared" si="193"/>
        <v>-</v>
      </c>
      <c r="AY170" s="24">
        <f t="shared" si="193"/>
        <v>0</v>
      </c>
      <c r="AZ170" s="24">
        <f t="shared" si="193"/>
        <v>0</v>
      </c>
      <c r="BA170" s="24">
        <f t="shared" si="193"/>
        <v>0</v>
      </c>
      <c r="BB170" s="24">
        <f t="shared" si="193"/>
        <v>0</v>
      </c>
      <c r="BC170" s="24">
        <f t="shared" si="193"/>
        <v>0</v>
      </c>
      <c r="BD170" s="24">
        <f t="shared" si="193"/>
        <v>0</v>
      </c>
      <c r="BE170" s="24">
        <f t="shared" si="193"/>
        <v>0</v>
      </c>
      <c r="BF170" s="24">
        <f t="shared" si="193"/>
        <v>0</v>
      </c>
      <c r="BG170" s="24">
        <f t="shared" si="193"/>
        <v>0</v>
      </c>
    </row>
    <row r="171" spans="8:59" x14ac:dyDescent="0.2">
      <c r="H171" s="123">
        <f>Registration!B52</f>
        <v>47</v>
      </c>
      <c r="I171" s="1">
        <f>Registration!C52</f>
        <v>0</v>
      </c>
      <c r="J171" s="24">
        <f t="shared" ref="J171:BG171" si="194">IF(ROW()=(COLUMN()+120),"-",(COUNTIF(G6_1,$H171)*COUNTIF(G6_1,J$7))+(COUNTIF(G6_2,$H171)*COUNTIF(G6_2,J$7))+(COUNTIF(G6_3,$H171)*COUNTIF(G6_3,J$7))+(COUNTIF(G6_4,$H171)*COUNTIF(G6_4,J$7))+(COUNTIF(G6_5,$H171)*COUNTIF(G6_5,J$7))+(COUNTIF(G7_1,$H171)*COUNTIF(G7_1,J$7))+(COUNTIF(G7_2,$H171)*COUNTIF(G7_2,J$7))+(COUNTIF(G7_3,$H171)*COUNTIF(G7_3,J$7))+(COUNTIF(G7_4,$H171)*COUNTIF(G7_4,J$7))+(COUNTIF(G7_5,$H171)*COUNTIF(G7_5,J$7))+(COUNTIF(G8_1,$H171)*COUNTIF(G8_1,J$7))+(COUNTIF(G8_2,$H171)*COUNTIF(G8_2,J$7))+(COUNTIF(G8_3,$H171)*COUNTIF(G8_3,J$7))+(COUNTIF(G8_4,$H171)*COUNTIF(G8_4,J$7))+(COUNTIF(G8_5,$H171)*COUNTIF(G8_5,J$7))+(COUNTIF(G9_1,$H171)*COUNTIF(G9_1,J$7))+(COUNTIF(G9_2,$H171)*COUNTIF(G9_2,J$7))+(COUNTIF(G9_3,$H171)*COUNTIF(G9_3,J$7))+(COUNTIF(G9_4,$H171)*COUNTIF(G9_4,J$7))+(COUNTIF(G9_5,$H171)*COUNTIF(G9_5,J$7)+J231))</f>
        <v>0</v>
      </c>
      <c r="K171" s="24">
        <f t="shared" si="194"/>
        <v>0</v>
      </c>
      <c r="L171" s="24">
        <f t="shared" si="194"/>
        <v>0</v>
      </c>
      <c r="M171" s="24">
        <f t="shared" si="194"/>
        <v>0</v>
      </c>
      <c r="N171" s="87">
        <f t="shared" si="194"/>
        <v>0</v>
      </c>
      <c r="O171" s="24">
        <f t="shared" si="194"/>
        <v>0</v>
      </c>
      <c r="P171" s="87">
        <f t="shared" si="194"/>
        <v>0</v>
      </c>
      <c r="Q171" s="87">
        <f t="shared" si="194"/>
        <v>0</v>
      </c>
      <c r="R171" s="142">
        <f t="shared" si="194"/>
        <v>0</v>
      </c>
      <c r="S171" s="24">
        <f t="shared" si="194"/>
        <v>0</v>
      </c>
      <c r="T171" s="24">
        <f t="shared" si="194"/>
        <v>0</v>
      </c>
      <c r="U171" s="24">
        <f t="shared" si="194"/>
        <v>0</v>
      </c>
      <c r="V171" s="24">
        <f t="shared" si="194"/>
        <v>0</v>
      </c>
      <c r="W171" s="24">
        <f t="shared" si="194"/>
        <v>0</v>
      </c>
      <c r="X171" s="24">
        <f t="shared" si="194"/>
        <v>0</v>
      </c>
      <c r="Y171" s="24">
        <f t="shared" si="194"/>
        <v>0</v>
      </c>
      <c r="Z171" s="24">
        <f t="shared" si="194"/>
        <v>0</v>
      </c>
      <c r="AA171" s="24">
        <f t="shared" si="194"/>
        <v>0</v>
      </c>
      <c r="AB171" s="24">
        <f t="shared" si="194"/>
        <v>0</v>
      </c>
      <c r="AC171" s="24">
        <f t="shared" si="194"/>
        <v>0</v>
      </c>
      <c r="AD171" s="24">
        <f t="shared" si="194"/>
        <v>0</v>
      </c>
      <c r="AE171" s="24">
        <f t="shared" si="194"/>
        <v>0</v>
      </c>
      <c r="AF171" s="24">
        <f t="shared" si="194"/>
        <v>0</v>
      </c>
      <c r="AG171" s="24">
        <f t="shared" si="194"/>
        <v>0</v>
      </c>
      <c r="AH171" s="24">
        <f t="shared" si="194"/>
        <v>0</v>
      </c>
      <c r="AI171" s="24">
        <f t="shared" si="194"/>
        <v>0</v>
      </c>
      <c r="AJ171" s="24">
        <f t="shared" si="194"/>
        <v>0</v>
      </c>
      <c r="AK171" s="24">
        <f t="shared" si="194"/>
        <v>0</v>
      </c>
      <c r="AL171" s="24">
        <f t="shared" si="194"/>
        <v>0</v>
      </c>
      <c r="AM171" s="24">
        <f t="shared" si="194"/>
        <v>0</v>
      </c>
      <c r="AN171" s="24">
        <f t="shared" si="194"/>
        <v>0</v>
      </c>
      <c r="AO171" s="24">
        <f t="shared" si="194"/>
        <v>0</v>
      </c>
      <c r="AP171" s="24">
        <f t="shared" si="194"/>
        <v>0</v>
      </c>
      <c r="AQ171" s="24">
        <f t="shared" si="194"/>
        <v>0</v>
      </c>
      <c r="AR171" s="24">
        <f t="shared" si="194"/>
        <v>0</v>
      </c>
      <c r="AS171" s="24">
        <f t="shared" si="194"/>
        <v>0</v>
      </c>
      <c r="AT171" s="24">
        <f t="shared" si="194"/>
        <v>0</v>
      </c>
      <c r="AU171" s="24">
        <f t="shared" si="194"/>
        <v>0</v>
      </c>
      <c r="AV171" s="24">
        <f t="shared" si="194"/>
        <v>0</v>
      </c>
      <c r="AW171" s="24">
        <f t="shared" si="194"/>
        <v>0</v>
      </c>
      <c r="AX171" s="24">
        <f t="shared" si="194"/>
        <v>0</v>
      </c>
      <c r="AY171" s="24" t="str">
        <f t="shared" si="194"/>
        <v>-</v>
      </c>
      <c r="AZ171" s="24">
        <f t="shared" si="194"/>
        <v>0</v>
      </c>
      <c r="BA171" s="24">
        <f t="shared" si="194"/>
        <v>0</v>
      </c>
      <c r="BB171" s="24">
        <f t="shared" si="194"/>
        <v>0</v>
      </c>
      <c r="BC171" s="24">
        <f t="shared" si="194"/>
        <v>0</v>
      </c>
      <c r="BD171" s="24">
        <f t="shared" si="194"/>
        <v>0</v>
      </c>
      <c r="BE171" s="24">
        <f t="shared" si="194"/>
        <v>0</v>
      </c>
      <c r="BF171" s="24">
        <f t="shared" si="194"/>
        <v>0</v>
      </c>
      <c r="BG171" s="24">
        <f t="shared" si="194"/>
        <v>0</v>
      </c>
    </row>
    <row r="172" spans="8:59" x14ac:dyDescent="0.2">
      <c r="H172" s="123">
        <f>Registration!B53</f>
        <v>48</v>
      </c>
      <c r="I172" s="1">
        <f>Registration!C53</f>
        <v>0</v>
      </c>
      <c r="J172" s="24">
        <f t="shared" ref="J172:BG172" si="195">IF(ROW()=(COLUMN()+120),"-",(COUNTIF(G6_1,$H172)*COUNTIF(G6_1,J$7))+(COUNTIF(G6_2,$H172)*COUNTIF(G6_2,J$7))+(COUNTIF(G6_3,$H172)*COUNTIF(G6_3,J$7))+(COUNTIF(G6_4,$H172)*COUNTIF(G6_4,J$7))+(COUNTIF(G6_5,$H172)*COUNTIF(G6_5,J$7))+(COUNTIF(G7_1,$H172)*COUNTIF(G7_1,J$7))+(COUNTIF(G7_2,$H172)*COUNTIF(G7_2,J$7))+(COUNTIF(G7_3,$H172)*COUNTIF(G7_3,J$7))+(COUNTIF(G7_4,$H172)*COUNTIF(G7_4,J$7))+(COUNTIF(G7_5,$H172)*COUNTIF(G7_5,J$7))+(COUNTIF(G8_1,$H172)*COUNTIF(G8_1,J$7))+(COUNTIF(G8_2,$H172)*COUNTIF(G8_2,J$7))+(COUNTIF(G8_3,$H172)*COUNTIF(G8_3,J$7))+(COUNTIF(G8_4,$H172)*COUNTIF(G8_4,J$7))+(COUNTIF(G8_5,$H172)*COUNTIF(G8_5,J$7))+(COUNTIF(G9_1,$H172)*COUNTIF(G9_1,J$7))+(COUNTIF(G9_2,$H172)*COUNTIF(G9_2,J$7))+(COUNTIF(G9_3,$H172)*COUNTIF(G9_3,J$7))+(COUNTIF(G9_4,$H172)*COUNTIF(G9_4,J$7))+(COUNTIF(G9_5,$H172)*COUNTIF(G9_5,J$7)+J232))</f>
        <v>0</v>
      </c>
      <c r="K172" s="87">
        <f t="shared" si="195"/>
        <v>0</v>
      </c>
      <c r="L172" s="24">
        <f t="shared" si="195"/>
        <v>0</v>
      </c>
      <c r="M172" s="87">
        <f t="shared" si="195"/>
        <v>0</v>
      </c>
      <c r="N172" s="87">
        <f t="shared" si="195"/>
        <v>0</v>
      </c>
      <c r="O172" s="142">
        <f t="shared" si="195"/>
        <v>0</v>
      </c>
      <c r="P172" s="24">
        <f t="shared" si="195"/>
        <v>0</v>
      </c>
      <c r="Q172" s="24">
        <f t="shared" si="195"/>
        <v>0</v>
      </c>
      <c r="R172" s="24">
        <f t="shared" si="195"/>
        <v>0</v>
      </c>
      <c r="S172" s="24">
        <f t="shared" si="195"/>
        <v>0</v>
      </c>
      <c r="T172" s="24">
        <f t="shared" si="195"/>
        <v>0</v>
      </c>
      <c r="U172" s="24">
        <f t="shared" si="195"/>
        <v>0</v>
      </c>
      <c r="V172" s="24">
        <f t="shared" si="195"/>
        <v>0</v>
      </c>
      <c r="W172" s="24">
        <f t="shared" si="195"/>
        <v>0</v>
      </c>
      <c r="X172" s="24">
        <f t="shared" si="195"/>
        <v>0</v>
      </c>
      <c r="Y172" s="24">
        <f t="shared" si="195"/>
        <v>0</v>
      </c>
      <c r="Z172" s="24">
        <f t="shared" si="195"/>
        <v>0</v>
      </c>
      <c r="AA172" s="24">
        <f t="shared" si="195"/>
        <v>0</v>
      </c>
      <c r="AB172" s="142">
        <f t="shared" si="195"/>
        <v>0</v>
      </c>
      <c r="AC172" s="24">
        <f t="shared" si="195"/>
        <v>0</v>
      </c>
      <c r="AD172" s="24">
        <f t="shared" si="195"/>
        <v>0</v>
      </c>
      <c r="AE172" s="24">
        <f t="shared" si="195"/>
        <v>0</v>
      </c>
      <c r="AF172" s="24">
        <f t="shared" si="195"/>
        <v>0</v>
      </c>
      <c r="AG172" s="24">
        <f t="shared" si="195"/>
        <v>0</v>
      </c>
      <c r="AH172" s="24">
        <f t="shared" si="195"/>
        <v>0</v>
      </c>
      <c r="AI172" s="24">
        <f t="shared" si="195"/>
        <v>0</v>
      </c>
      <c r="AJ172" s="24">
        <f t="shared" si="195"/>
        <v>0</v>
      </c>
      <c r="AK172" s="24">
        <f t="shared" si="195"/>
        <v>0</v>
      </c>
      <c r="AL172" s="24">
        <f t="shared" si="195"/>
        <v>0</v>
      </c>
      <c r="AM172" s="24">
        <f t="shared" si="195"/>
        <v>0</v>
      </c>
      <c r="AN172" s="24">
        <f t="shared" si="195"/>
        <v>0</v>
      </c>
      <c r="AO172" s="24">
        <f t="shared" si="195"/>
        <v>0</v>
      </c>
      <c r="AP172" s="24">
        <f t="shared" si="195"/>
        <v>0</v>
      </c>
      <c r="AQ172" s="24">
        <f t="shared" si="195"/>
        <v>0</v>
      </c>
      <c r="AR172" s="142">
        <f t="shared" si="195"/>
        <v>0</v>
      </c>
      <c r="AS172" s="24">
        <f t="shared" si="195"/>
        <v>0</v>
      </c>
      <c r="AT172" s="24">
        <f t="shared" si="195"/>
        <v>0</v>
      </c>
      <c r="AU172" s="24">
        <f t="shared" si="195"/>
        <v>0</v>
      </c>
      <c r="AV172" s="24">
        <f t="shared" si="195"/>
        <v>0</v>
      </c>
      <c r="AW172" s="24">
        <f t="shared" si="195"/>
        <v>0</v>
      </c>
      <c r="AX172" s="24">
        <f t="shared" si="195"/>
        <v>0</v>
      </c>
      <c r="AY172" s="24">
        <f t="shared" si="195"/>
        <v>0</v>
      </c>
      <c r="AZ172" s="24" t="str">
        <f t="shared" si="195"/>
        <v>-</v>
      </c>
      <c r="BA172" s="24">
        <f t="shared" si="195"/>
        <v>0</v>
      </c>
      <c r="BB172" s="24">
        <f t="shared" si="195"/>
        <v>0</v>
      </c>
      <c r="BC172" s="24">
        <f t="shared" si="195"/>
        <v>0</v>
      </c>
      <c r="BD172" s="24">
        <f t="shared" si="195"/>
        <v>0</v>
      </c>
      <c r="BE172" s="24">
        <f t="shared" si="195"/>
        <v>0</v>
      </c>
      <c r="BF172" s="24">
        <f t="shared" si="195"/>
        <v>0</v>
      </c>
      <c r="BG172" s="24">
        <f t="shared" si="195"/>
        <v>0</v>
      </c>
    </row>
    <row r="173" spans="8:59" x14ac:dyDescent="0.2">
      <c r="H173" s="123">
        <f>Registration!B54</f>
        <v>49</v>
      </c>
      <c r="I173" s="1">
        <f>Registration!C54</f>
        <v>0</v>
      </c>
      <c r="J173" s="142">
        <f t="shared" ref="J173:BG173" si="196">IF(ROW()=(COLUMN()+120),"-",(COUNTIF(G6_1,$H173)*COUNTIF(G6_1,J$7))+(COUNTIF(G6_2,$H173)*COUNTIF(G6_2,J$7))+(COUNTIF(G6_3,$H173)*COUNTIF(G6_3,J$7))+(COUNTIF(G6_4,$H173)*COUNTIF(G6_4,J$7))+(COUNTIF(G6_5,$H173)*COUNTIF(G6_5,J$7))+(COUNTIF(G7_1,$H173)*COUNTIF(G7_1,J$7))+(COUNTIF(G7_2,$H173)*COUNTIF(G7_2,J$7))+(COUNTIF(G7_3,$H173)*COUNTIF(G7_3,J$7))+(COUNTIF(G7_4,$H173)*COUNTIF(G7_4,J$7))+(COUNTIF(G7_5,$H173)*COUNTIF(G7_5,J$7))+(COUNTIF(G8_1,$H173)*COUNTIF(G8_1,J$7))+(COUNTIF(G8_2,$H173)*COUNTIF(G8_2,J$7))+(COUNTIF(G8_3,$H173)*COUNTIF(G8_3,J$7))+(COUNTIF(G8_4,$H173)*COUNTIF(G8_4,J$7))+(COUNTIF(G8_5,$H173)*COUNTIF(G8_5,J$7))+(COUNTIF(G9_1,$H173)*COUNTIF(G9_1,J$7))+(COUNTIF(G9_2,$H173)*COUNTIF(G9_2,J$7))+(COUNTIF(G9_3,$H173)*COUNTIF(G9_3,J$7))+(COUNTIF(G9_4,$H173)*COUNTIF(G9_4,J$7))+(COUNTIF(G9_5,$H173)*COUNTIF(G9_5,J$7)+J233))</f>
        <v>0</v>
      </c>
      <c r="K173" s="24">
        <f t="shared" si="196"/>
        <v>0</v>
      </c>
      <c r="L173" s="87">
        <f t="shared" si="196"/>
        <v>0</v>
      </c>
      <c r="M173" s="87">
        <f t="shared" si="196"/>
        <v>0</v>
      </c>
      <c r="N173" s="87">
        <f t="shared" si="196"/>
        <v>0</v>
      </c>
      <c r="O173" s="87">
        <f t="shared" si="196"/>
        <v>0</v>
      </c>
      <c r="P173" s="87">
        <f t="shared" si="196"/>
        <v>0</v>
      </c>
      <c r="Q173" s="24">
        <f t="shared" si="196"/>
        <v>0</v>
      </c>
      <c r="R173" s="24">
        <f t="shared" si="196"/>
        <v>0</v>
      </c>
      <c r="S173" s="24">
        <f t="shared" si="196"/>
        <v>0</v>
      </c>
      <c r="T173" s="24">
        <f t="shared" si="196"/>
        <v>0</v>
      </c>
      <c r="U173" s="24">
        <f t="shared" si="196"/>
        <v>0</v>
      </c>
      <c r="V173" s="24">
        <f t="shared" si="196"/>
        <v>0</v>
      </c>
      <c r="W173" s="24">
        <f t="shared" si="196"/>
        <v>0</v>
      </c>
      <c r="X173" s="24">
        <f t="shared" si="196"/>
        <v>0</v>
      </c>
      <c r="Y173" s="24">
        <f t="shared" si="196"/>
        <v>0</v>
      </c>
      <c r="Z173" s="24">
        <f t="shared" si="196"/>
        <v>0</v>
      </c>
      <c r="AA173" s="142">
        <f t="shared" si="196"/>
        <v>0</v>
      </c>
      <c r="AB173" s="24">
        <f t="shared" si="196"/>
        <v>0</v>
      </c>
      <c r="AC173" s="24">
        <f t="shared" si="196"/>
        <v>0</v>
      </c>
      <c r="AD173" s="24">
        <f t="shared" si="196"/>
        <v>0</v>
      </c>
      <c r="AE173" s="24">
        <f t="shared" si="196"/>
        <v>0</v>
      </c>
      <c r="AF173" s="24">
        <f t="shared" si="196"/>
        <v>0</v>
      </c>
      <c r="AG173" s="24">
        <f t="shared" si="196"/>
        <v>0</v>
      </c>
      <c r="AH173" s="24">
        <f t="shared" si="196"/>
        <v>0</v>
      </c>
      <c r="AI173" s="24">
        <f t="shared" si="196"/>
        <v>0</v>
      </c>
      <c r="AJ173" s="24">
        <f t="shared" si="196"/>
        <v>0</v>
      </c>
      <c r="AK173" s="24">
        <f t="shared" si="196"/>
        <v>0</v>
      </c>
      <c r="AL173" s="24">
        <f t="shared" si="196"/>
        <v>0</v>
      </c>
      <c r="AM173" s="24">
        <f t="shared" si="196"/>
        <v>0</v>
      </c>
      <c r="AN173" s="24">
        <f t="shared" si="196"/>
        <v>0</v>
      </c>
      <c r="AO173" s="24">
        <f t="shared" si="196"/>
        <v>0</v>
      </c>
      <c r="AP173" s="142">
        <f t="shared" si="196"/>
        <v>0</v>
      </c>
      <c r="AQ173" s="24">
        <f t="shared" si="196"/>
        <v>0</v>
      </c>
      <c r="AR173" s="24">
        <f t="shared" si="196"/>
        <v>0</v>
      </c>
      <c r="AS173" s="24">
        <f t="shared" si="196"/>
        <v>0</v>
      </c>
      <c r="AT173" s="24">
        <f t="shared" si="196"/>
        <v>0</v>
      </c>
      <c r="AU173" s="24">
        <f t="shared" si="196"/>
        <v>0</v>
      </c>
      <c r="AV173" s="24">
        <f t="shared" si="196"/>
        <v>0</v>
      </c>
      <c r="AW173" s="24">
        <f t="shared" si="196"/>
        <v>0</v>
      </c>
      <c r="AX173" s="24">
        <f t="shared" si="196"/>
        <v>0</v>
      </c>
      <c r="AY173" s="24">
        <f t="shared" si="196"/>
        <v>0</v>
      </c>
      <c r="AZ173" s="24">
        <f t="shared" si="196"/>
        <v>0</v>
      </c>
      <c r="BA173" s="24" t="str">
        <f t="shared" si="196"/>
        <v>-</v>
      </c>
      <c r="BB173" s="24">
        <f t="shared" si="196"/>
        <v>0</v>
      </c>
      <c r="BC173" s="24">
        <f t="shared" si="196"/>
        <v>0</v>
      </c>
      <c r="BD173" s="24">
        <f t="shared" si="196"/>
        <v>0</v>
      </c>
      <c r="BE173" s="24">
        <f t="shared" si="196"/>
        <v>0</v>
      </c>
      <c r="BF173" s="24">
        <f t="shared" si="196"/>
        <v>0</v>
      </c>
      <c r="BG173" s="24">
        <f t="shared" si="196"/>
        <v>0</v>
      </c>
    </row>
    <row r="174" spans="8:59" x14ac:dyDescent="0.2">
      <c r="H174" s="123">
        <f>Registration!B55</f>
        <v>50</v>
      </c>
      <c r="I174" s="1">
        <f>Registration!C55</f>
        <v>0</v>
      </c>
      <c r="J174" s="24">
        <f t="shared" ref="J174:BG174" si="197">IF(ROW()=(COLUMN()+120),"-",(COUNTIF(G6_1,$H174)*COUNTIF(G6_1,J$7))+(COUNTIF(G6_2,$H174)*COUNTIF(G6_2,J$7))+(COUNTIF(G6_3,$H174)*COUNTIF(G6_3,J$7))+(COUNTIF(G6_4,$H174)*COUNTIF(G6_4,J$7))+(COUNTIF(G6_5,$H174)*COUNTIF(G6_5,J$7))+(COUNTIF(G7_1,$H174)*COUNTIF(G7_1,J$7))+(COUNTIF(G7_2,$H174)*COUNTIF(G7_2,J$7))+(COUNTIF(G7_3,$H174)*COUNTIF(G7_3,J$7))+(COUNTIF(G7_4,$H174)*COUNTIF(G7_4,J$7))+(COUNTIF(G7_5,$H174)*COUNTIF(G7_5,J$7))+(COUNTIF(G8_1,$H174)*COUNTIF(G8_1,J$7))+(COUNTIF(G8_2,$H174)*COUNTIF(G8_2,J$7))+(COUNTIF(G8_3,$H174)*COUNTIF(G8_3,J$7))+(COUNTIF(G8_4,$H174)*COUNTIF(G8_4,J$7))+(COUNTIF(G8_5,$H174)*COUNTIF(G8_5,J$7))+(COUNTIF(G9_1,$H174)*COUNTIF(G9_1,J$7))+(COUNTIF(G9_2,$H174)*COUNTIF(G9_2,J$7))+(COUNTIF(G9_3,$H174)*COUNTIF(G9_3,J$7))+(COUNTIF(G9_4,$H174)*COUNTIF(G9_4,J$7))+(COUNTIF(G9_5,$H174)*COUNTIF(G9_5,J$7)+J234))</f>
        <v>0</v>
      </c>
      <c r="K174" s="67">
        <f t="shared" si="197"/>
        <v>0</v>
      </c>
      <c r="L174" s="87">
        <f t="shared" si="197"/>
        <v>0</v>
      </c>
      <c r="M174" s="87">
        <f t="shared" si="197"/>
        <v>0</v>
      </c>
      <c r="N174" s="87">
        <f t="shared" si="197"/>
        <v>0</v>
      </c>
      <c r="O174" s="87">
        <f t="shared" si="197"/>
        <v>0</v>
      </c>
      <c r="P174" s="142">
        <f t="shared" si="197"/>
        <v>0</v>
      </c>
      <c r="Q174" s="24">
        <f t="shared" si="197"/>
        <v>0</v>
      </c>
      <c r="R174" s="24">
        <f t="shared" si="197"/>
        <v>0</v>
      </c>
      <c r="S174" s="24">
        <f t="shared" si="197"/>
        <v>0</v>
      </c>
      <c r="T174" s="24">
        <f t="shared" si="197"/>
        <v>0</v>
      </c>
      <c r="U174" s="24">
        <f t="shared" si="197"/>
        <v>0</v>
      </c>
      <c r="V174" s="24">
        <f t="shared" si="197"/>
        <v>0</v>
      </c>
      <c r="W174" s="24">
        <f t="shared" si="197"/>
        <v>0</v>
      </c>
      <c r="X174" s="142">
        <f t="shared" si="197"/>
        <v>0</v>
      </c>
      <c r="Y174" s="24">
        <f t="shared" si="197"/>
        <v>0</v>
      </c>
      <c r="Z174" s="142">
        <f t="shared" si="197"/>
        <v>0</v>
      </c>
      <c r="AA174" s="24">
        <f t="shared" si="197"/>
        <v>0</v>
      </c>
      <c r="AB174" s="24">
        <f t="shared" si="197"/>
        <v>0</v>
      </c>
      <c r="AC174" s="24">
        <f t="shared" si="197"/>
        <v>0</v>
      </c>
      <c r="AD174" s="24">
        <f t="shared" si="197"/>
        <v>0</v>
      </c>
      <c r="AE174" s="24">
        <f t="shared" si="197"/>
        <v>0</v>
      </c>
      <c r="AF174" s="24">
        <f t="shared" si="197"/>
        <v>0</v>
      </c>
      <c r="AG174" s="24">
        <f t="shared" si="197"/>
        <v>0</v>
      </c>
      <c r="AH174" s="24">
        <f t="shared" si="197"/>
        <v>0</v>
      </c>
      <c r="AI174" s="24">
        <f t="shared" si="197"/>
        <v>0</v>
      </c>
      <c r="AJ174" s="24">
        <f t="shared" si="197"/>
        <v>0</v>
      </c>
      <c r="AK174" s="24">
        <f t="shared" si="197"/>
        <v>0</v>
      </c>
      <c r="AL174" s="24">
        <f t="shared" si="197"/>
        <v>0</v>
      </c>
      <c r="AM174" s="24">
        <f t="shared" si="197"/>
        <v>0</v>
      </c>
      <c r="AN174" s="142">
        <f t="shared" si="197"/>
        <v>0</v>
      </c>
      <c r="AO174" s="142">
        <f t="shared" si="197"/>
        <v>0</v>
      </c>
      <c r="AP174" s="24">
        <f t="shared" si="197"/>
        <v>0</v>
      </c>
      <c r="AQ174" s="24">
        <f t="shared" si="197"/>
        <v>0</v>
      </c>
      <c r="AR174" s="24">
        <f t="shared" si="197"/>
        <v>0</v>
      </c>
      <c r="AS174" s="24">
        <f t="shared" si="197"/>
        <v>0</v>
      </c>
      <c r="AT174" s="24">
        <f t="shared" si="197"/>
        <v>0</v>
      </c>
      <c r="AU174" s="24">
        <f t="shared" si="197"/>
        <v>0</v>
      </c>
      <c r="AV174" s="24">
        <f t="shared" si="197"/>
        <v>0</v>
      </c>
      <c r="AW174" s="24">
        <f t="shared" si="197"/>
        <v>0</v>
      </c>
      <c r="AX174" s="24">
        <f t="shared" si="197"/>
        <v>0</v>
      </c>
      <c r="AY174" s="24">
        <f t="shared" si="197"/>
        <v>0</v>
      </c>
      <c r="AZ174" s="24">
        <f t="shared" si="197"/>
        <v>0</v>
      </c>
      <c r="BA174" s="24">
        <f t="shared" si="197"/>
        <v>0</v>
      </c>
      <c r="BB174" s="24" t="str">
        <f t="shared" si="197"/>
        <v>-</v>
      </c>
      <c r="BC174" s="24">
        <f t="shared" si="197"/>
        <v>0</v>
      </c>
      <c r="BD174" s="24">
        <f t="shared" si="197"/>
        <v>0</v>
      </c>
      <c r="BE174" s="142">
        <f t="shared" si="197"/>
        <v>0</v>
      </c>
      <c r="BF174" s="142">
        <f t="shared" si="197"/>
        <v>0</v>
      </c>
      <c r="BG174" s="24">
        <f t="shared" si="197"/>
        <v>0</v>
      </c>
    </row>
    <row r="175" spans="8:59" x14ac:dyDescent="0.2">
      <c r="H175" s="123">
        <f>Registration!B56</f>
        <v>51</v>
      </c>
      <c r="I175" s="1">
        <f>Registration!C56</f>
        <v>0</v>
      </c>
      <c r="J175" s="24">
        <f t="shared" ref="J175:BG175" si="198">IF(ROW()=(COLUMN()+120),"-",(COUNTIF(G6_1,$H175)*COUNTIF(G6_1,J$7))+(COUNTIF(G6_2,$H175)*COUNTIF(G6_2,J$7))+(COUNTIF(G6_3,$H175)*COUNTIF(G6_3,J$7))+(COUNTIF(G6_4,$H175)*COUNTIF(G6_4,J$7))+(COUNTIF(G6_5,$H175)*COUNTIF(G6_5,J$7))+(COUNTIF(G7_1,$H175)*COUNTIF(G7_1,J$7))+(COUNTIF(G7_2,$H175)*COUNTIF(G7_2,J$7))+(COUNTIF(G7_3,$H175)*COUNTIF(G7_3,J$7))+(COUNTIF(G7_4,$H175)*COUNTIF(G7_4,J$7))+(COUNTIF(G7_5,$H175)*COUNTIF(G7_5,J$7))+(COUNTIF(G8_1,$H175)*COUNTIF(G8_1,J$7))+(COUNTIF(G8_2,$H175)*COUNTIF(G8_2,J$7))+(COUNTIF(G8_3,$H175)*COUNTIF(G8_3,J$7))+(COUNTIF(G8_4,$H175)*COUNTIF(G8_4,J$7))+(COUNTIF(G8_5,$H175)*COUNTIF(G8_5,J$7))+(COUNTIF(G9_1,$H175)*COUNTIF(G9_1,J$7))+(COUNTIF(G9_2,$H175)*COUNTIF(G9_2,J$7))+(COUNTIF(G9_3,$H175)*COUNTIF(G9_3,J$7))+(COUNTIF(G9_4,$H175)*COUNTIF(G9_4,J$7))+(COUNTIF(G9_5,$H175)*COUNTIF(G9_5,J$7)+J235))</f>
        <v>0</v>
      </c>
      <c r="K175" s="24">
        <f t="shared" si="198"/>
        <v>0</v>
      </c>
      <c r="L175" s="67">
        <f t="shared" si="198"/>
        <v>0</v>
      </c>
      <c r="M175" s="24">
        <f t="shared" si="198"/>
        <v>0</v>
      </c>
      <c r="N175" s="24">
        <f t="shared" si="198"/>
        <v>0</v>
      </c>
      <c r="O175" s="24">
        <f t="shared" si="198"/>
        <v>0</v>
      </c>
      <c r="P175" s="24">
        <f t="shared" si="198"/>
        <v>0</v>
      </c>
      <c r="Q175" s="24">
        <f t="shared" si="198"/>
        <v>0</v>
      </c>
      <c r="R175" s="24">
        <f t="shared" si="198"/>
        <v>0</v>
      </c>
      <c r="S175" s="24">
        <f t="shared" si="198"/>
        <v>0</v>
      </c>
      <c r="T175" s="24">
        <f t="shared" si="198"/>
        <v>0</v>
      </c>
      <c r="U175" s="24">
        <f t="shared" si="198"/>
        <v>0</v>
      </c>
      <c r="V175" s="142">
        <f t="shared" si="198"/>
        <v>0</v>
      </c>
      <c r="W175" s="142">
        <f t="shared" si="198"/>
        <v>0</v>
      </c>
      <c r="X175" s="24">
        <f t="shared" si="198"/>
        <v>0</v>
      </c>
      <c r="Y175" s="142">
        <f t="shared" si="198"/>
        <v>0</v>
      </c>
      <c r="Z175" s="24">
        <f t="shared" si="198"/>
        <v>0</v>
      </c>
      <c r="AA175" s="24">
        <f t="shared" si="198"/>
        <v>0</v>
      </c>
      <c r="AB175" s="24">
        <f t="shared" si="198"/>
        <v>0</v>
      </c>
      <c r="AC175" s="24">
        <f t="shared" si="198"/>
        <v>0</v>
      </c>
      <c r="AD175" s="24">
        <f t="shared" si="198"/>
        <v>0</v>
      </c>
      <c r="AE175" s="24">
        <f t="shared" si="198"/>
        <v>0</v>
      </c>
      <c r="AF175" s="24">
        <f t="shared" si="198"/>
        <v>0</v>
      </c>
      <c r="AG175" s="24">
        <f t="shared" si="198"/>
        <v>0</v>
      </c>
      <c r="AH175" s="24">
        <f t="shared" si="198"/>
        <v>0</v>
      </c>
      <c r="AI175" s="24">
        <f t="shared" si="198"/>
        <v>0</v>
      </c>
      <c r="AJ175" s="24">
        <f t="shared" si="198"/>
        <v>0</v>
      </c>
      <c r="AK175" s="24">
        <f t="shared" si="198"/>
        <v>0</v>
      </c>
      <c r="AL175" s="24">
        <f t="shared" si="198"/>
        <v>0</v>
      </c>
      <c r="AM175" s="24">
        <f t="shared" si="198"/>
        <v>0</v>
      </c>
      <c r="AN175" s="142">
        <f t="shared" si="198"/>
        <v>0</v>
      </c>
      <c r="AO175" s="142">
        <f t="shared" si="198"/>
        <v>0</v>
      </c>
      <c r="AP175" s="142">
        <f t="shared" si="198"/>
        <v>0</v>
      </c>
      <c r="AQ175" s="142">
        <f t="shared" si="198"/>
        <v>0</v>
      </c>
      <c r="AR175" s="142">
        <f t="shared" si="198"/>
        <v>0</v>
      </c>
      <c r="AS175" s="24">
        <f t="shared" si="198"/>
        <v>0</v>
      </c>
      <c r="AT175" s="24">
        <f t="shared" si="198"/>
        <v>0</v>
      </c>
      <c r="AU175" s="24">
        <f t="shared" si="198"/>
        <v>0</v>
      </c>
      <c r="AV175" s="24">
        <f t="shared" si="198"/>
        <v>0</v>
      </c>
      <c r="AW175" s="24">
        <f t="shared" si="198"/>
        <v>0</v>
      </c>
      <c r="AX175" s="24">
        <f t="shared" si="198"/>
        <v>0</v>
      </c>
      <c r="AY175" s="24">
        <f t="shared" si="198"/>
        <v>0</v>
      </c>
      <c r="AZ175" s="24">
        <f t="shared" si="198"/>
        <v>0</v>
      </c>
      <c r="BA175" s="24">
        <f t="shared" si="198"/>
        <v>0</v>
      </c>
      <c r="BB175" s="24">
        <f t="shared" si="198"/>
        <v>0</v>
      </c>
      <c r="BC175" s="24" t="str">
        <f t="shared" si="198"/>
        <v>-</v>
      </c>
      <c r="BD175" s="142">
        <f t="shared" si="198"/>
        <v>0</v>
      </c>
      <c r="BE175" s="142">
        <f t="shared" si="198"/>
        <v>0</v>
      </c>
      <c r="BF175" s="142">
        <f t="shared" si="198"/>
        <v>0</v>
      </c>
      <c r="BG175" s="142">
        <f t="shared" si="198"/>
        <v>0</v>
      </c>
    </row>
    <row r="176" spans="8:59" x14ac:dyDescent="0.2">
      <c r="H176" s="123">
        <f>Registration!B57</f>
        <v>52</v>
      </c>
      <c r="I176" s="1">
        <f>Registration!C57</f>
        <v>0</v>
      </c>
      <c r="J176" s="24">
        <f t="shared" ref="J176:BG176" si="199">IF(ROW()=(COLUMN()+120),"-",(COUNTIF(G6_1,$H176)*COUNTIF(G6_1,J$7))+(COUNTIF(G6_2,$H176)*COUNTIF(G6_2,J$7))+(COUNTIF(G6_3,$H176)*COUNTIF(G6_3,J$7))+(COUNTIF(G6_4,$H176)*COUNTIF(G6_4,J$7))+(COUNTIF(G6_5,$H176)*COUNTIF(G6_5,J$7))+(COUNTIF(G7_1,$H176)*COUNTIF(G7_1,J$7))+(COUNTIF(G7_2,$H176)*COUNTIF(G7_2,J$7))+(COUNTIF(G7_3,$H176)*COUNTIF(G7_3,J$7))+(COUNTIF(G7_4,$H176)*COUNTIF(G7_4,J$7))+(COUNTIF(G7_5,$H176)*COUNTIF(G7_5,J$7))+(COUNTIF(G8_1,$H176)*COUNTIF(G8_1,J$7))+(COUNTIF(G8_2,$H176)*COUNTIF(G8_2,J$7))+(COUNTIF(G8_3,$H176)*COUNTIF(G8_3,J$7))+(COUNTIF(G8_4,$H176)*COUNTIF(G8_4,J$7))+(COUNTIF(G8_5,$H176)*COUNTIF(G8_5,J$7))+(COUNTIF(G9_1,$H176)*COUNTIF(G9_1,J$7))+(COUNTIF(G9_2,$H176)*COUNTIF(G9_2,J$7))+(COUNTIF(G9_3,$H176)*COUNTIF(G9_3,J$7))+(COUNTIF(G9_4,$H176)*COUNTIF(G9_4,J$7))+(COUNTIF(G9_5,$H176)*COUNTIF(G9_5,J$7)+J236))</f>
        <v>0</v>
      </c>
      <c r="K176" s="87">
        <f t="shared" si="199"/>
        <v>0</v>
      </c>
      <c r="L176" s="87">
        <f t="shared" si="199"/>
        <v>0</v>
      </c>
      <c r="M176" s="87">
        <f t="shared" si="199"/>
        <v>0</v>
      </c>
      <c r="N176" s="87">
        <f t="shared" si="199"/>
        <v>0</v>
      </c>
      <c r="O176" s="142">
        <f t="shared" si="199"/>
        <v>0</v>
      </c>
      <c r="P176" s="142">
        <f t="shared" si="199"/>
        <v>0</v>
      </c>
      <c r="Q176" s="24">
        <f t="shared" si="199"/>
        <v>0</v>
      </c>
      <c r="R176" s="24">
        <f t="shared" si="199"/>
        <v>0</v>
      </c>
      <c r="S176" s="24">
        <f t="shared" si="199"/>
        <v>0</v>
      </c>
      <c r="T176" s="24">
        <f t="shared" si="199"/>
        <v>0</v>
      </c>
      <c r="U176" s="142">
        <f t="shared" si="199"/>
        <v>0</v>
      </c>
      <c r="V176" s="142">
        <f t="shared" si="199"/>
        <v>0</v>
      </c>
      <c r="W176" s="142">
        <f t="shared" si="199"/>
        <v>0</v>
      </c>
      <c r="X176" s="142">
        <f t="shared" si="199"/>
        <v>0</v>
      </c>
      <c r="Y176" s="142">
        <f t="shared" si="199"/>
        <v>0</v>
      </c>
      <c r="Z176" s="24">
        <f t="shared" si="199"/>
        <v>0</v>
      </c>
      <c r="AA176" s="24">
        <f t="shared" si="199"/>
        <v>0</v>
      </c>
      <c r="AB176" s="24">
        <f t="shared" si="199"/>
        <v>0</v>
      </c>
      <c r="AC176" s="24">
        <f t="shared" si="199"/>
        <v>0</v>
      </c>
      <c r="AD176" s="24">
        <f t="shared" si="199"/>
        <v>0</v>
      </c>
      <c r="AE176" s="24">
        <f t="shared" si="199"/>
        <v>0</v>
      </c>
      <c r="AF176" s="24">
        <f t="shared" si="199"/>
        <v>0</v>
      </c>
      <c r="AG176" s="24">
        <f t="shared" si="199"/>
        <v>0</v>
      </c>
      <c r="AH176" s="24">
        <f t="shared" si="199"/>
        <v>0</v>
      </c>
      <c r="AI176" s="24">
        <f t="shared" si="199"/>
        <v>0</v>
      </c>
      <c r="AJ176" s="142">
        <f t="shared" si="199"/>
        <v>0</v>
      </c>
      <c r="AK176" s="142">
        <f t="shared" si="199"/>
        <v>0</v>
      </c>
      <c r="AL176" s="142">
        <f t="shared" si="199"/>
        <v>0</v>
      </c>
      <c r="AM176" s="142">
        <f t="shared" si="199"/>
        <v>0</v>
      </c>
      <c r="AN176" s="24">
        <f t="shared" si="199"/>
        <v>0</v>
      </c>
      <c r="AO176" s="24">
        <f t="shared" si="199"/>
        <v>0</v>
      </c>
      <c r="AP176" s="24">
        <f t="shared" si="199"/>
        <v>0</v>
      </c>
      <c r="AQ176" s="24">
        <f t="shared" si="199"/>
        <v>0</v>
      </c>
      <c r="AR176" s="24">
        <f t="shared" si="199"/>
        <v>0</v>
      </c>
      <c r="AS176" s="24">
        <f t="shared" si="199"/>
        <v>0</v>
      </c>
      <c r="AT176" s="24">
        <f t="shared" si="199"/>
        <v>0</v>
      </c>
      <c r="AU176" s="24">
        <f t="shared" si="199"/>
        <v>0</v>
      </c>
      <c r="AV176" s="24">
        <f t="shared" si="199"/>
        <v>0</v>
      </c>
      <c r="AW176" s="24">
        <f t="shared" si="199"/>
        <v>0</v>
      </c>
      <c r="AX176" s="24">
        <f t="shared" si="199"/>
        <v>0</v>
      </c>
      <c r="AY176" s="24">
        <f t="shared" si="199"/>
        <v>0</v>
      </c>
      <c r="AZ176" s="142">
        <f t="shared" si="199"/>
        <v>0</v>
      </c>
      <c r="BA176" s="142">
        <f t="shared" si="199"/>
        <v>0</v>
      </c>
      <c r="BB176" s="24">
        <f t="shared" si="199"/>
        <v>0</v>
      </c>
      <c r="BC176" s="24">
        <f t="shared" si="199"/>
        <v>0</v>
      </c>
      <c r="BD176" s="24" t="str">
        <f t="shared" si="199"/>
        <v>-</v>
      </c>
      <c r="BE176" s="24">
        <f t="shared" si="199"/>
        <v>0</v>
      </c>
      <c r="BF176" s="24">
        <f t="shared" si="199"/>
        <v>0</v>
      </c>
      <c r="BG176" s="24">
        <f t="shared" si="199"/>
        <v>0</v>
      </c>
    </row>
    <row r="177" spans="8:59" x14ac:dyDescent="0.2">
      <c r="H177" s="123">
        <f>Registration!B58</f>
        <v>53</v>
      </c>
      <c r="I177" s="1">
        <f>Registration!C58</f>
        <v>0</v>
      </c>
      <c r="J177" s="24">
        <f t="shared" ref="J177:BG177" si="200">IF(ROW()=(COLUMN()+120),"-",(COUNTIF(G6_1,$H177)*COUNTIF(G6_1,J$7))+(COUNTIF(G6_2,$H177)*COUNTIF(G6_2,J$7))+(COUNTIF(G6_3,$H177)*COUNTIF(G6_3,J$7))+(COUNTIF(G6_4,$H177)*COUNTIF(G6_4,J$7))+(COUNTIF(G6_5,$H177)*COUNTIF(G6_5,J$7))+(COUNTIF(G7_1,$H177)*COUNTIF(G7_1,J$7))+(COUNTIF(G7_2,$H177)*COUNTIF(G7_2,J$7))+(COUNTIF(G7_3,$H177)*COUNTIF(G7_3,J$7))+(COUNTIF(G7_4,$H177)*COUNTIF(G7_4,J$7))+(COUNTIF(G7_5,$H177)*COUNTIF(G7_5,J$7))+(COUNTIF(G8_1,$H177)*COUNTIF(G8_1,J$7))+(COUNTIF(G8_2,$H177)*COUNTIF(G8_2,J$7))+(COUNTIF(G8_3,$H177)*COUNTIF(G8_3,J$7))+(COUNTIF(G8_4,$H177)*COUNTIF(G8_4,J$7))+(COUNTIF(G8_5,$H177)*COUNTIF(G8_5,J$7))+(COUNTIF(G9_1,$H177)*COUNTIF(G9_1,J$7))+(COUNTIF(G9_2,$H177)*COUNTIF(G9_2,J$7))+(COUNTIF(G9_3,$H177)*COUNTIF(G9_3,J$7))+(COUNTIF(G9_4,$H177)*COUNTIF(G9_4,J$7))+(COUNTIF(G9_5,$H177)*COUNTIF(G9_5,J$7)+J237))</f>
        <v>0</v>
      </c>
      <c r="K177" s="24">
        <f t="shared" si="200"/>
        <v>0</v>
      </c>
      <c r="L177" s="24">
        <f t="shared" si="200"/>
        <v>0</v>
      </c>
      <c r="M177" s="87">
        <f t="shared" si="200"/>
        <v>0</v>
      </c>
      <c r="N177" s="24">
        <f t="shared" si="200"/>
        <v>0</v>
      </c>
      <c r="O177" s="24">
        <f t="shared" si="200"/>
        <v>0</v>
      </c>
      <c r="P177" s="24">
        <f t="shared" si="200"/>
        <v>0</v>
      </c>
      <c r="Q177" s="24">
        <f t="shared" si="200"/>
        <v>0</v>
      </c>
      <c r="R177" s="24">
        <f t="shared" si="200"/>
        <v>0</v>
      </c>
      <c r="S177" s="24">
        <f t="shared" si="200"/>
        <v>0</v>
      </c>
      <c r="T177" s="24">
        <f t="shared" si="200"/>
        <v>0</v>
      </c>
      <c r="U177" s="24">
        <f t="shared" si="200"/>
        <v>0</v>
      </c>
      <c r="V177" s="24">
        <f t="shared" si="200"/>
        <v>0</v>
      </c>
      <c r="W177" s="24">
        <f t="shared" si="200"/>
        <v>0</v>
      </c>
      <c r="X177" s="24">
        <f t="shared" si="200"/>
        <v>0</v>
      </c>
      <c r="Y177" s="24">
        <f t="shared" si="200"/>
        <v>0</v>
      </c>
      <c r="Z177" s="24">
        <f t="shared" si="200"/>
        <v>0</v>
      </c>
      <c r="AA177" s="24">
        <f t="shared" si="200"/>
        <v>0</v>
      </c>
      <c r="AB177" s="24">
        <f t="shared" si="200"/>
        <v>0</v>
      </c>
      <c r="AC177" s="24">
        <f t="shared" si="200"/>
        <v>0</v>
      </c>
      <c r="AD177" s="24">
        <f t="shared" si="200"/>
        <v>0</v>
      </c>
      <c r="AE177" s="24">
        <f t="shared" si="200"/>
        <v>0</v>
      </c>
      <c r="AF177" s="24">
        <f t="shared" si="200"/>
        <v>0</v>
      </c>
      <c r="AG177" s="24">
        <f t="shared" si="200"/>
        <v>0</v>
      </c>
      <c r="AH177" s="24">
        <f t="shared" si="200"/>
        <v>0</v>
      </c>
      <c r="AI177" s="24">
        <f t="shared" si="200"/>
        <v>0</v>
      </c>
      <c r="AJ177" s="24">
        <f t="shared" si="200"/>
        <v>0</v>
      </c>
      <c r="AK177" s="24">
        <f t="shared" si="200"/>
        <v>0</v>
      </c>
      <c r="AL177" s="24">
        <f t="shared" si="200"/>
        <v>0</v>
      </c>
      <c r="AM177" s="24">
        <f t="shared" si="200"/>
        <v>0</v>
      </c>
      <c r="AN177" s="24">
        <f t="shared" si="200"/>
        <v>0</v>
      </c>
      <c r="AO177" s="24">
        <f t="shared" si="200"/>
        <v>0</v>
      </c>
      <c r="AP177" s="24">
        <f t="shared" si="200"/>
        <v>0</v>
      </c>
      <c r="AQ177" s="24">
        <f t="shared" si="200"/>
        <v>0</v>
      </c>
      <c r="AR177" s="24">
        <f t="shared" si="200"/>
        <v>0</v>
      </c>
      <c r="AS177" s="24">
        <f t="shared" si="200"/>
        <v>0</v>
      </c>
      <c r="AT177" s="24">
        <f t="shared" si="200"/>
        <v>0</v>
      </c>
      <c r="AU177" s="24">
        <f t="shared" si="200"/>
        <v>0</v>
      </c>
      <c r="AV177" s="24">
        <f t="shared" si="200"/>
        <v>0</v>
      </c>
      <c r="AW177" s="24">
        <f t="shared" si="200"/>
        <v>0</v>
      </c>
      <c r="AX177" s="24">
        <f t="shared" si="200"/>
        <v>0</v>
      </c>
      <c r="AY177" s="24">
        <f t="shared" si="200"/>
        <v>0</v>
      </c>
      <c r="AZ177" s="24">
        <f t="shared" si="200"/>
        <v>0</v>
      </c>
      <c r="BA177" s="24">
        <f t="shared" si="200"/>
        <v>0</v>
      </c>
      <c r="BB177" s="24">
        <f t="shared" si="200"/>
        <v>0</v>
      </c>
      <c r="BC177" s="24">
        <f t="shared" si="200"/>
        <v>0</v>
      </c>
      <c r="BD177" s="24">
        <f t="shared" si="200"/>
        <v>0</v>
      </c>
      <c r="BE177" s="24" t="str">
        <f t="shared" si="200"/>
        <v>-</v>
      </c>
      <c r="BF177" s="24">
        <f t="shared" si="200"/>
        <v>0</v>
      </c>
      <c r="BG177" s="24">
        <f t="shared" si="200"/>
        <v>0</v>
      </c>
    </row>
    <row r="178" spans="8:59" x14ac:dyDescent="0.2">
      <c r="H178" s="123">
        <f>Registration!B59</f>
        <v>54</v>
      </c>
      <c r="I178" s="1">
        <f>Registration!C59</f>
        <v>0</v>
      </c>
      <c r="J178" s="24">
        <f t="shared" ref="J178:BG178" si="201">IF(ROW()=(COLUMN()+120),"-",(COUNTIF(G6_1,$H178)*COUNTIF(G6_1,J$7))+(COUNTIF(G6_2,$H178)*COUNTIF(G6_2,J$7))+(COUNTIF(G6_3,$H178)*COUNTIF(G6_3,J$7))+(COUNTIF(G6_4,$H178)*COUNTIF(G6_4,J$7))+(COUNTIF(G6_5,$H178)*COUNTIF(G6_5,J$7))+(COUNTIF(G7_1,$H178)*COUNTIF(G7_1,J$7))+(COUNTIF(G7_2,$H178)*COUNTIF(G7_2,J$7))+(COUNTIF(G7_3,$H178)*COUNTIF(G7_3,J$7))+(COUNTIF(G7_4,$H178)*COUNTIF(G7_4,J$7))+(COUNTIF(G7_5,$H178)*COUNTIF(G7_5,J$7))+(COUNTIF(G8_1,$H178)*COUNTIF(G8_1,J$7))+(COUNTIF(G8_2,$H178)*COUNTIF(G8_2,J$7))+(COUNTIF(G8_3,$H178)*COUNTIF(G8_3,J$7))+(COUNTIF(G8_4,$H178)*COUNTIF(G8_4,J$7))+(COUNTIF(G8_5,$H178)*COUNTIF(G8_5,J$7))+(COUNTIF(G9_1,$H178)*COUNTIF(G9_1,J$7))+(COUNTIF(G9_2,$H178)*COUNTIF(G9_2,J$7))+(COUNTIF(G9_3,$H178)*COUNTIF(G9_3,J$7))+(COUNTIF(G9_4,$H178)*COUNTIF(G9_4,J$7))+(COUNTIF(G9_5,$H178)*COUNTIF(G9_5,J$7)+J238))</f>
        <v>0</v>
      </c>
      <c r="K178" s="24">
        <f t="shared" si="201"/>
        <v>0</v>
      </c>
      <c r="L178" s="87">
        <f t="shared" si="201"/>
        <v>0</v>
      </c>
      <c r="M178" s="87">
        <f t="shared" si="201"/>
        <v>0</v>
      </c>
      <c r="N178" s="87">
        <f t="shared" si="201"/>
        <v>0</v>
      </c>
      <c r="O178" s="143">
        <f t="shared" si="201"/>
        <v>0</v>
      </c>
      <c r="P178" s="24">
        <f t="shared" si="201"/>
        <v>0</v>
      </c>
      <c r="Q178" s="24">
        <f t="shared" si="201"/>
        <v>0</v>
      </c>
      <c r="R178" s="24">
        <f t="shared" si="201"/>
        <v>0</v>
      </c>
      <c r="S178" s="24">
        <f t="shared" si="201"/>
        <v>0</v>
      </c>
      <c r="T178" s="24">
        <f t="shared" si="201"/>
        <v>0</v>
      </c>
      <c r="U178" s="24">
        <f t="shared" si="201"/>
        <v>0</v>
      </c>
      <c r="V178" s="24">
        <f t="shared" si="201"/>
        <v>0</v>
      </c>
      <c r="W178" s="24">
        <f t="shared" si="201"/>
        <v>0</v>
      </c>
      <c r="X178" s="24">
        <f t="shared" si="201"/>
        <v>0</v>
      </c>
      <c r="Y178" s="24">
        <f t="shared" si="201"/>
        <v>0</v>
      </c>
      <c r="Z178" s="24">
        <f t="shared" si="201"/>
        <v>0</v>
      </c>
      <c r="AA178" s="24">
        <f t="shared" si="201"/>
        <v>0</v>
      </c>
      <c r="AB178" s="24">
        <f t="shared" si="201"/>
        <v>0</v>
      </c>
      <c r="AC178" s="24">
        <f t="shared" si="201"/>
        <v>0</v>
      </c>
      <c r="AD178" s="24">
        <f t="shared" si="201"/>
        <v>0</v>
      </c>
      <c r="AE178" s="24">
        <f t="shared" si="201"/>
        <v>0</v>
      </c>
      <c r="AF178" s="24">
        <f t="shared" si="201"/>
        <v>0</v>
      </c>
      <c r="AG178" s="24">
        <f t="shared" si="201"/>
        <v>0</v>
      </c>
      <c r="AH178" s="24">
        <f t="shared" si="201"/>
        <v>0</v>
      </c>
      <c r="AI178" s="24">
        <f t="shared" si="201"/>
        <v>0</v>
      </c>
      <c r="AJ178" s="24">
        <f t="shared" si="201"/>
        <v>0</v>
      </c>
      <c r="AK178" s="24">
        <f t="shared" si="201"/>
        <v>0</v>
      </c>
      <c r="AL178" s="24">
        <f t="shared" si="201"/>
        <v>0</v>
      </c>
      <c r="AM178" s="24">
        <f t="shared" si="201"/>
        <v>0</v>
      </c>
      <c r="AN178" s="24">
        <f t="shared" si="201"/>
        <v>0</v>
      </c>
      <c r="AO178" s="24">
        <f t="shared" si="201"/>
        <v>0</v>
      </c>
      <c r="AP178" s="24">
        <f t="shared" si="201"/>
        <v>0</v>
      </c>
      <c r="AQ178" s="24">
        <f t="shared" si="201"/>
        <v>0</v>
      </c>
      <c r="AR178" s="24">
        <f t="shared" si="201"/>
        <v>0</v>
      </c>
      <c r="AS178" s="24">
        <f t="shared" si="201"/>
        <v>0</v>
      </c>
      <c r="AT178" s="24">
        <f t="shared" si="201"/>
        <v>0</v>
      </c>
      <c r="AU178" s="24">
        <f t="shared" si="201"/>
        <v>0</v>
      </c>
      <c r="AV178" s="24">
        <f t="shared" si="201"/>
        <v>0</v>
      </c>
      <c r="AW178" s="24">
        <f t="shared" si="201"/>
        <v>0</v>
      </c>
      <c r="AX178" s="24">
        <f t="shared" si="201"/>
        <v>0</v>
      </c>
      <c r="AY178" s="143">
        <f t="shared" si="201"/>
        <v>0</v>
      </c>
      <c r="AZ178" s="24">
        <f t="shared" si="201"/>
        <v>0</v>
      </c>
      <c r="BA178" s="24">
        <f t="shared" si="201"/>
        <v>0</v>
      </c>
      <c r="BB178" s="24">
        <f t="shared" si="201"/>
        <v>0</v>
      </c>
      <c r="BC178" s="24">
        <f t="shared" si="201"/>
        <v>0</v>
      </c>
      <c r="BD178" s="24">
        <f t="shared" si="201"/>
        <v>0</v>
      </c>
      <c r="BE178" s="24">
        <f t="shared" si="201"/>
        <v>0</v>
      </c>
      <c r="BF178" s="24" t="str">
        <f t="shared" si="201"/>
        <v>-</v>
      </c>
      <c r="BG178" s="24">
        <f t="shared" si="201"/>
        <v>0</v>
      </c>
    </row>
    <row r="179" spans="8:59" x14ac:dyDescent="0.2">
      <c r="H179" s="123">
        <f>Registration!B60</f>
        <v>55</v>
      </c>
      <c r="I179" s="1">
        <f>Registration!C60</f>
        <v>0</v>
      </c>
      <c r="J179" s="143">
        <f t="shared" ref="J179:BG179" si="202">IF(ROW()=(COLUMN()+120),"-",(COUNTIF(G6_1,$H179)*COUNTIF(G6_1,J$7))+(COUNTIF(G6_2,$H179)*COUNTIF(G6_2,J$7))+(COUNTIF(G6_3,$H179)*COUNTIF(G6_3,J$7))+(COUNTIF(G6_4,$H179)*COUNTIF(G6_4,J$7))+(COUNTIF(G6_5,$H179)*COUNTIF(G6_5,J$7))+(COUNTIF(G7_1,$H179)*COUNTIF(G7_1,J$7))+(COUNTIF(G7_2,$H179)*COUNTIF(G7_2,J$7))+(COUNTIF(G7_3,$H179)*COUNTIF(G7_3,J$7))+(COUNTIF(G7_4,$H179)*COUNTIF(G7_4,J$7))+(COUNTIF(G7_5,$H179)*COUNTIF(G7_5,J$7))+(COUNTIF(G8_1,$H179)*COUNTIF(G8_1,J$7))+(COUNTIF(G8_2,$H179)*COUNTIF(G8_2,J$7))+(COUNTIF(G8_3,$H179)*COUNTIF(G8_3,J$7))+(COUNTIF(G8_4,$H179)*COUNTIF(G8_4,J$7))+(COUNTIF(G8_5,$H179)*COUNTIF(G8_5,J$7))+(COUNTIF(G9_1,$H179)*COUNTIF(G9_1,J$7))+(COUNTIF(G9_2,$H179)*COUNTIF(G9_2,J$7))+(COUNTIF(G9_3,$H179)*COUNTIF(G9_3,J$7))+(COUNTIF(G9_4,$H179)*COUNTIF(G9_4,J$7))+(COUNTIF(G9_5,$H179)*COUNTIF(G9_5,J$7)+J239))</f>
        <v>0</v>
      </c>
      <c r="K179" s="87">
        <f t="shared" si="202"/>
        <v>0</v>
      </c>
      <c r="L179" s="87">
        <f t="shared" si="202"/>
        <v>0</v>
      </c>
      <c r="M179" s="24">
        <f t="shared" si="202"/>
        <v>0</v>
      </c>
      <c r="N179" s="87">
        <f t="shared" si="202"/>
        <v>0</v>
      </c>
      <c r="O179" s="87">
        <f t="shared" si="202"/>
        <v>0</v>
      </c>
      <c r="P179" s="87">
        <f t="shared" si="202"/>
        <v>0</v>
      </c>
      <c r="Q179" s="24">
        <f t="shared" si="202"/>
        <v>0</v>
      </c>
      <c r="R179" s="24">
        <f t="shared" si="202"/>
        <v>0</v>
      </c>
      <c r="S179" s="24">
        <f t="shared" si="202"/>
        <v>0</v>
      </c>
      <c r="T179" s="24">
        <f t="shared" si="202"/>
        <v>0</v>
      </c>
      <c r="U179" s="24">
        <f t="shared" si="202"/>
        <v>0</v>
      </c>
      <c r="V179" s="24">
        <f t="shared" si="202"/>
        <v>0</v>
      </c>
      <c r="W179" s="24">
        <f t="shared" si="202"/>
        <v>0</v>
      </c>
      <c r="X179" s="24">
        <f t="shared" si="202"/>
        <v>0</v>
      </c>
      <c r="Y179" s="143">
        <f t="shared" si="202"/>
        <v>0</v>
      </c>
      <c r="Z179" s="24">
        <f t="shared" si="202"/>
        <v>0</v>
      </c>
      <c r="AA179" s="24">
        <f t="shared" si="202"/>
        <v>0</v>
      </c>
      <c r="AB179" s="24">
        <f t="shared" si="202"/>
        <v>0</v>
      </c>
      <c r="AC179" s="24">
        <f t="shared" si="202"/>
        <v>0</v>
      </c>
      <c r="AD179" s="24">
        <f t="shared" si="202"/>
        <v>0</v>
      </c>
      <c r="AE179" s="24">
        <f t="shared" si="202"/>
        <v>0</v>
      </c>
      <c r="AF179" s="24">
        <f t="shared" si="202"/>
        <v>0</v>
      </c>
      <c r="AG179" s="24">
        <f t="shared" si="202"/>
        <v>0</v>
      </c>
      <c r="AH179" s="24">
        <f t="shared" si="202"/>
        <v>0</v>
      </c>
      <c r="AI179" s="24">
        <f t="shared" si="202"/>
        <v>0</v>
      </c>
      <c r="AJ179" s="24">
        <f t="shared" si="202"/>
        <v>0</v>
      </c>
      <c r="AK179" s="24">
        <f t="shared" si="202"/>
        <v>0</v>
      </c>
      <c r="AL179" s="24">
        <f t="shared" si="202"/>
        <v>0</v>
      </c>
      <c r="AM179" s="24">
        <f t="shared" si="202"/>
        <v>0</v>
      </c>
      <c r="AN179" s="24">
        <f t="shared" si="202"/>
        <v>0</v>
      </c>
      <c r="AO179" s="143">
        <f t="shared" si="202"/>
        <v>0</v>
      </c>
      <c r="AP179" s="143">
        <f t="shared" si="202"/>
        <v>0</v>
      </c>
      <c r="AQ179" s="24">
        <f t="shared" si="202"/>
        <v>0</v>
      </c>
      <c r="AR179" s="24">
        <f t="shared" si="202"/>
        <v>0</v>
      </c>
      <c r="AS179" s="24">
        <f t="shared" si="202"/>
        <v>0</v>
      </c>
      <c r="AT179" s="24">
        <f t="shared" si="202"/>
        <v>0</v>
      </c>
      <c r="AU179" s="24">
        <f t="shared" si="202"/>
        <v>0</v>
      </c>
      <c r="AV179" s="24">
        <f t="shared" si="202"/>
        <v>0</v>
      </c>
      <c r="AW179" s="24">
        <f t="shared" si="202"/>
        <v>0</v>
      </c>
      <c r="AX179" s="24">
        <f t="shared" si="202"/>
        <v>0</v>
      </c>
      <c r="AY179" s="24">
        <f t="shared" si="202"/>
        <v>0</v>
      </c>
      <c r="AZ179" s="24">
        <f t="shared" si="202"/>
        <v>0</v>
      </c>
      <c r="BA179" s="24">
        <f t="shared" si="202"/>
        <v>0</v>
      </c>
      <c r="BB179" s="24">
        <f t="shared" si="202"/>
        <v>0</v>
      </c>
      <c r="BC179" s="24">
        <f t="shared" si="202"/>
        <v>0</v>
      </c>
      <c r="BD179" s="24">
        <f t="shared" si="202"/>
        <v>0</v>
      </c>
      <c r="BE179" s="24">
        <f t="shared" si="202"/>
        <v>0</v>
      </c>
      <c r="BF179" s="24">
        <f t="shared" si="202"/>
        <v>0</v>
      </c>
      <c r="BG179" s="24" t="str">
        <f t="shared" si="202"/>
        <v>-</v>
      </c>
    </row>
    <row r="180" spans="8:59" x14ac:dyDescent="0.2">
      <c r="H180" s="123">
        <f>Registration!B61</f>
        <v>0</v>
      </c>
    </row>
    <row r="186" spans="8:59" x14ac:dyDescent="0.2">
      <c r="J186" s="1" t="s">
        <v>993</v>
      </c>
    </row>
    <row r="187" spans="8:59" x14ac:dyDescent="0.2">
      <c r="J187" s="1">
        <f>+$H190</f>
        <v>1</v>
      </c>
      <c r="K187" s="1">
        <f>+$H191</f>
        <v>2</v>
      </c>
      <c r="L187" s="1">
        <f>+$H192</f>
        <v>3</v>
      </c>
      <c r="M187" s="1">
        <f>+$H193</f>
        <v>4</v>
      </c>
      <c r="N187" s="1">
        <f>+$H194</f>
        <v>5</v>
      </c>
      <c r="O187" s="1">
        <f>+$H195</f>
        <v>6</v>
      </c>
      <c r="P187" s="1">
        <f>+$H196</f>
        <v>7</v>
      </c>
      <c r="Q187" s="1">
        <f>+$H197</f>
        <v>8</v>
      </c>
      <c r="R187" s="1">
        <f>+$H198</f>
        <v>9</v>
      </c>
      <c r="S187" s="1">
        <f>+$H199</f>
        <v>10</v>
      </c>
      <c r="T187" s="1">
        <f>+$H200</f>
        <v>11</v>
      </c>
      <c r="U187" s="1">
        <f>+$H201</f>
        <v>12</v>
      </c>
      <c r="V187" s="1">
        <f>+$H202</f>
        <v>13</v>
      </c>
      <c r="W187" s="1">
        <f>+$H203</f>
        <v>14</v>
      </c>
      <c r="X187" s="1">
        <f>+$H204</f>
        <v>15</v>
      </c>
      <c r="Y187" s="1">
        <f>+$H205</f>
        <v>16</v>
      </c>
      <c r="Z187" s="1">
        <f>+$H206</f>
        <v>17</v>
      </c>
      <c r="AA187" s="1">
        <f>+$H207</f>
        <v>18</v>
      </c>
      <c r="AB187" s="1">
        <f>+$H208</f>
        <v>19</v>
      </c>
      <c r="AC187" s="1">
        <f>+$H209</f>
        <v>20</v>
      </c>
      <c r="AD187" s="1">
        <f>+$H210</f>
        <v>21</v>
      </c>
      <c r="AE187" s="1">
        <f>+$H211</f>
        <v>22</v>
      </c>
      <c r="AF187" s="1">
        <f>+$H212</f>
        <v>23</v>
      </c>
      <c r="AG187" s="1">
        <f>+$H213</f>
        <v>24</v>
      </c>
      <c r="AH187" s="1">
        <f>+$H214</f>
        <v>25</v>
      </c>
      <c r="AI187" s="1">
        <f>+$H215</f>
        <v>26</v>
      </c>
      <c r="AJ187" s="1">
        <f>+$H216</f>
        <v>27</v>
      </c>
      <c r="AK187" s="1">
        <f>+$H217</f>
        <v>28</v>
      </c>
      <c r="AL187" s="1">
        <f>+$H218</f>
        <v>29</v>
      </c>
      <c r="AM187" s="1">
        <f>+$H219</f>
        <v>30</v>
      </c>
      <c r="AN187" s="1">
        <f>+$H220</f>
        <v>31</v>
      </c>
      <c r="AO187" s="1">
        <f>+$H221</f>
        <v>36</v>
      </c>
      <c r="AP187" s="1">
        <f>+$H222</f>
        <v>37</v>
      </c>
      <c r="AQ187" s="1">
        <f>+$H223</f>
        <v>39</v>
      </c>
      <c r="AR187" s="1">
        <f>+$H224</f>
        <v>40</v>
      </c>
      <c r="AS187" s="1">
        <f>+$H225</f>
        <v>41</v>
      </c>
      <c r="AT187" s="1">
        <f>+$H226</f>
        <v>42</v>
      </c>
      <c r="AU187" s="1">
        <f>+$H227</f>
        <v>43</v>
      </c>
      <c r="AV187" s="1">
        <f>+$H228</f>
        <v>44</v>
      </c>
      <c r="AW187" s="1">
        <f>+$H229</f>
        <v>45</v>
      </c>
      <c r="AX187" s="1">
        <f>+$H230</f>
        <v>46</v>
      </c>
      <c r="AY187" s="1">
        <f>+$H231</f>
        <v>47</v>
      </c>
      <c r="AZ187" s="1">
        <f>+$H232</f>
        <v>48</v>
      </c>
      <c r="BA187" s="1">
        <f>+$H233</f>
        <v>49</v>
      </c>
      <c r="BB187" s="1">
        <f>+$H234</f>
        <v>50</v>
      </c>
      <c r="BC187" s="1">
        <f>+$H235</f>
        <v>51</v>
      </c>
      <c r="BD187" s="1">
        <f>+$H236</f>
        <v>52</v>
      </c>
      <c r="BE187" s="1">
        <f>+$H237</f>
        <v>53</v>
      </c>
      <c r="BF187" s="1">
        <f>+$H238</f>
        <v>54</v>
      </c>
      <c r="BG187" s="1">
        <f>+$H239</f>
        <v>55</v>
      </c>
    </row>
    <row r="189" spans="8:59" x14ac:dyDescent="0.2">
      <c r="H189" s="1" t="str">
        <f>Registration!B9</f>
        <v>Badge #</v>
      </c>
      <c r="I189" s="1" t="str">
        <f>Registration!C9</f>
        <v>Name</v>
      </c>
      <c r="J189" t="str">
        <f>I190</f>
        <v>Bruce Beard</v>
      </c>
      <c r="K189" t="str">
        <f>I191</f>
        <v>Jeff Heuer</v>
      </c>
      <c r="L189" t="str">
        <f>I192</f>
        <v>Mark Geary</v>
      </c>
      <c r="M189" t="str">
        <f>I193</f>
        <v>David Simmons</v>
      </c>
      <c r="N189" t="str">
        <f>I194</f>
        <v>Chris Schaffer</v>
      </c>
      <c r="O189" t="str">
        <f>I195</f>
        <v>Bill Gallagher</v>
      </c>
      <c r="P189" t="str">
        <f>I196</f>
        <v>Eric Flood</v>
      </c>
      <c r="Q189" t="str">
        <f>I197</f>
        <v>Jonathan Flagg</v>
      </c>
      <c r="R189" t="str">
        <f>I198</f>
        <v>Todd V.d Pluyme</v>
      </c>
      <c r="S189" t="str">
        <f>I199</f>
        <v>Allen Stancius</v>
      </c>
      <c r="T189" t="str">
        <f>I200</f>
        <v>Mike Monical</v>
      </c>
      <c r="U189" t="str">
        <f>I201</f>
        <v>Dave Blanchard</v>
      </c>
      <c r="V189" t="str">
        <f>I202</f>
        <v>David Hecht</v>
      </c>
      <c r="W189" t="str">
        <f>I203</f>
        <v>Aliza Panitz</v>
      </c>
      <c r="X189" s="1" t="str">
        <f>I204</f>
        <v>Steve Yu</v>
      </c>
      <c r="Y189" s="1" t="str">
        <f>I205</f>
        <v>Chris… Roa</v>
      </c>
      <c r="Z189" s="1" t="str">
        <f>I206</f>
        <v>Jonathan Ander…</v>
      </c>
      <c r="AA189" s="1" t="str">
        <f>I207</f>
        <v>Ken Boucher</v>
      </c>
      <c r="AB189" s="1" t="str">
        <f>I208</f>
        <v>Tyler Harvey</v>
      </c>
      <c r="AC189" s="1" t="str">
        <f>I209</f>
        <v>Steve Wambler</v>
      </c>
      <c r="AD189" s="1" t="str">
        <f>I210</f>
        <v>Paul Work</v>
      </c>
      <c r="AE189" s="1" t="str">
        <f>I211</f>
        <v>Jonathan Work</v>
      </c>
      <c r="AF189" s="1" t="str">
        <f>I212</f>
        <v>Aaron</v>
      </c>
      <c r="AG189" s="1">
        <f>I213</f>
        <v>0</v>
      </c>
      <c r="AH189" s="1" t="str">
        <f>I214</f>
        <v>Jonathan Work</v>
      </c>
      <c r="AI189" s="1" t="str">
        <f>I215</f>
        <v>Who #1</v>
      </c>
      <c r="AJ189" s="1" t="str">
        <f>I216</f>
        <v>Who #2</v>
      </c>
      <c r="AK189" s="1" t="str">
        <f>I217</f>
        <v>Who #3</v>
      </c>
      <c r="AL189" s="1" t="str">
        <f>I218</f>
        <v>Who #4</v>
      </c>
      <c r="AM189" s="1">
        <f>I219</f>
        <v>0</v>
      </c>
      <c r="AN189" s="1">
        <f>I220</f>
        <v>0</v>
      </c>
      <c r="AO189" s="1">
        <f>I221</f>
        <v>0</v>
      </c>
      <c r="AP189" s="1">
        <f>I222</f>
        <v>0</v>
      </c>
      <c r="AQ189" s="1">
        <f>I223</f>
        <v>0</v>
      </c>
      <c r="AR189" s="1">
        <f>I224</f>
        <v>0</v>
      </c>
      <c r="AS189" s="1">
        <f>I225</f>
        <v>0</v>
      </c>
      <c r="AT189" s="1">
        <f>I226</f>
        <v>0</v>
      </c>
      <c r="AU189" s="1">
        <f>I227</f>
        <v>0</v>
      </c>
      <c r="AV189" s="1">
        <f>I228</f>
        <v>0</v>
      </c>
      <c r="AW189" s="1">
        <f>I229</f>
        <v>0</v>
      </c>
      <c r="AX189" s="1">
        <f>I230</f>
        <v>0</v>
      </c>
      <c r="AY189" s="1">
        <f>I231</f>
        <v>0</v>
      </c>
      <c r="AZ189" s="1">
        <f>I232</f>
        <v>0</v>
      </c>
      <c r="BA189" s="1">
        <f>I233</f>
        <v>0</v>
      </c>
      <c r="BB189" s="1">
        <f>I234</f>
        <v>0</v>
      </c>
      <c r="BC189" s="1">
        <f>I235</f>
        <v>0</v>
      </c>
      <c r="BD189" s="1">
        <f>I236</f>
        <v>0</v>
      </c>
      <c r="BE189" s="1">
        <f>I237</f>
        <v>0</v>
      </c>
      <c r="BF189" s="1">
        <f>I238</f>
        <v>0</v>
      </c>
      <c r="BG189" s="1">
        <f>I239</f>
        <v>0</v>
      </c>
    </row>
    <row r="190" spans="8:59" x14ac:dyDescent="0.2">
      <c r="H190">
        <f>Registration!B11</f>
        <v>1</v>
      </c>
      <c r="I190" t="str">
        <f>Registration!C11</f>
        <v>Bruce Beard</v>
      </c>
      <c r="J190" s="24" t="str">
        <f>IF(ROW()=(COLUMN()+180),"-",(COUNTIF(G6_6,$H190)*COUNTIF(G6_6,J$7))+(COUNTIF(G6_7,$H190)*COUNTIF(G6_7,J$7))+(COUNTIF(G6_8,$H190)*COUNTIF(G6_8,J$7))+(COUNTIF(G6_9,$H190)*COUNTIF(G6_9,J$7))+(COUNTIF(G6_10,$H190)*COUNTIF(G6_10,J$7))+(COUNTIF(G7_6,$H190)*COUNTIF(G7_6,J$7))+(COUNTIF(G7_7,$H190)*COUNTIF(G7_7,J$7))+(COUNTIF(G7_8,$H190)*COUNTIF(G7_8,J$7))+(COUNTIF(G7_9,$H190)*COUNTIF(G7_9,J$7))+(COUNTIF(G7_10,$H190)*COUNTIF(G7_10,J$7))+(COUNTIF(G8_6,$H190)*COUNTIF(G8_6,J$7))+(COUNTIF(G8_7,$H190)*COUNTIF(G8_7,J$7))+(COUNTIF(G8_8,$H190)*COUNTIF(G8_8,J$7))+(COUNTIF(G8_9,$H190)*COUNTIF(G8_9,J$7))+(COUNTIF(G8_10,$H190)*COUNTIF(G8_10,J$7))+(COUNTIF(G9_6,$H190)*COUNTIF(G9_6,J$7))+(COUNTIF(G9_7,$H190)*COUNTIF(G9_7,J$7))+(COUNTIF(G9_8,$H190)*COUNTIF(G9_8,J$7))+(COUNTIF(G9_9,$H190)*COUNTIF(G9_9,J$7))+(COUNTIF(G9_10,$H190)*COUNTIF(G9_10,J$7)+J249))</f>
        <v>-</v>
      </c>
      <c r="K190" s="24">
        <f t="shared" ref="K190:BG190" si="203">IF(ROW()=(COLUMN()+180),"-",(COUNTIF(G6_6,$H190)*COUNTIF(G6_6,K$7))+(COUNTIF(G6_7,$H190)*COUNTIF(G6_7,K$7))+(COUNTIF(G6_8,$H190)*COUNTIF(G6_8,K$7))+(COUNTIF(G6_9,$H190)*COUNTIF(G6_9,K$7))+(COUNTIF(G6_10,$H190)*COUNTIF(G6_10,K$7))+(COUNTIF(G7_6,$H190)*COUNTIF(G7_6,K$7))+(COUNTIF(G7_7,$H190)*COUNTIF(G7_7,K$7))+(COUNTIF(G7_8,$H190)*COUNTIF(G7_8,K$7))+(COUNTIF(G7_9,$H190)*COUNTIF(G7_9,K$7))+(COUNTIF(G7_10,$H190)*COUNTIF(G7_10,K$7))+(COUNTIF(G8_6,$H190)*COUNTIF(G8_6,K$7))+(COUNTIF(G8_7,$H190)*COUNTIF(G8_7,K$7))+(COUNTIF(G8_8,$H190)*COUNTIF(G8_8,K$7))+(COUNTIF(G8_9,$H190)*COUNTIF(G8_9,K$7))+(COUNTIF(G8_10,$H190)*COUNTIF(G8_10,K$7))+(COUNTIF(G9_6,$H190)*COUNTIF(G9_6,K$7))+(COUNTIF(G9_7,$H190)*COUNTIF(G9_7,K$7))+(COUNTIF(G9_8,$H190)*COUNTIF(G9_8,K$7))+(COUNTIF(G9_9,$H190)*COUNTIF(G9_9,K$7))+(COUNTIF(G9_10,$H190)*COUNTIF(G9_10,K$7)+K249))</f>
        <v>0</v>
      </c>
      <c r="L190" s="24">
        <f t="shared" si="203"/>
        <v>0</v>
      </c>
      <c r="M190" s="24">
        <f t="shared" si="203"/>
        <v>0</v>
      </c>
      <c r="N190" s="67">
        <f t="shared" si="203"/>
        <v>0</v>
      </c>
      <c r="O190" s="87">
        <f t="shared" si="203"/>
        <v>0</v>
      </c>
      <c r="P190" s="87">
        <f t="shared" si="203"/>
        <v>0</v>
      </c>
      <c r="Q190" s="87">
        <f t="shared" si="203"/>
        <v>0</v>
      </c>
      <c r="R190" s="87">
        <f t="shared" si="203"/>
        <v>0</v>
      </c>
      <c r="S190" s="143">
        <f t="shared" si="203"/>
        <v>0</v>
      </c>
      <c r="T190" s="143">
        <f t="shared" si="203"/>
        <v>0</v>
      </c>
      <c r="U190" s="24">
        <f t="shared" si="203"/>
        <v>0</v>
      </c>
      <c r="V190" s="24">
        <f t="shared" si="203"/>
        <v>0</v>
      </c>
      <c r="W190" s="24">
        <f t="shared" si="203"/>
        <v>0</v>
      </c>
      <c r="X190" s="24">
        <f t="shared" si="203"/>
        <v>0</v>
      </c>
      <c r="Y190" s="24">
        <f t="shared" si="203"/>
        <v>0</v>
      </c>
      <c r="Z190" s="24">
        <f t="shared" si="203"/>
        <v>0</v>
      </c>
      <c r="AA190" s="24">
        <f t="shared" si="203"/>
        <v>0</v>
      </c>
      <c r="AB190" s="24">
        <f t="shared" si="203"/>
        <v>0</v>
      </c>
      <c r="AC190" s="24">
        <f t="shared" si="203"/>
        <v>0</v>
      </c>
      <c r="AD190" s="24">
        <f t="shared" si="203"/>
        <v>0</v>
      </c>
      <c r="AE190" s="24">
        <f t="shared" si="203"/>
        <v>0</v>
      </c>
      <c r="AF190" s="24">
        <f t="shared" si="203"/>
        <v>0</v>
      </c>
      <c r="AG190" s="24">
        <f t="shared" si="203"/>
        <v>0</v>
      </c>
      <c r="AH190" s="24">
        <f t="shared" si="203"/>
        <v>0</v>
      </c>
      <c r="AI190" s="24">
        <f t="shared" si="203"/>
        <v>0</v>
      </c>
      <c r="AJ190" s="24">
        <f t="shared" si="203"/>
        <v>0</v>
      </c>
      <c r="AK190" s="24">
        <f t="shared" si="203"/>
        <v>0</v>
      </c>
      <c r="AL190" s="24">
        <f t="shared" si="203"/>
        <v>0</v>
      </c>
      <c r="AM190" s="24">
        <f t="shared" si="203"/>
        <v>0</v>
      </c>
      <c r="AN190" s="24">
        <f t="shared" si="203"/>
        <v>0</v>
      </c>
      <c r="AO190" s="24">
        <f t="shared" si="203"/>
        <v>0</v>
      </c>
      <c r="AP190" s="24">
        <f t="shared" si="203"/>
        <v>0</v>
      </c>
      <c r="AQ190" s="24">
        <f t="shared" si="203"/>
        <v>0</v>
      </c>
      <c r="AR190" s="24">
        <f t="shared" si="203"/>
        <v>0</v>
      </c>
      <c r="AS190" s="24">
        <f t="shared" si="203"/>
        <v>0</v>
      </c>
      <c r="AT190" s="24">
        <f t="shared" si="203"/>
        <v>0</v>
      </c>
      <c r="AU190" s="24">
        <f t="shared" si="203"/>
        <v>0</v>
      </c>
      <c r="AV190" s="24">
        <f t="shared" si="203"/>
        <v>0</v>
      </c>
      <c r="AW190" s="24">
        <f t="shared" si="203"/>
        <v>0</v>
      </c>
      <c r="AX190" s="24">
        <f t="shared" si="203"/>
        <v>0</v>
      </c>
      <c r="AY190" s="24">
        <f t="shared" si="203"/>
        <v>0</v>
      </c>
      <c r="AZ190" s="24">
        <f t="shared" si="203"/>
        <v>0</v>
      </c>
      <c r="BA190" s="24">
        <f t="shared" si="203"/>
        <v>0</v>
      </c>
      <c r="BB190" s="24">
        <f t="shared" si="203"/>
        <v>0</v>
      </c>
      <c r="BC190" s="24">
        <f t="shared" si="203"/>
        <v>0</v>
      </c>
      <c r="BD190" s="24">
        <f t="shared" si="203"/>
        <v>0</v>
      </c>
      <c r="BE190" s="24">
        <f t="shared" si="203"/>
        <v>0</v>
      </c>
      <c r="BF190" s="24">
        <f t="shared" si="203"/>
        <v>0</v>
      </c>
      <c r="BG190" s="24">
        <f t="shared" si="203"/>
        <v>0</v>
      </c>
    </row>
    <row r="191" spans="8:59" x14ac:dyDescent="0.2">
      <c r="H191">
        <f>Registration!B12</f>
        <v>2</v>
      </c>
      <c r="I191" t="str">
        <f>Registration!C12</f>
        <v>Jeff Heuer</v>
      </c>
      <c r="J191" s="143">
        <f t="shared" ref="J191:BG191" si="204">IF(ROW()=(COLUMN()+180),"-",(COUNTIF(G6_6,$H191)*COUNTIF(G6_6,J$7))+(COUNTIF(G6_7,$H191)*COUNTIF(G6_7,J$7))+(COUNTIF(G6_8,$H191)*COUNTIF(G6_8,J$7))+(COUNTIF(G6_9,$H191)*COUNTIF(G6_9,J$7))+(COUNTIF(G6_10,$H191)*COUNTIF(G6_10,J$7))+(COUNTIF(G7_6,$H191)*COUNTIF(G7_6,J$7))+(COUNTIF(G7_7,$H191)*COUNTIF(G7_7,J$7))+(COUNTIF(G7_8,$H191)*COUNTIF(G7_8,J$7))+(COUNTIF(G7_9,$H191)*COUNTIF(G7_9,J$7))+(COUNTIF(G7_10,$H191)*COUNTIF(G7_10,J$7))+(COUNTIF(G8_6,$H191)*COUNTIF(G8_6,J$7))+(COUNTIF(G8_7,$H191)*COUNTIF(G8_7,J$7))+(COUNTIF(G8_8,$H191)*COUNTIF(G8_8,J$7))+(COUNTIF(G8_9,$H191)*COUNTIF(G8_9,J$7))+(COUNTIF(G8_10,$H191)*COUNTIF(G8_10,J$7))+(COUNTIF(G9_6,$H191)*COUNTIF(G9_6,J$7))+(COUNTIF(G9_7,$H191)*COUNTIF(G9_7,J$7))+(COUNTIF(G9_8,$H191)*COUNTIF(G9_8,J$7))+(COUNTIF(G9_9,$H191)*COUNTIF(G9_9,J$7))+(COUNTIF(G9_10,$H191)*COUNTIF(G9_10,J$7)+J250))</f>
        <v>0</v>
      </c>
      <c r="K191" s="24" t="str">
        <f t="shared" si="204"/>
        <v>-</v>
      </c>
      <c r="L191" s="24">
        <f t="shared" si="204"/>
        <v>0</v>
      </c>
      <c r="M191" s="24">
        <f t="shared" si="204"/>
        <v>0</v>
      </c>
      <c r="N191" s="24">
        <f t="shared" si="204"/>
        <v>0</v>
      </c>
      <c r="O191" s="24">
        <f t="shared" si="204"/>
        <v>0</v>
      </c>
      <c r="P191" s="24">
        <f t="shared" si="204"/>
        <v>0</v>
      </c>
      <c r="Q191" s="24">
        <f t="shared" si="204"/>
        <v>0</v>
      </c>
      <c r="R191" s="24">
        <f t="shared" si="204"/>
        <v>0</v>
      </c>
      <c r="S191" s="24">
        <f t="shared" si="204"/>
        <v>0</v>
      </c>
      <c r="T191" s="24">
        <f t="shared" si="204"/>
        <v>0</v>
      </c>
      <c r="U191" s="24">
        <f t="shared" si="204"/>
        <v>0</v>
      </c>
      <c r="V191" s="24">
        <f t="shared" si="204"/>
        <v>0</v>
      </c>
      <c r="W191" s="24">
        <f t="shared" si="204"/>
        <v>0</v>
      </c>
      <c r="X191" s="24">
        <f t="shared" si="204"/>
        <v>0</v>
      </c>
      <c r="Y191" s="24">
        <f t="shared" si="204"/>
        <v>0</v>
      </c>
      <c r="Z191" s="24">
        <f t="shared" si="204"/>
        <v>0</v>
      </c>
      <c r="AA191" s="24">
        <f t="shared" si="204"/>
        <v>0</v>
      </c>
      <c r="AB191" s="24">
        <f t="shared" si="204"/>
        <v>0</v>
      </c>
      <c r="AC191" s="24">
        <f t="shared" si="204"/>
        <v>0</v>
      </c>
      <c r="AD191" s="24">
        <f t="shared" si="204"/>
        <v>0</v>
      </c>
      <c r="AE191" s="24">
        <f t="shared" si="204"/>
        <v>0</v>
      </c>
      <c r="AF191" s="24">
        <f t="shared" si="204"/>
        <v>0</v>
      </c>
      <c r="AG191" s="24">
        <f t="shared" si="204"/>
        <v>0</v>
      </c>
      <c r="AH191" s="24">
        <f t="shared" si="204"/>
        <v>0</v>
      </c>
      <c r="AI191" s="24">
        <f t="shared" si="204"/>
        <v>0</v>
      </c>
      <c r="AJ191" s="24">
        <f t="shared" si="204"/>
        <v>0</v>
      </c>
      <c r="AK191" s="24">
        <f t="shared" si="204"/>
        <v>0</v>
      </c>
      <c r="AL191" s="24">
        <f t="shared" si="204"/>
        <v>0</v>
      </c>
      <c r="AM191" s="24">
        <f t="shared" si="204"/>
        <v>0</v>
      </c>
      <c r="AN191" s="24">
        <f t="shared" si="204"/>
        <v>0</v>
      </c>
      <c r="AO191" s="24">
        <f t="shared" si="204"/>
        <v>0</v>
      </c>
      <c r="AP191" s="24">
        <f t="shared" si="204"/>
        <v>0</v>
      </c>
      <c r="AQ191" s="24">
        <f t="shared" si="204"/>
        <v>0</v>
      </c>
      <c r="AR191" s="24">
        <f t="shared" si="204"/>
        <v>0</v>
      </c>
      <c r="AS191" s="24">
        <f t="shared" si="204"/>
        <v>0</v>
      </c>
      <c r="AT191" s="24">
        <f t="shared" si="204"/>
        <v>0</v>
      </c>
      <c r="AU191" s="24">
        <f t="shared" si="204"/>
        <v>0</v>
      </c>
      <c r="AV191" s="24">
        <f t="shared" si="204"/>
        <v>0</v>
      </c>
      <c r="AW191" s="24">
        <f t="shared" si="204"/>
        <v>0</v>
      </c>
      <c r="AX191" s="24">
        <f t="shared" si="204"/>
        <v>0</v>
      </c>
      <c r="AY191" s="24">
        <f t="shared" si="204"/>
        <v>0</v>
      </c>
      <c r="AZ191" s="24">
        <f t="shared" si="204"/>
        <v>0</v>
      </c>
      <c r="BA191" s="24">
        <f t="shared" si="204"/>
        <v>0</v>
      </c>
      <c r="BB191" s="24">
        <f t="shared" si="204"/>
        <v>0</v>
      </c>
      <c r="BC191" s="24">
        <f t="shared" si="204"/>
        <v>0</v>
      </c>
      <c r="BD191" s="24">
        <f t="shared" si="204"/>
        <v>0</v>
      </c>
      <c r="BE191" s="24">
        <f t="shared" si="204"/>
        <v>0</v>
      </c>
      <c r="BF191" s="24">
        <f t="shared" si="204"/>
        <v>0</v>
      </c>
      <c r="BG191" s="24">
        <f t="shared" si="204"/>
        <v>0</v>
      </c>
    </row>
    <row r="192" spans="8:59" x14ac:dyDescent="0.2">
      <c r="H192">
        <f>Registration!B13</f>
        <v>3</v>
      </c>
      <c r="I192" t="str">
        <f>Registration!C13</f>
        <v>Mark Geary</v>
      </c>
      <c r="J192" s="24">
        <f t="shared" ref="J192:BG192" si="205">IF(ROW()=(COLUMN()+180),"-",(COUNTIF(G6_6,$H192)*COUNTIF(G6_6,J$7))+(COUNTIF(G6_7,$H192)*COUNTIF(G6_7,J$7))+(COUNTIF(G6_8,$H192)*COUNTIF(G6_8,J$7))+(COUNTIF(G6_9,$H192)*COUNTIF(G6_9,J$7))+(COUNTIF(G6_10,$H192)*COUNTIF(G6_10,J$7))+(COUNTIF(G7_6,$H192)*COUNTIF(G7_6,J$7))+(COUNTIF(G7_7,$H192)*COUNTIF(G7_7,J$7))+(COUNTIF(G7_8,$H192)*COUNTIF(G7_8,J$7))+(COUNTIF(G7_9,$H192)*COUNTIF(G7_9,J$7))+(COUNTIF(G7_10,$H192)*COUNTIF(G7_10,J$7))+(COUNTIF(G8_6,$H192)*COUNTIF(G8_6,J$7))+(COUNTIF(G8_7,$H192)*COUNTIF(G8_7,J$7))+(COUNTIF(G8_8,$H192)*COUNTIF(G8_8,J$7))+(COUNTIF(G8_9,$H192)*COUNTIF(G8_9,J$7))+(COUNTIF(G8_10,$H192)*COUNTIF(G8_10,J$7))+(COUNTIF(G9_6,$H192)*COUNTIF(G9_6,J$7))+(COUNTIF(G9_7,$H192)*COUNTIF(G9_7,J$7))+(COUNTIF(G9_8,$H192)*COUNTIF(G9_8,J$7))+(COUNTIF(G9_9,$H192)*COUNTIF(G9_9,J$7))+(COUNTIF(G9_10,$H192)*COUNTIF(G9_10,J$7)+J251))</f>
        <v>0</v>
      </c>
      <c r="K192" s="24">
        <f t="shared" si="205"/>
        <v>0</v>
      </c>
      <c r="L192" s="24" t="str">
        <f t="shared" si="205"/>
        <v>-</v>
      </c>
      <c r="M192" s="24">
        <f t="shared" si="205"/>
        <v>0</v>
      </c>
      <c r="N192" s="24">
        <f t="shared" si="205"/>
        <v>0</v>
      </c>
      <c r="O192" s="24">
        <f t="shared" si="205"/>
        <v>0</v>
      </c>
      <c r="P192" s="24">
        <f t="shared" si="205"/>
        <v>0</v>
      </c>
      <c r="Q192" s="24">
        <f t="shared" si="205"/>
        <v>0</v>
      </c>
      <c r="R192" s="24">
        <f t="shared" si="205"/>
        <v>0</v>
      </c>
      <c r="S192" s="24">
        <f t="shared" si="205"/>
        <v>0</v>
      </c>
      <c r="T192" s="24">
        <f t="shared" si="205"/>
        <v>0</v>
      </c>
      <c r="U192" s="24">
        <f t="shared" si="205"/>
        <v>0</v>
      </c>
      <c r="V192" s="24">
        <f t="shared" si="205"/>
        <v>0</v>
      </c>
      <c r="W192" s="24">
        <f t="shared" si="205"/>
        <v>0</v>
      </c>
      <c r="X192" s="24">
        <f t="shared" si="205"/>
        <v>0</v>
      </c>
      <c r="Y192" s="24">
        <f t="shared" si="205"/>
        <v>0</v>
      </c>
      <c r="Z192" s="24">
        <f t="shared" si="205"/>
        <v>0</v>
      </c>
      <c r="AA192" s="24">
        <f t="shared" si="205"/>
        <v>0</v>
      </c>
      <c r="AB192" s="24">
        <f t="shared" si="205"/>
        <v>0</v>
      </c>
      <c r="AC192" s="24">
        <f t="shared" si="205"/>
        <v>0</v>
      </c>
      <c r="AD192" s="24">
        <f t="shared" si="205"/>
        <v>0</v>
      </c>
      <c r="AE192" s="24">
        <f t="shared" si="205"/>
        <v>0</v>
      </c>
      <c r="AF192" s="24">
        <f t="shared" si="205"/>
        <v>0</v>
      </c>
      <c r="AG192" s="24">
        <f t="shared" si="205"/>
        <v>0</v>
      </c>
      <c r="AH192" s="24">
        <f t="shared" si="205"/>
        <v>0</v>
      </c>
      <c r="AI192" s="24">
        <f t="shared" si="205"/>
        <v>0</v>
      </c>
      <c r="AJ192" s="24">
        <f t="shared" si="205"/>
        <v>0</v>
      </c>
      <c r="AK192" s="24">
        <f t="shared" si="205"/>
        <v>0</v>
      </c>
      <c r="AL192" s="24">
        <f t="shared" si="205"/>
        <v>0</v>
      </c>
      <c r="AM192" s="24">
        <f t="shared" si="205"/>
        <v>0</v>
      </c>
      <c r="AN192" s="24">
        <f t="shared" si="205"/>
        <v>0</v>
      </c>
      <c r="AO192" s="24">
        <f t="shared" si="205"/>
        <v>0</v>
      </c>
      <c r="AP192" s="24">
        <f t="shared" si="205"/>
        <v>0</v>
      </c>
      <c r="AQ192" s="24">
        <f t="shared" si="205"/>
        <v>0</v>
      </c>
      <c r="AR192" s="24">
        <f t="shared" si="205"/>
        <v>0</v>
      </c>
      <c r="AS192" s="24">
        <f t="shared" si="205"/>
        <v>0</v>
      </c>
      <c r="AT192" s="24">
        <f t="shared" si="205"/>
        <v>0</v>
      </c>
      <c r="AU192" s="24">
        <f t="shared" si="205"/>
        <v>0</v>
      </c>
      <c r="AV192" s="24">
        <f t="shared" si="205"/>
        <v>0</v>
      </c>
      <c r="AW192" s="24">
        <f t="shared" si="205"/>
        <v>0</v>
      </c>
      <c r="AX192" s="24">
        <f t="shared" si="205"/>
        <v>0</v>
      </c>
      <c r="AY192" s="24">
        <f t="shared" si="205"/>
        <v>0</v>
      </c>
      <c r="AZ192" s="24">
        <f t="shared" si="205"/>
        <v>0</v>
      </c>
      <c r="BA192" s="24">
        <f t="shared" si="205"/>
        <v>0</v>
      </c>
      <c r="BB192" s="24">
        <f t="shared" si="205"/>
        <v>0</v>
      </c>
      <c r="BC192" s="24">
        <f t="shared" si="205"/>
        <v>0</v>
      </c>
      <c r="BD192" s="24">
        <f t="shared" si="205"/>
        <v>0</v>
      </c>
      <c r="BE192" s="24">
        <f t="shared" si="205"/>
        <v>0</v>
      </c>
      <c r="BF192" s="24">
        <f t="shared" si="205"/>
        <v>0</v>
      </c>
      <c r="BG192" s="24">
        <f t="shared" si="205"/>
        <v>0</v>
      </c>
    </row>
    <row r="193" spans="8:59" x14ac:dyDescent="0.2">
      <c r="H193">
        <f>Registration!B14</f>
        <v>4</v>
      </c>
      <c r="I193" t="str">
        <f>Registration!C14</f>
        <v>David Simmons</v>
      </c>
      <c r="J193" s="24">
        <f t="shared" ref="J193:BG193" si="206">IF(ROW()=(COLUMN()+180),"-",(COUNTIF(G6_6,$H193)*COUNTIF(G6_6,J$7))+(COUNTIF(G6_7,$H193)*COUNTIF(G6_7,J$7))+(COUNTIF(G6_8,$H193)*COUNTIF(G6_8,J$7))+(COUNTIF(G6_9,$H193)*COUNTIF(G6_9,J$7))+(COUNTIF(G6_10,$H193)*COUNTIF(G6_10,J$7))+(COUNTIF(G7_6,$H193)*COUNTIF(G7_6,J$7))+(COUNTIF(G7_7,$H193)*COUNTIF(G7_7,J$7))+(COUNTIF(G7_8,$H193)*COUNTIF(G7_8,J$7))+(COUNTIF(G7_9,$H193)*COUNTIF(G7_9,J$7))+(COUNTIF(G7_10,$H193)*COUNTIF(G7_10,J$7))+(COUNTIF(G8_6,$H193)*COUNTIF(G8_6,J$7))+(COUNTIF(G8_7,$H193)*COUNTIF(G8_7,J$7))+(COUNTIF(G8_8,$H193)*COUNTIF(G8_8,J$7))+(COUNTIF(G8_9,$H193)*COUNTIF(G8_9,J$7))+(COUNTIF(G8_10,$H193)*COUNTIF(G8_10,J$7))+(COUNTIF(G9_6,$H193)*COUNTIF(G9_6,J$7))+(COUNTIF(G9_7,$H193)*COUNTIF(G9_7,J$7))+(COUNTIF(G9_8,$H193)*COUNTIF(G9_8,J$7))+(COUNTIF(G9_9,$H193)*COUNTIF(G9_9,J$7))+(COUNTIF(G9_10,$H193)*COUNTIF(G9_10,J$7)+J252))</f>
        <v>0</v>
      </c>
      <c r="K193" s="24">
        <f t="shared" si="206"/>
        <v>0</v>
      </c>
      <c r="L193" s="24">
        <f t="shared" si="206"/>
        <v>0</v>
      </c>
      <c r="M193" s="24" t="str">
        <f t="shared" si="206"/>
        <v>-</v>
      </c>
      <c r="N193" s="67">
        <f t="shared" si="206"/>
        <v>0</v>
      </c>
      <c r="O193" s="87">
        <f t="shared" si="206"/>
        <v>0</v>
      </c>
      <c r="P193" s="87">
        <f t="shared" si="206"/>
        <v>0</v>
      </c>
      <c r="Q193" s="87">
        <f t="shared" si="206"/>
        <v>0</v>
      </c>
      <c r="R193" s="87">
        <f t="shared" si="206"/>
        <v>0</v>
      </c>
      <c r="S193" s="117">
        <f t="shared" si="206"/>
        <v>0</v>
      </c>
      <c r="T193" s="117">
        <f t="shared" si="206"/>
        <v>0</v>
      </c>
      <c r="U193" s="24">
        <f t="shared" si="206"/>
        <v>0</v>
      </c>
      <c r="V193" s="24">
        <f t="shared" si="206"/>
        <v>0</v>
      </c>
      <c r="W193" s="24">
        <f t="shared" si="206"/>
        <v>0</v>
      </c>
      <c r="X193" s="24">
        <f t="shared" si="206"/>
        <v>0</v>
      </c>
      <c r="Y193" s="24">
        <f t="shared" si="206"/>
        <v>0</v>
      </c>
      <c r="Z193" s="24">
        <f t="shared" si="206"/>
        <v>0</v>
      </c>
      <c r="AA193" s="24">
        <f t="shared" si="206"/>
        <v>0</v>
      </c>
      <c r="AB193" s="24">
        <f t="shared" si="206"/>
        <v>0</v>
      </c>
      <c r="AC193" s="24">
        <f t="shared" si="206"/>
        <v>0</v>
      </c>
      <c r="AD193" s="24">
        <f t="shared" si="206"/>
        <v>0</v>
      </c>
      <c r="AE193" s="24">
        <f t="shared" si="206"/>
        <v>0</v>
      </c>
      <c r="AF193" s="24">
        <f t="shared" si="206"/>
        <v>0</v>
      </c>
      <c r="AG193" s="24">
        <f t="shared" si="206"/>
        <v>0</v>
      </c>
      <c r="AH193" s="24">
        <f t="shared" si="206"/>
        <v>0</v>
      </c>
      <c r="AI193" s="24">
        <f t="shared" si="206"/>
        <v>0</v>
      </c>
      <c r="AJ193" s="24">
        <f t="shared" si="206"/>
        <v>0</v>
      </c>
      <c r="AK193" s="24">
        <f t="shared" si="206"/>
        <v>0</v>
      </c>
      <c r="AL193" s="24">
        <f t="shared" si="206"/>
        <v>0</v>
      </c>
      <c r="AM193" s="24">
        <f t="shared" si="206"/>
        <v>0</v>
      </c>
      <c r="AN193" s="24">
        <f t="shared" si="206"/>
        <v>0</v>
      </c>
      <c r="AO193" s="24">
        <f t="shared" si="206"/>
        <v>0</v>
      </c>
      <c r="AP193" s="24">
        <f t="shared" si="206"/>
        <v>0</v>
      </c>
      <c r="AQ193" s="24">
        <f t="shared" si="206"/>
        <v>0</v>
      </c>
      <c r="AR193" s="24">
        <f t="shared" si="206"/>
        <v>0</v>
      </c>
      <c r="AS193" s="24">
        <f t="shared" si="206"/>
        <v>0</v>
      </c>
      <c r="AT193" s="24">
        <f t="shared" si="206"/>
        <v>0</v>
      </c>
      <c r="AU193" s="24">
        <f t="shared" si="206"/>
        <v>0</v>
      </c>
      <c r="AV193" s="24">
        <f t="shared" si="206"/>
        <v>0</v>
      </c>
      <c r="AW193" s="24">
        <f t="shared" si="206"/>
        <v>0</v>
      </c>
      <c r="AX193" s="24">
        <f t="shared" si="206"/>
        <v>0</v>
      </c>
      <c r="AY193" s="24">
        <f t="shared" si="206"/>
        <v>0</v>
      </c>
      <c r="AZ193" s="24">
        <f t="shared" si="206"/>
        <v>0</v>
      </c>
      <c r="BA193" s="24">
        <f t="shared" si="206"/>
        <v>0</v>
      </c>
      <c r="BB193" s="24">
        <f t="shared" si="206"/>
        <v>0</v>
      </c>
      <c r="BC193" s="24">
        <f t="shared" si="206"/>
        <v>0</v>
      </c>
      <c r="BD193" s="24">
        <f t="shared" si="206"/>
        <v>0</v>
      </c>
      <c r="BE193" s="24">
        <f t="shared" si="206"/>
        <v>0</v>
      </c>
      <c r="BF193" s="24">
        <f t="shared" si="206"/>
        <v>0</v>
      </c>
      <c r="BG193" s="24">
        <f t="shared" si="206"/>
        <v>0</v>
      </c>
    </row>
    <row r="194" spans="8:59" x14ac:dyDescent="0.2">
      <c r="H194">
        <f>Registration!B15</f>
        <v>5</v>
      </c>
      <c r="I194" t="str">
        <f>Registration!C15</f>
        <v>Chris Schaffer</v>
      </c>
      <c r="J194" s="24">
        <f t="shared" ref="J194:BG194" si="207">IF(ROW()=(COLUMN()+180),"-",(COUNTIF(G6_6,$H194)*COUNTIF(G6_6,J$7))+(COUNTIF(G6_7,$H194)*COUNTIF(G6_7,J$7))+(COUNTIF(G6_8,$H194)*COUNTIF(G6_8,J$7))+(COUNTIF(G6_9,$H194)*COUNTIF(G6_9,J$7))+(COUNTIF(G6_10,$H194)*COUNTIF(G6_10,J$7))+(COUNTIF(G7_6,$H194)*COUNTIF(G7_6,J$7))+(COUNTIF(G7_7,$H194)*COUNTIF(G7_7,J$7))+(COUNTIF(G7_8,$H194)*COUNTIF(G7_8,J$7))+(COUNTIF(G7_9,$H194)*COUNTIF(G7_9,J$7))+(COUNTIF(G7_10,$H194)*COUNTIF(G7_10,J$7))+(COUNTIF(G8_6,$H194)*COUNTIF(G8_6,J$7))+(COUNTIF(G8_7,$H194)*COUNTIF(G8_7,J$7))+(COUNTIF(G8_8,$H194)*COUNTIF(G8_8,J$7))+(COUNTIF(G8_9,$H194)*COUNTIF(G8_9,J$7))+(COUNTIF(G8_10,$H194)*COUNTIF(G8_10,J$7))+(COUNTIF(G9_6,$H194)*COUNTIF(G9_6,J$7))+(COUNTIF(G9_7,$H194)*COUNTIF(G9_7,J$7))+(COUNTIF(G9_8,$H194)*COUNTIF(G9_8,J$7))+(COUNTIF(G9_9,$H194)*COUNTIF(G9_9,J$7))+(COUNTIF(G9_10,$H194)*COUNTIF(G9_10,J$7)+J253))</f>
        <v>0</v>
      </c>
      <c r="K194" s="24">
        <f t="shared" si="207"/>
        <v>0</v>
      </c>
      <c r="L194" s="24">
        <f t="shared" si="207"/>
        <v>0</v>
      </c>
      <c r="M194" s="24">
        <f t="shared" si="207"/>
        <v>0</v>
      </c>
      <c r="N194" s="24" t="str">
        <f t="shared" si="207"/>
        <v>-</v>
      </c>
      <c r="O194" s="24">
        <f t="shared" si="207"/>
        <v>0</v>
      </c>
      <c r="P194" s="24">
        <f t="shared" si="207"/>
        <v>0</v>
      </c>
      <c r="Q194" s="24">
        <f t="shared" si="207"/>
        <v>0</v>
      </c>
      <c r="R194" s="24">
        <f t="shared" si="207"/>
        <v>0</v>
      </c>
      <c r="S194" s="24">
        <f t="shared" si="207"/>
        <v>0</v>
      </c>
      <c r="T194" s="24">
        <f t="shared" si="207"/>
        <v>0</v>
      </c>
      <c r="U194" s="24">
        <f t="shared" si="207"/>
        <v>0</v>
      </c>
      <c r="V194" s="24">
        <f t="shared" si="207"/>
        <v>0</v>
      </c>
      <c r="W194" s="24">
        <f t="shared" si="207"/>
        <v>0</v>
      </c>
      <c r="X194" s="24">
        <f t="shared" si="207"/>
        <v>0</v>
      </c>
      <c r="Y194" s="24">
        <f t="shared" si="207"/>
        <v>0</v>
      </c>
      <c r="Z194" s="24">
        <f t="shared" si="207"/>
        <v>0</v>
      </c>
      <c r="AA194" s="24">
        <f t="shared" si="207"/>
        <v>0</v>
      </c>
      <c r="AB194" s="24">
        <f t="shared" si="207"/>
        <v>0</v>
      </c>
      <c r="AC194" s="24">
        <f t="shared" si="207"/>
        <v>0</v>
      </c>
      <c r="AD194" s="24">
        <f t="shared" si="207"/>
        <v>0</v>
      </c>
      <c r="AE194" s="24">
        <f t="shared" si="207"/>
        <v>0</v>
      </c>
      <c r="AF194" s="24">
        <f t="shared" si="207"/>
        <v>0</v>
      </c>
      <c r="AG194" s="24">
        <f t="shared" si="207"/>
        <v>0</v>
      </c>
      <c r="AH194" s="24">
        <f t="shared" si="207"/>
        <v>0</v>
      </c>
      <c r="AI194" s="24">
        <f t="shared" si="207"/>
        <v>0</v>
      </c>
      <c r="AJ194" s="24">
        <f t="shared" si="207"/>
        <v>0</v>
      </c>
      <c r="AK194" s="24">
        <f t="shared" si="207"/>
        <v>0</v>
      </c>
      <c r="AL194" s="24">
        <f t="shared" si="207"/>
        <v>0</v>
      </c>
      <c r="AM194" s="24">
        <f t="shared" si="207"/>
        <v>0</v>
      </c>
      <c r="AN194" s="24">
        <f t="shared" si="207"/>
        <v>0</v>
      </c>
      <c r="AO194" s="24">
        <f t="shared" si="207"/>
        <v>0</v>
      </c>
      <c r="AP194" s="24">
        <f t="shared" si="207"/>
        <v>0</v>
      </c>
      <c r="AQ194" s="24">
        <f t="shared" si="207"/>
        <v>0</v>
      </c>
      <c r="AR194" s="24">
        <f t="shared" si="207"/>
        <v>0</v>
      </c>
      <c r="AS194" s="24">
        <f t="shared" si="207"/>
        <v>0</v>
      </c>
      <c r="AT194" s="24">
        <f t="shared" si="207"/>
        <v>0</v>
      </c>
      <c r="AU194" s="24">
        <f t="shared" si="207"/>
        <v>0</v>
      </c>
      <c r="AV194" s="24">
        <f t="shared" si="207"/>
        <v>0</v>
      </c>
      <c r="AW194" s="24">
        <f t="shared" si="207"/>
        <v>0</v>
      </c>
      <c r="AX194" s="24">
        <f t="shared" si="207"/>
        <v>0</v>
      </c>
      <c r="AY194" s="24">
        <f t="shared" si="207"/>
        <v>0</v>
      </c>
      <c r="AZ194" s="24">
        <f t="shared" si="207"/>
        <v>0</v>
      </c>
      <c r="BA194" s="24">
        <f t="shared" si="207"/>
        <v>0</v>
      </c>
      <c r="BB194" s="24">
        <f t="shared" si="207"/>
        <v>0</v>
      </c>
      <c r="BC194" s="24">
        <f t="shared" si="207"/>
        <v>0</v>
      </c>
      <c r="BD194" s="24">
        <f t="shared" si="207"/>
        <v>0</v>
      </c>
      <c r="BE194" s="24">
        <f t="shared" si="207"/>
        <v>0</v>
      </c>
      <c r="BF194" s="24">
        <f t="shared" si="207"/>
        <v>0</v>
      </c>
      <c r="BG194" s="24">
        <f t="shared" si="207"/>
        <v>0</v>
      </c>
    </row>
    <row r="195" spans="8:59" x14ac:dyDescent="0.2">
      <c r="H195">
        <f>Registration!B16</f>
        <v>6</v>
      </c>
      <c r="I195" t="str">
        <f>Registration!C16</f>
        <v>Bill Gallagher</v>
      </c>
      <c r="J195" s="24">
        <f t="shared" ref="J195:BG195" si="208">IF(ROW()=(COLUMN()+180),"-",(COUNTIF(G6_6,$H195)*COUNTIF(G6_6,J$7))+(COUNTIF(G6_7,$H195)*COUNTIF(G6_7,J$7))+(COUNTIF(G6_8,$H195)*COUNTIF(G6_8,J$7))+(COUNTIF(G6_9,$H195)*COUNTIF(G6_9,J$7))+(COUNTIF(G6_10,$H195)*COUNTIF(G6_10,J$7))+(COUNTIF(G7_6,$H195)*COUNTIF(G7_6,J$7))+(COUNTIF(G7_7,$H195)*COUNTIF(G7_7,J$7))+(COUNTIF(G7_8,$H195)*COUNTIF(G7_8,J$7))+(COUNTIF(G7_9,$H195)*COUNTIF(G7_9,J$7))+(COUNTIF(G7_10,$H195)*COUNTIF(G7_10,J$7))+(COUNTIF(G8_6,$H195)*COUNTIF(G8_6,J$7))+(COUNTIF(G8_7,$H195)*COUNTIF(G8_7,J$7))+(COUNTIF(G8_8,$H195)*COUNTIF(G8_8,J$7))+(COUNTIF(G8_9,$H195)*COUNTIF(G8_9,J$7))+(COUNTIF(G8_10,$H195)*COUNTIF(G8_10,J$7))+(COUNTIF(G9_6,$H195)*COUNTIF(G9_6,J$7))+(COUNTIF(G9_7,$H195)*COUNTIF(G9_7,J$7))+(COUNTIF(G9_8,$H195)*COUNTIF(G9_8,J$7))+(COUNTIF(G9_9,$H195)*COUNTIF(G9_9,J$7))+(COUNTIF(G9_10,$H195)*COUNTIF(G9_10,J$7)+J254))</f>
        <v>0</v>
      </c>
      <c r="K195" s="87">
        <f t="shared" si="208"/>
        <v>0</v>
      </c>
      <c r="L195" s="24">
        <f t="shared" si="208"/>
        <v>0</v>
      </c>
      <c r="M195" s="117">
        <f t="shared" si="208"/>
        <v>0</v>
      </c>
      <c r="N195" s="24">
        <f t="shared" si="208"/>
        <v>0</v>
      </c>
      <c r="O195" s="24" t="str">
        <f t="shared" si="208"/>
        <v>-</v>
      </c>
      <c r="P195" s="24">
        <f t="shared" si="208"/>
        <v>0</v>
      </c>
      <c r="Q195" s="24">
        <f t="shared" si="208"/>
        <v>0</v>
      </c>
      <c r="R195" s="24">
        <f t="shared" si="208"/>
        <v>0</v>
      </c>
      <c r="S195" s="24">
        <f t="shared" si="208"/>
        <v>0</v>
      </c>
      <c r="T195" s="24">
        <f t="shared" si="208"/>
        <v>0</v>
      </c>
      <c r="U195" s="24">
        <f t="shared" si="208"/>
        <v>0</v>
      </c>
      <c r="V195" s="24">
        <f t="shared" si="208"/>
        <v>0</v>
      </c>
      <c r="W195" s="24">
        <f t="shared" si="208"/>
        <v>0</v>
      </c>
      <c r="X195" s="24">
        <f t="shared" si="208"/>
        <v>0</v>
      </c>
      <c r="Y195" s="24">
        <f t="shared" si="208"/>
        <v>0</v>
      </c>
      <c r="Z195" s="24">
        <f t="shared" si="208"/>
        <v>0</v>
      </c>
      <c r="AA195" s="24">
        <f t="shared" si="208"/>
        <v>0</v>
      </c>
      <c r="AB195" s="24">
        <f t="shared" si="208"/>
        <v>0</v>
      </c>
      <c r="AC195" s="24">
        <f t="shared" si="208"/>
        <v>0</v>
      </c>
      <c r="AD195" s="24">
        <f t="shared" si="208"/>
        <v>0</v>
      </c>
      <c r="AE195" s="24">
        <f t="shared" si="208"/>
        <v>0</v>
      </c>
      <c r="AF195" s="24">
        <f t="shared" si="208"/>
        <v>0</v>
      </c>
      <c r="AG195" s="24">
        <f t="shared" si="208"/>
        <v>0</v>
      </c>
      <c r="AH195" s="24">
        <f t="shared" si="208"/>
        <v>0</v>
      </c>
      <c r="AI195" s="24">
        <f t="shared" si="208"/>
        <v>0</v>
      </c>
      <c r="AJ195" s="24">
        <f t="shared" si="208"/>
        <v>0</v>
      </c>
      <c r="AK195" s="24">
        <f t="shared" si="208"/>
        <v>0</v>
      </c>
      <c r="AL195" s="24">
        <f t="shared" si="208"/>
        <v>0</v>
      </c>
      <c r="AM195" s="24">
        <f t="shared" si="208"/>
        <v>0</v>
      </c>
      <c r="AN195" s="24">
        <f t="shared" si="208"/>
        <v>0</v>
      </c>
      <c r="AO195" s="24">
        <f t="shared" si="208"/>
        <v>0</v>
      </c>
      <c r="AP195" s="24">
        <f t="shared" si="208"/>
        <v>0</v>
      </c>
      <c r="AQ195" s="24">
        <f t="shared" si="208"/>
        <v>0</v>
      </c>
      <c r="AR195" s="24">
        <f t="shared" si="208"/>
        <v>0</v>
      </c>
      <c r="AS195" s="24">
        <f t="shared" si="208"/>
        <v>0</v>
      </c>
      <c r="AT195" s="24">
        <f t="shared" si="208"/>
        <v>0</v>
      </c>
      <c r="AU195" s="24">
        <f t="shared" si="208"/>
        <v>0</v>
      </c>
      <c r="AV195" s="24">
        <f t="shared" si="208"/>
        <v>0</v>
      </c>
      <c r="AW195" s="24">
        <f t="shared" si="208"/>
        <v>0</v>
      </c>
      <c r="AX195" s="24">
        <f t="shared" si="208"/>
        <v>0</v>
      </c>
      <c r="AY195" s="24">
        <f t="shared" si="208"/>
        <v>0</v>
      </c>
      <c r="AZ195" s="24">
        <f t="shared" si="208"/>
        <v>0</v>
      </c>
      <c r="BA195" s="24">
        <f t="shared" si="208"/>
        <v>0</v>
      </c>
      <c r="BB195" s="24">
        <f t="shared" si="208"/>
        <v>0</v>
      </c>
      <c r="BC195" s="24">
        <f t="shared" si="208"/>
        <v>0</v>
      </c>
      <c r="BD195" s="24">
        <f t="shared" si="208"/>
        <v>0</v>
      </c>
      <c r="BE195" s="24">
        <f t="shared" si="208"/>
        <v>0</v>
      </c>
      <c r="BF195" s="24">
        <f t="shared" si="208"/>
        <v>0</v>
      </c>
      <c r="BG195" s="24">
        <f t="shared" si="208"/>
        <v>0</v>
      </c>
    </row>
    <row r="196" spans="8:59" x14ac:dyDescent="0.2">
      <c r="H196">
        <f>Registration!B17</f>
        <v>7</v>
      </c>
      <c r="I196" t="str">
        <f>Registration!C17</f>
        <v>Eric Flood</v>
      </c>
      <c r="J196" s="24">
        <f t="shared" ref="J196:BG196" si="209">IF(ROW()=(COLUMN()+180),"-",(COUNTIF(G6_6,$H196)*COUNTIF(G6_6,J$7))+(COUNTIF(G6_7,$H196)*COUNTIF(G6_7,J$7))+(COUNTIF(G6_8,$H196)*COUNTIF(G6_8,J$7))+(COUNTIF(G6_9,$H196)*COUNTIF(G6_9,J$7))+(COUNTIF(G6_10,$H196)*COUNTIF(G6_10,J$7))+(COUNTIF(G7_6,$H196)*COUNTIF(G7_6,J$7))+(COUNTIF(G7_7,$H196)*COUNTIF(G7_7,J$7))+(COUNTIF(G7_8,$H196)*COUNTIF(G7_8,J$7))+(COUNTIF(G7_9,$H196)*COUNTIF(G7_9,J$7))+(COUNTIF(G7_10,$H196)*COUNTIF(G7_10,J$7))+(COUNTIF(G8_6,$H196)*COUNTIF(G8_6,J$7))+(COUNTIF(G8_7,$H196)*COUNTIF(G8_7,J$7))+(COUNTIF(G8_8,$H196)*COUNTIF(G8_8,J$7))+(COUNTIF(G8_9,$H196)*COUNTIF(G8_9,J$7))+(COUNTIF(G8_10,$H196)*COUNTIF(G8_10,J$7))+(COUNTIF(G9_6,$H196)*COUNTIF(G9_6,J$7))+(COUNTIF(G9_7,$H196)*COUNTIF(G9_7,J$7))+(COUNTIF(G9_8,$H196)*COUNTIF(G9_8,J$7))+(COUNTIF(G9_9,$H196)*COUNTIF(G9_9,J$7))+(COUNTIF(G9_10,$H196)*COUNTIF(G9_10,J$7)+J255))</f>
        <v>0</v>
      </c>
      <c r="K196" s="24">
        <f t="shared" si="209"/>
        <v>0</v>
      </c>
      <c r="L196" s="102">
        <f t="shared" si="209"/>
        <v>0</v>
      </c>
      <c r="M196" s="24">
        <f t="shared" si="209"/>
        <v>0</v>
      </c>
      <c r="N196" s="87">
        <f t="shared" si="209"/>
        <v>0</v>
      </c>
      <c r="O196" s="24">
        <f t="shared" si="209"/>
        <v>0</v>
      </c>
      <c r="P196" s="24" t="str">
        <f t="shared" si="209"/>
        <v>-</v>
      </c>
      <c r="Q196" s="87">
        <f t="shared" si="209"/>
        <v>0</v>
      </c>
      <c r="R196" s="117">
        <f t="shared" si="209"/>
        <v>0</v>
      </c>
      <c r="S196" s="24">
        <f t="shared" si="209"/>
        <v>0</v>
      </c>
      <c r="T196" s="24">
        <f t="shared" si="209"/>
        <v>0</v>
      </c>
      <c r="U196" s="24">
        <f t="shared" si="209"/>
        <v>0</v>
      </c>
      <c r="V196" s="24">
        <f t="shared" si="209"/>
        <v>0</v>
      </c>
      <c r="W196" s="24">
        <f t="shared" si="209"/>
        <v>0</v>
      </c>
      <c r="X196" s="24">
        <f t="shared" si="209"/>
        <v>0</v>
      </c>
      <c r="Y196" s="24">
        <f t="shared" si="209"/>
        <v>0</v>
      </c>
      <c r="Z196" s="24">
        <f t="shared" si="209"/>
        <v>0</v>
      </c>
      <c r="AA196" s="24">
        <f t="shared" si="209"/>
        <v>0</v>
      </c>
      <c r="AB196" s="24">
        <f t="shared" si="209"/>
        <v>0</v>
      </c>
      <c r="AC196" s="24">
        <f t="shared" si="209"/>
        <v>0</v>
      </c>
      <c r="AD196" s="24">
        <f t="shared" si="209"/>
        <v>0</v>
      </c>
      <c r="AE196" s="24">
        <f t="shared" si="209"/>
        <v>0</v>
      </c>
      <c r="AF196" s="24">
        <f t="shared" si="209"/>
        <v>0</v>
      </c>
      <c r="AG196" s="24">
        <f t="shared" si="209"/>
        <v>0</v>
      </c>
      <c r="AH196" s="24">
        <f t="shared" si="209"/>
        <v>0</v>
      </c>
      <c r="AI196" s="24">
        <f t="shared" si="209"/>
        <v>0</v>
      </c>
      <c r="AJ196" s="24">
        <f t="shared" si="209"/>
        <v>0</v>
      </c>
      <c r="AK196" s="24">
        <f t="shared" si="209"/>
        <v>0</v>
      </c>
      <c r="AL196" s="24">
        <f t="shared" si="209"/>
        <v>0</v>
      </c>
      <c r="AM196" s="24">
        <f t="shared" si="209"/>
        <v>0</v>
      </c>
      <c r="AN196" s="24">
        <f t="shared" si="209"/>
        <v>0</v>
      </c>
      <c r="AO196" s="24">
        <f t="shared" si="209"/>
        <v>0</v>
      </c>
      <c r="AP196" s="24">
        <f t="shared" si="209"/>
        <v>0</v>
      </c>
      <c r="AQ196" s="24">
        <f t="shared" si="209"/>
        <v>0</v>
      </c>
      <c r="AR196" s="24">
        <f t="shared" si="209"/>
        <v>0</v>
      </c>
      <c r="AS196" s="24">
        <f t="shared" si="209"/>
        <v>0</v>
      </c>
      <c r="AT196" s="24">
        <f t="shared" si="209"/>
        <v>0</v>
      </c>
      <c r="AU196" s="24">
        <f t="shared" si="209"/>
        <v>0</v>
      </c>
      <c r="AV196" s="24">
        <f t="shared" si="209"/>
        <v>0</v>
      </c>
      <c r="AW196" s="24">
        <f t="shared" si="209"/>
        <v>0</v>
      </c>
      <c r="AX196" s="24">
        <f t="shared" si="209"/>
        <v>0</v>
      </c>
      <c r="AY196" s="24">
        <f t="shared" si="209"/>
        <v>0</v>
      </c>
      <c r="AZ196" s="24">
        <f t="shared" si="209"/>
        <v>0</v>
      </c>
      <c r="BA196" s="24">
        <f t="shared" si="209"/>
        <v>0</v>
      </c>
      <c r="BB196" s="24">
        <f t="shared" si="209"/>
        <v>0</v>
      </c>
      <c r="BC196" s="24">
        <f t="shared" si="209"/>
        <v>0</v>
      </c>
      <c r="BD196" s="24">
        <f t="shared" si="209"/>
        <v>0</v>
      </c>
      <c r="BE196" s="24">
        <f t="shared" si="209"/>
        <v>0</v>
      </c>
      <c r="BF196" s="24">
        <f t="shared" si="209"/>
        <v>0</v>
      </c>
      <c r="BG196" s="24">
        <f t="shared" si="209"/>
        <v>0</v>
      </c>
    </row>
    <row r="197" spans="8:59" x14ac:dyDescent="0.2">
      <c r="H197">
        <f>Registration!B18</f>
        <v>8</v>
      </c>
      <c r="I197" t="str">
        <f>Registration!C18</f>
        <v>Jonathan Flagg</v>
      </c>
      <c r="J197" s="24">
        <f t="shared" ref="J197:BG197" si="210">IF(ROW()=(COLUMN()+180),"-",(COUNTIF(G6_6,$H197)*COUNTIF(G6_6,J$7))+(COUNTIF(G6_7,$H197)*COUNTIF(G6_7,J$7))+(COUNTIF(G6_8,$H197)*COUNTIF(G6_8,J$7))+(COUNTIF(G6_9,$H197)*COUNTIF(G6_9,J$7))+(COUNTIF(G6_10,$H197)*COUNTIF(G6_10,J$7))+(COUNTIF(G7_6,$H197)*COUNTIF(G7_6,J$7))+(COUNTIF(G7_7,$H197)*COUNTIF(G7_7,J$7))+(COUNTIF(G7_8,$H197)*COUNTIF(G7_8,J$7))+(COUNTIF(G7_9,$H197)*COUNTIF(G7_9,J$7))+(COUNTIF(G7_10,$H197)*COUNTIF(G7_10,J$7))+(COUNTIF(G8_6,$H197)*COUNTIF(G8_6,J$7))+(COUNTIF(G8_7,$H197)*COUNTIF(G8_7,J$7))+(COUNTIF(G8_8,$H197)*COUNTIF(G8_8,J$7))+(COUNTIF(G8_9,$H197)*COUNTIF(G8_9,J$7))+(COUNTIF(G8_10,$H197)*COUNTIF(G8_10,J$7))+(COUNTIF(G9_6,$H197)*COUNTIF(G9_6,J$7))+(COUNTIF(G9_7,$H197)*COUNTIF(G9_7,J$7))+(COUNTIF(G9_8,$H197)*COUNTIF(G9_8,J$7))+(COUNTIF(G9_9,$H197)*COUNTIF(G9_9,J$7))+(COUNTIF(G9_10,$H197)*COUNTIF(G9_10,J$7)+J256))</f>
        <v>0</v>
      </c>
      <c r="K197" s="24">
        <f t="shared" si="210"/>
        <v>0</v>
      </c>
      <c r="L197" s="24">
        <f t="shared" si="210"/>
        <v>0</v>
      </c>
      <c r="M197" s="24">
        <f t="shared" si="210"/>
        <v>0</v>
      </c>
      <c r="N197" s="24">
        <f t="shared" si="210"/>
        <v>0</v>
      </c>
      <c r="O197" s="24">
        <f t="shared" si="210"/>
        <v>0</v>
      </c>
      <c r="P197" s="24">
        <f t="shared" si="210"/>
        <v>0</v>
      </c>
      <c r="Q197" s="24" t="str">
        <f t="shared" si="210"/>
        <v>-</v>
      </c>
      <c r="R197" s="24">
        <f t="shared" si="210"/>
        <v>0</v>
      </c>
      <c r="S197" s="24">
        <f t="shared" si="210"/>
        <v>0</v>
      </c>
      <c r="T197" s="24">
        <f t="shared" si="210"/>
        <v>0</v>
      </c>
      <c r="U197" s="24">
        <f t="shared" si="210"/>
        <v>0</v>
      </c>
      <c r="V197" s="24">
        <f t="shared" si="210"/>
        <v>0</v>
      </c>
      <c r="W197" s="24">
        <f t="shared" si="210"/>
        <v>0</v>
      </c>
      <c r="X197" s="24">
        <f t="shared" si="210"/>
        <v>0</v>
      </c>
      <c r="Y197" s="24">
        <f t="shared" si="210"/>
        <v>0</v>
      </c>
      <c r="Z197" s="24">
        <f t="shared" si="210"/>
        <v>0</v>
      </c>
      <c r="AA197" s="24">
        <f t="shared" si="210"/>
        <v>0</v>
      </c>
      <c r="AB197" s="24">
        <f t="shared" si="210"/>
        <v>0</v>
      </c>
      <c r="AC197" s="24">
        <f t="shared" si="210"/>
        <v>0</v>
      </c>
      <c r="AD197" s="24">
        <f t="shared" si="210"/>
        <v>0</v>
      </c>
      <c r="AE197" s="24">
        <f t="shared" si="210"/>
        <v>0</v>
      </c>
      <c r="AF197" s="24">
        <f t="shared" si="210"/>
        <v>0</v>
      </c>
      <c r="AG197" s="24">
        <f t="shared" si="210"/>
        <v>0</v>
      </c>
      <c r="AH197" s="24">
        <f t="shared" si="210"/>
        <v>0</v>
      </c>
      <c r="AI197" s="24">
        <f t="shared" si="210"/>
        <v>0</v>
      </c>
      <c r="AJ197" s="24">
        <f t="shared" si="210"/>
        <v>0</v>
      </c>
      <c r="AK197" s="24">
        <f t="shared" si="210"/>
        <v>0</v>
      </c>
      <c r="AL197" s="24">
        <f t="shared" si="210"/>
        <v>0</v>
      </c>
      <c r="AM197" s="24">
        <f t="shared" si="210"/>
        <v>0</v>
      </c>
      <c r="AN197" s="24">
        <f t="shared" si="210"/>
        <v>0</v>
      </c>
      <c r="AO197" s="24">
        <f t="shared" si="210"/>
        <v>0</v>
      </c>
      <c r="AP197" s="24">
        <f t="shared" si="210"/>
        <v>0</v>
      </c>
      <c r="AQ197" s="24">
        <f t="shared" si="210"/>
        <v>0</v>
      </c>
      <c r="AR197" s="24">
        <f t="shared" si="210"/>
        <v>0</v>
      </c>
      <c r="AS197" s="24">
        <f t="shared" si="210"/>
        <v>0</v>
      </c>
      <c r="AT197" s="24">
        <f t="shared" si="210"/>
        <v>0</v>
      </c>
      <c r="AU197" s="24">
        <f t="shared" si="210"/>
        <v>0</v>
      </c>
      <c r="AV197" s="24">
        <f t="shared" si="210"/>
        <v>0</v>
      </c>
      <c r="AW197" s="24">
        <f t="shared" si="210"/>
        <v>0</v>
      </c>
      <c r="AX197" s="24">
        <f t="shared" si="210"/>
        <v>0</v>
      </c>
      <c r="AY197" s="24">
        <f t="shared" si="210"/>
        <v>0</v>
      </c>
      <c r="AZ197" s="24">
        <f t="shared" si="210"/>
        <v>0</v>
      </c>
      <c r="BA197" s="24">
        <f t="shared" si="210"/>
        <v>0</v>
      </c>
      <c r="BB197" s="24">
        <f t="shared" si="210"/>
        <v>0</v>
      </c>
      <c r="BC197" s="24">
        <f t="shared" si="210"/>
        <v>0</v>
      </c>
      <c r="BD197" s="24">
        <f t="shared" si="210"/>
        <v>0</v>
      </c>
      <c r="BE197" s="24">
        <f t="shared" si="210"/>
        <v>0</v>
      </c>
      <c r="BF197" s="24">
        <f t="shared" si="210"/>
        <v>0</v>
      </c>
      <c r="BG197" s="24">
        <f t="shared" si="210"/>
        <v>0</v>
      </c>
    </row>
    <row r="198" spans="8:59" x14ac:dyDescent="0.2">
      <c r="H198">
        <f>Registration!B19</f>
        <v>9</v>
      </c>
      <c r="I198" t="str">
        <f>Registration!C19</f>
        <v>Todd V.d Pluyme</v>
      </c>
      <c r="J198" s="24">
        <f t="shared" ref="J198:BG198" si="211">IF(ROW()=(COLUMN()+180),"-",(COUNTIF(G6_6,$H198)*COUNTIF(G6_6,J$7))+(COUNTIF(G6_7,$H198)*COUNTIF(G6_7,J$7))+(COUNTIF(G6_8,$H198)*COUNTIF(G6_8,J$7))+(COUNTIF(G6_9,$H198)*COUNTIF(G6_9,J$7))+(COUNTIF(G6_10,$H198)*COUNTIF(G6_10,J$7))+(COUNTIF(G7_6,$H198)*COUNTIF(G7_6,J$7))+(COUNTIF(G7_7,$H198)*COUNTIF(G7_7,J$7))+(COUNTIF(G7_8,$H198)*COUNTIF(G7_8,J$7))+(COUNTIF(G7_9,$H198)*COUNTIF(G7_9,J$7))+(COUNTIF(G7_10,$H198)*COUNTIF(G7_10,J$7))+(COUNTIF(G8_6,$H198)*COUNTIF(G8_6,J$7))+(COUNTIF(G8_7,$H198)*COUNTIF(G8_7,J$7))+(COUNTIF(G8_8,$H198)*COUNTIF(G8_8,J$7))+(COUNTIF(G8_9,$H198)*COUNTIF(G8_9,J$7))+(COUNTIF(G8_10,$H198)*COUNTIF(G8_10,J$7))+(COUNTIF(G9_6,$H198)*COUNTIF(G9_6,J$7))+(COUNTIF(G9_7,$H198)*COUNTIF(G9_7,J$7))+(COUNTIF(G9_8,$H198)*COUNTIF(G9_8,J$7))+(COUNTIF(G9_9,$H198)*COUNTIF(G9_9,J$7))+(COUNTIF(G9_10,$H198)*COUNTIF(G9_10,J$7)+J257))</f>
        <v>0</v>
      </c>
      <c r="K198" s="24">
        <f t="shared" si="211"/>
        <v>0</v>
      </c>
      <c r="L198" s="87">
        <f t="shared" si="211"/>
        <v>0</v>
      </c>
      <c r="M198" s="24">
        <f t="shared" si="211"/>
        <v>0</v>
      </c>
      <c r="N198" s="24">
        <f t="shared" si="211"/>
        <v>0</v>
      </c>
      <c r="O198" s="24">
        <f t="shared" si="211"/>
        <v>0</v>
      </c>
      <c r="P198" s="24">
        <f t="shared" si="211"/>
        <v>0</v>
      </c>
      <c r="Q198" s="24">
        <f t="shared" si="211"/>
        <v>0</v>
      </c>
      <c r="R198" s="24" t="str">
        <f t="shared" si="211"/>
        <v>-</v>
      </c>
      <c r="S198" s="24">
        <f t="shared" si="211"/>
        <v>0</v>
      </c>
      <c r="T198" s="24">
        <f t="shared" si="211"/>
        <v>0</v>
      </c>
      <c r="U198" s="24">
        <f t="shared" si="211"/>
        <v>0</v>
      </c>
      <c r="V198" s="24">
        <f t="shared" si="211"/>
        <v>0</v>
      </c>
      <c r="W198" s="24">
        <f t="shared" si="211"/>
        <v>0</v>
      </c>
      <c r="X198" s="24">
        <f t="shared" si="211"/>
        <v>0</v>
      </c>
      <c r="Y198" s="24">
        <f t="shared" si="211"/>
        <v>0</v>
      </c>
      <c r="Z198" s="24">
        <f t="shared" si="211"/>
        <v>0</v>
      </c>
      <c r="AA198" s="24">
        <f t="shared" si="211"/>
        <v>0</v>
      </c>
      <c r="AB198" s="24">
        <f t="shared" si="211"/>
        <v>0</v>
      </c>
      <c r="AC198" s="24">
        <f t="shared" si="211"/>
        <v>0</v>
      </c>
      <c r="AD198" s="24">
        <f t="shared" si="211"/>
        <v>0</v>
      </c>
      <c r="AE198" s="24">
        <f t="shared" si="211"/>
        <v>0</v>
      </c>
      <c r="AF198" s="24">
        <f t="shared" si="211"/>
        <v>0</v>
      </c>
      <c r="AG198" s="24">
        <f t="shared" si="211"/>
        <v>0</v>
      </c>
      <c r="AH198" s="24">
        <f t="shared" si="211"/>
        <v>0</v>
      </c>
      <c r="AI198" s="24">
        <f t="shared" si="211"/>
        <v>0</v>
      </c>
      <c r="AJ198" s="24">
        <f t="shared" si="211"/>
        <v>0</v>
      </c>
      <c r="AK198" s="24">
        <f t="shared" si="211"/>
        <v>0</v>
      </c>
      <c r="AL198" s="24">
        <f t="shared" si="211"/>
        <v>0</v>
      </c>
      <c r="AM198" s="24">
        <f t="shared" si="211"/>
        <v>0</v>
      </c>
      <c r="AN198" s="24">
        <f t="shared" si="211"/>
        <v>0</v>
      </c>
      <c r="AO198" s="24">
        <f t="shared" si="211"/>
        <v>0</v>
      </c>
      <c r="AP198" s="24">
        <f t="shared" si="211"/>
        <v>0</v>
      </c>
      <c r="AQ198" s="24">
        <f t="shared" si="211"/>
        <v>0</v>
      </c>
      <c r="AR198" s="24">
        <f t="shared" si="211"/>
        <v>0</v>
      </c>
      <c r="AS198" s="24">
        <f t="shared" si="211"/>
        <v>0</v>
      </c>
      <c r="AT198" s="24">
        <f t="shared" si="211"/>
        <v>0</v>
      </c>
      <c r="AU198" s="24">
        <f t="shared" si="211"/>
        <v>0</v>
      </c>
      <c r="AV198" s="24">
        <f t="shared" si="211"/>
        <v>0</v>
      </c>
      <c r="AW198" s="24">
        <f t="shared" si="211"/>
        <v>0</v>
      </c>
      <c r="AX198" s="24">
        <f t="shared" si="211"/>
        <v>0</v>
      </c>
      <c r="AY198" s="24">
        <f t="shared" si="211"/>
        <v>0</v>
      </c>
      <c r="AZ198" s="24">
        <f t="shared" si="211"/>
        <v>0</v>
      </c>
      <c r="BA198" s="24">
        <f t="shared" si="211"/>
        <v>0</v>
      </c>
      <c r="BB198" s="24">
        <f t="shared" si="211"/>
        <v>0</v>
      </c>
      <c r="BC198" s="24">
        <f t="shared" si="211"/>
        <v>0</v>
      </c>
      <c r="BD198" s="24">
        <f t="shared" si="211"/>
        <v>0</v>
      </c>
      <c r="BE198" s="24">
        <f t="shared" si="211"/>
        <v>0</v>
      </c>
      <c r="BF198" s="24">
        <f t="shared" si="211"/>
        <v>0</v>
      </c>
      <c r="BG198" s="24">
        <f t="shared" si="211"/>
        <v>0</v>
      </c>
    </row>
    <row r="199" spans="8:59" x14ac:dyDescent="0.2">
      <c r="H199">
        <f>Registration!B20</f>
        <v>10</v>
      </c>
      <c r="I199" t="str">
        <f>Registration!C20</f>
        <v>Allen Stancius</v>
      </c>
      <c r="J199" s="24">
        <f t="shared" ref="J199:BG199" si="212">IF(ROW()=(COLUMN()+180),"-",(COUNTIF(G6_6,$H199)*COUNTIF(G6_6,J$7))+(COUNTIF(G6_7,$H199)*COUNTIF(G6_7,J$7))+(COUNTIF(G6_8,$H199)*COUNTIF(G6_8,J$7))+(COUNTIF(G6_9,$H199)*COUNTIF(G6_9,J$7))+(COUNTIF(G6_10,$H199)*COUNTIF(G6_10,J$7))+(COUNTIF(G7_6,$H199)*COUNTIF(G7_6,J$7))+(COUNTIF(G7_7,$H199)*COUNTIF(G7_7,J$7))+(COUNTIF(G7_8,$H199)*COUNTIF(G7_8,J$7))+(COUNTIF(G7_9,$H199)*COUNTIF(G7_9,J$7))+(COUNTIF(G7_10,$H199)*COUNTIF(G7_10,J$7))+(COUNTIF(G8_6,$H199)*COUNTIF(G8_6,J$7))+(COUNTIF(G8_7,$H199)*COUNTIF(G8_7,J$7))+(COUNTIF(G8_8,$H199)*COUNTIF(G8_8,J$7))+(COUNTIF(G8_9,$H199)*COUNTIF(G8_9,J$7))+(COUNTIF(G8_10,$H199)*COUNTIF(G8_10,J$7))+(COUNTIF(G9_6,$H199)*COUNTIF(G9_6,J$7))+(COUNTIF(G9_7,$H199)*COUNTIF(G9_7,J$7))+(COUNTIF(G9_8,$H199)*COUNTIF(G9_8,J$7))+(COUNTIF(G9_9,$H199)*COUNTIF(G9_9,J$7))+(COUNTIF(G9_10,$H199)*COUNTIF(G9_10,J$7)+J258))</f>
        <v>0</v>
      </c>
      <c r="K199" s="24">
        <f t="shared" si="212"/>
        <v>0</v>
      </c>
      <c r="L199" s="24">
        <f t="shared" si="212"/>
        <v>0</v>
      </c>
      <c r="M199" s="24">
        <f t="shared" si="212"/>
        <v>0</v>
      </c>
      <c r="N199" s="24">
        <f t="shared" si="212"/>
        <v>0</v>
      </c>
      <c r="O199" s="24">
        <f t="shared" si="212"/>
        <v>0</v>
      </c>
      <c r="P199" s="24">
        <f t="shared" si="212"/>
        <v>0</v>
      </c>
      <c r="Q199" s="24">
        <f t="shared" si="212"/>
        <v>0</v>
      </c>
      <c r="R199" s="24">
        <f t="shared" si="212"/>
        <v>0</v>
      </c>
      <c r="S199" s="24" t="str">
        <f t="shared" si="212"/>
        <v>-</v>
      </c>
      <c r="T199" s="24">
        <f t="shared" si="212"/>
        <v>0</v>
      </c>
      <c r="U199" s="24">
        <f t="shared" si="212"/>
        <v>0</v>
      </c>
      <c r="V199" s="24">
        <f t="shared" si="212"/>
        <v>0</v>
      </c>
      <c r="W199" s="24">
        <f t="shared" si="212"/>
        <v>0</v>
      </c>
      <c r="X199" s="24">
        <f t="shared" si="212"/>
        <v>0</v>
      </c>
      <c r="Y199" s="24">
        <f t="shared" si="212"/>
        <v>0</v>
      </c>
      <c r="Z199" s="24">
        <f t="shared" si="212"/>
        <v>0</v>
      </c>
      <c r="AA199" s="24">
        <f t="shared" si="212"/>
        <v>0</v>
      </c>
      <c r="AB199" s="24">
        <f t="shared" si="212"/>
        <v>0</v>
      </c>
      <c r="AC199" s="24">
        <f t="shared" si="212"/>
        <v>0</v>
      </c>
      <c r="AD199" s="24">
        <f t="shared" si="212"/>
        <v>0</v>
      </c>
      <c r="AE199" s="24">
        <f t="shared" si="212"/>
        <v>0</v>
      </c>
      <c r="AF199" s="24">
        <f t="shared" si="212"/>
        <v>0</v>
      </c>
      <c r="AG199" s="24">
        <f t="shared" si="212"/>
        <v>0</v>
      </c>
      <c r="AH199" s="24">
        <f t="shared" si="212"/>
        <v>0</v>
      </c>
      <c r="AI199" s="24">
        <f t="shared" si="212"/>
        <v>0</v>
      </c>
      <c r="AJ199" s="24">
        <f t="shared" si="212"/>
        <v>0</v>
      </c>
      <c r="AK199" s="24">
        <f t="shared" si="212"/>
        <v>0</v>
      </c>
      <c r="AL199" s="24">
        <f t="shared" si="212"/>
        <v>0</v>
      </c>
      <c r="AM199" s="24">
        <f t="shared" si="212"/>
        <v>0</v>
      </c>
      <c r="AN199" s="24">
        <f t="shared" si="212"/>
        <v>0</v>
      </c>
      <c r="AO199" s="24">
        <f t="shared" si="212"/>
        <v>0</v>
      </c>
      <c r="AP199" s="24">
        <f t="shared" si="212"/>
        <v>0</v>
      </c>
      <c r="AQ199" s="24">
        <f t="shared" si="212"/>
        <v>0</v>
      </c>
      <c r="AR199" s="24">
        <f t="shared" si="212"/>
        <v>0</v>
      </c>
      <c r="AS199" s="24">
        <f t="shared" si="212"/>
        <v>0</v>
      </c>
      <c r="AT199" s="24">
        <f t="shared" si="212"/>
        <v>0</v>
      </c>
      <c r="AU199" s="24">
        <f t="shared" si="212"/>
        <v>0</v>
      </c>
      <c r="AV199" s="24">
        <f t="shared" si="212"/>
        <v>0</v>
      </c>
      <c r="AW199" s="24">
        <f t="shared" si="212"/>
        <v>0</v>
      </c>
      <c r="AX199" s="24">
        <f t="shared" si="212"/>
        <v>0</v>
      </c>
      <c r="AY199" s="24">
        <f t="shared" si="212"/>
        <v>0</v>
      </c>
      <c r="AZ199" s="24">
        <f t="shared" si="212"/>
        <v>0</v>
      </c>
      <c r="BA199" s="24">
        <f t="shared" si="212"/>
        <v>0</v>
      </c>
      <c r="BB199" s="24">
        <f t="shared" si="212"/>
        <v>0</v>
      </c>
      <c r="BC199" s="24">
        <f t="shared" si="212"/>
        <v>0</v>
      </c>
      <c r="BD199" s="24">
        <f t="shared" si="212"/>
        <v>0</v>
      </c>
      <c r="BE199" s="24">
        <f t="shared" si="212"/>
        <v>0</v>
      </c>
      <c r="BF199" s="24">
        <f t="shared" si="212"/>
        <v>0</v>
      </c>
      <c r="BG199" s="24">
        <f t="shared" si="212"/>
        <v>0</v>
      </c>
    </row>
    <row r="200" spans="8:59" x14ac:dyDescent="0.2">
      <c r="H200">
        <f>Registration!B21</f>
        <v>11</v>
      </c>
      <c r="I200" t="str">
        <f>Registration!C21</f>
        <v>Mike Monical</v>
      </c>
      <c r="J200" s="24">
        <f t="shared" ref="J200:BG200" si="213">IF(ROW()=(COLUMN()+180),"-",(COUNTIF(G6_6,$H200)*COUNTIF(G6_6,J$7))+(COUNTIF(G6_7,$H200)*COUNTIF(G6_7,J$7))+(COUNTIF(G6_8,$H200)*COUNTIF(G6_8,J$7))+(COUNTIF(G6_9,$H200)*COUNTIF(G6_9,J$7))+(COUNTIF(G6_10,$H200)*COUNTIF(G6_10,J$7))+(COUNTIF(G7_6,$H200)*COUNTIF(G7_6,J$7))+(COUNTIF(G7_7,$H200)*COUNTIF(G7_7,J$7))+(COUNTIF(G7_8,$H200)*COUNTIF(G7_8,J$7))+(COUNTIF(G7_9,$H200)*COUNTIF(G7_9,J$7))+(COUNTIF(G7_10,$H200)*COUNTIF(G7_10,J$7))+(COUNTIF(G8_6,$H200)*COUNTIF(G8_6,J$7))+(COUNTIF(G8_7,$H200)*COUNTIF(G8_7,J$7))+(COUNTIF(G8_8,$H200)*COUNTIF(G8_8,J$7))+(COUNTIF(G8_9,$H200)*COUNTIF(G8_9,J$7))+(COUNTIF(G8_10,$H200)*COUNTIF(G8_10,J$7))+(COUNTIF(G9_6,$H200)*COUNTIF(G9_6,J$7))+(COUNTIF(G9_7,$H200)*COUNTIF(G9_7,J$7))+(COUNTIF(G9_8,$H200)*COUNTIF(G9_8,J$7))+(COUNTIF(G9_9,$H200)*COUNTIF(G9_9,J$7))+(COUNTIF(G9_10,$H200)*COUNTIF(G9_10,J$7)+J259))</f>
        <v>0</v>
      </c>
      <c r="K200" s="24">
        <f t="shared" si="213"/>
        <v>0</v>
      </c>
      <c r="L200" s="24">
        <f t="shared" si="213"/>
        <v>0</v>
      </c>
      <c r="M200" s="24">
        <f t="shared" si="213"/>
        <v>0</v>
      </c>
      <c r="N200" s="24">
        <f t="shared" si="213"/>
        <v>0</v>
      </c>
      <c r="O200" s="24">
        <f t="shared" si="213"/>
        <v>0</v>
      </c>
      <c r="P200" s="24">
        <f t="shared" si="213"/>
        <v>0</v>
      </c>
      <c r="Q200" s="24">
        <f t="shared" si="213"/>
        <v>0</v>
      </c>
      <c r="R200" s="24">
        <f t="shared" si="213"/>
        <v>0</v>
      </c>
      <c r="S200" s="24">
        <f t="shared" si="213"/>
        <v>0</v>
      </c>
      <c r="T200" s="24" t="str">
        <f t="shared" si="213"/>
        <v>-</v>
      </c>
      <c r="U200" s="24">
        <f t="shared" si="213"/>
        <v>0</v>
      </c>
      <c r="V200" s="24">
        <f t="shared" si="213"/>
        <v>0</v>
      </c>
      <c r="W200" s="24">
        <f t="shared" si="213"/>
        <v>0</v>
      </c>
      <c r="X200" s="24">
        <f t="shared" si="213"/>
        <v>0</v>
      </c>
      <c r="Y200" s="24">
        <f t="shared" si="213"/>
        <v>0</v>
      </c>
      <c r="Z200" s="24">
        <f t="shared" si="213"/>
        <v>0</v>
      </c>
      <c r="AA200" s="24">
        <f t="shared" si="213"/>
        <v>0</v>
      </c>
      <c r="AB200" s="24">
        <f t="shared" si="213"/>
        <v>0</v>
      </c>
      <c r="AC200" s="24">
        <f t="shared" si="213"/>
        <v>0</v>
      </c>
      <c r="AD200" s="24">
        <f t="shared" si="213"/>
        <v>0</v>
      </c>
      <c r="AE200" s="24">
        <f t="shared" si="213"/>
        <v>0</v>
      </c>
      <c r="AF200" s="24">
        <f t="shared" si="213"/>
        <v>0</v>
      </c>
      <c r="AG200" s="24">
        <f t="shared" si="213"/>
        <v>0</v>
      </c>
      <c r="AH200" s="24">
        <f t="shared" si="213"/>
        <v>0</v>
      </c>
      <c r="AI200" s="24">
        <f t="shared" si="213"/>
        <v>0</v>
      </c>
      <c r="AJ200" s="24">
        <f t="shared" si="213"/>
        <v>0</v>
      </c>
      <c r="AK200" s="24">
        <f t="shared" si="213"/>
        <v>0</v>
      </c>
      <c r="AL200" s="24">
        <f t="shared" si="213"/>
        <v>0</v>
      </c>
      <c r="AM200" s="24">
        <f t="shared" si="213"/>
        <v>0</v>
      </c>
      <c r="AN200" s="24">
        <f t="shared" si="213"/>
        <v>0</v>
      </c>
      <c r="AO200" s="24">
        <f t="shared" si="213"/>
        <v>0</v>
      </c>
      <c r="AP200" s="24">
        <f t="shared" si="213"/>
        <v>0</v>
      </c>
      <c r="AQ200" s="24">
        <f t="shared" si="213"/>
        <v>0</v>
      </c>
      <c r="AR200" s="24">
        <f t="shared" si="213"/>
        <v>0</v>
      </c>
      <c r="AS200" s="24">
        <f t="shared" si="213"/>
        <v>0</v>
      </c>
      <c r="AT200" s="24">
        <f t="shared" si="213"/>
        <v>0</v>
      </c>
      <c r="AU200" s="24">
        <f t="shared" si="213"/>
        <v>0</v>
      </c>
      <c r="AV200" s="24">
        <f t="shared" si="213"/>
        <v>0</v>
      </c>
      <c r="AW200" s="24">
        <f t="shared" si="213"/>
        <v>0</v>
      </c>
      <c r="AX200" s="24">
        <f t="shared" si="213"/>
        <v>0</v>
      </c>
      <c r="AY200" s="24">
        <f t="shared" si="213"/>
        <v>0</v>
      </c>
      <c r="AZ200" s="24">
        <f t="shared" si="213"/>
        <v>0</v>
      </c>
      <c r="BA200" s="24">
        <f t="shared" si="213"/>
        <v>0</v>
      </c>
      <c r="BB200" s="24">
        <f t="shared" si="213"/>
        <v>0</v>
      </c>
      <c r="BC200" s="24">
        <f t="shared" si="213"/>
        <v>0</v>
      </c>
      <c r="BD200" s="24">
        <f t="shared" si="213"/>
        <v>0</v>
      </c>
      <c r="BE200" s="24">
        <f t="shared" si="213"/>
        <v>0</v>
      </c>
      <c r="BF200" s="24">
        <f t="shared" si="213"/>
        <v>0</v>
      </c>
      <c r="BG200" s="24">
        <f t="shared" si="213"/>
        <v>0</v>
      </c>
    </row>
    <row r="201" spans="8:59" x14ac:dyDescent="0.2">
      <c r="H201">
        <f>Registration!B22</f>
        <v>12</v>
      </c>
      <c r="I201" t="str">
        <f>Registration!C22</f>
        <v>Dave Blanchard</v>
      </c>
      <c r="J201" s="24">
        <f t="shared" ref="J201:BG201" si="214">IF(ROW()=(COLUMN()+180),"-",(COUNTIF(G6_6,$H201)*COUNTIF(G6_6,J$7))+(COUNTIF(G6_7,$H201)*COUNTIF(G6_7,J$7))+(COUNTIF(G6_8,$H201)*COUNTIF(G6_8,J$7))+(COUNTIF(G6_9,$H201)*COUNTIF(G6_9,J$7))+(COUNTIF(G6_10,$H201)*COUNTIF(G6_10,J$7))+(COUNTIF(G7_6,$H201)*COUNTIF(G7_6,J$7))+(COUNTIF(G7_7,$H201)*COUNTIF(G7_7,J$7))+(COUNTIF(G7_8,$H201)*COUNTIF(G7_8,J$7))+(COUNTIF(G7_9,$H201)*COUNTIF(G7_9,J$7))+(COUNTIF(G7_10,$H201)*COUNTIF(G7_10,J$7))+(COUNTIF(G8_6,$H201)*COUNTIF(G8_6,J$7))+(COUNTIF(G8_7,$H201)*COUNTIF(G8_7,J$7))+(COUNTIF(G8_8,$H201)*COUNTIF(G8_8,J$7))+(COUNTIF(G8_9,$H201)*COUNTIF(G8_9,J$7))+(COUNTIF(G8_10,$H201)*COUNTIF(G8_10,J$7))+(COUNTIF(G9_6,$H201)*COUNTIF(G9_6,J$7))+(COUNTIF(G9_7,$H201)*COUNTIF(G9_7,J$7))+(COUNTIF(G9_8,$H201)*COUNTIF(G9_8,J$7))+(COUNTIF(G9_9,$H201)*COUNTIF(G9_9,J$7))+(COUNTIF(G9_10,$H201)*COUNTIF(G9_10,J$7)+J260))</f>
        <v>0</v>
      </c>
      <c r="K201" s="24">
        <f t="shared" si="214"/>
        <v>0</v>
      </c>
      <c r="L201" s="24">
        <f t="shared" si="214"/>
        <v>0</v>
      </c>
      <c r="M201" s="87">
        <f t="shared" si="214"/>
        <v>0</v>
      </c>
      <c r="N201" s="87">
        <f t="shared" si="214"/>
        <v>0</v>
      </c>
      <c r="O201" s="87">
        <f t="shared" si="214"/>
        <v>0</v>
      </c>
      <c r="P201" s="144">
        <f t="shared" si="214"/>
        <v>0</v>
      </c>
      <c r="Q201" s="24">
        <f t="shared" si="214"/>
        <v>0</v>
      </c>
      <c r="R201" s="24">
        <f t="shared" si="214"/>
        <v>0</v>
      </c>
      <c r="S201" s="24">
        <f t="shared" si="214"/>
        <v>0</v>
      </c>
      <c r="T201" s="24">
        <f t="shared" si="214"/>
        <v>0</v>
      </c>
      <c r="U201" s="24" t="str">
        <f t="shared" si="214"/>
        <v>-</v>
      </c>
      <c r="V201" s="24">
        <f t="shared" si="214"/>
        <v>0</v>
      </c>
      <c r="W201" s="24">
        <f t="shared" si="214"/>
        <v>0</v>
      </c>
      <c r="X201" s="24">
        <f t="shared" si="214"/>
        <v>0</v>
      </c>
      <c r="Y201" s="24">
        <f t="shared" si="214"/>
        <v>0</v>
      </c>
      <c r="Z201" s="24">
        <f t="shared" si="214"/>
        <v>0</v>
      </c>
      <c r="AA201" s="24">
        <f t="shared" si="214"/>
        <v>0</v>
      </c>
      <c r="AB201" s="144">
        <f t="shared" si="214"/>
        <v>0</v>
      </c>
      <c r="AC201" s="24">
        <f t="shared" si="214"/>
        <v>0</v>
      </c>
      <c r="AD201" s="24">
        <f t="shared" si="214"/>
        <v>0</v>
      </c>
      <c r="AE201" s="24">
        <f t="shared" si="214"/>
        <v>0</v>
      </c>
      <c r="AF201" s="24">
        <f t="shared" si="214"/>
        <v>0</v>
      </c>
      <c r="AG201" s="24">
        <f t="shared" si="214"/>
        <v>0</v>
      </c>
      <c r="AH201" s="24">
        <f t="shared" si="214"/>
        <v>0</v>
      </c>
      <c r="AI201" s="24">
        <f t="shared" si="214"/>
        <v>0</v>
      </c>
      <c r="AJ201" s="24">
        <f t="shared" si="214"/>
        <v>0</v>
      </c>
      <c r="AK201" s="24">
        <f t="shared" si="214"/>
        <v>0</v>
      </c>
      <c r="AL201" s="24">
        <f t="shared" si="214"/>
        <v>0</v>
      </c>
      <c r="AM201" s="24">
        <f t="shared" si="214"/>
        <v>0</v>
      </c>
      <c r="AN201" s="24">
        <f t="shared" si="214"/>
        <v>0</v>
      </c>
      <c r="AO201" s="24">
        <f t="shared" si="214"/>
        <v>0</v>
      </c>
      <c r="AP201" s="24">
        <f t="shared" si="214"/>
        <v>0</v>
      </c>
      <c r="AQ201" s="24">
        <f t="shared" si="214"/>
        <v>0</v>
      </c>
      <c r="AR201" s="24">
        <f t="shared" si="214"/>
        <v>0</v>
      </c>
      <c r="AS201" s="24">
        <f t="shared" si="214"/>
        <v>0</v>
      </c>
      <c r="AT201" s="24">
        <f t="shared" si="214"/>
        <v>0</v>
      </c>
      <c r="AU201" s="24">
        <f t="shared" si="214"/>
        <v>0</v>
      </c>
      <c r="AV201" s="24">
        <f t="shared" si="214"/>
        <v>0</v>
      </c>
      <c r="AW201" s="24">
        <f t="shared" si="214"/>
        <v>0</v>
      </c>
      <c r="AX201" s="24">
        <f t="shared" si="214"/>
        <v>0</v>
      </c>
      <c r="AY201" s="24">
        <f t="shared" si="214"/>
        <v>0</v>
      </c>
      <c r="AZ201" s="24">
        <f t="shared" si="214"/>
        <v>0</v>
      </c>
      <c r="BA201" s="24">
        <f t="shared" si="214"/>
        <v>0</v>
      </c>
      <c r="BB201" s="24">
        <f t="shared" si="214"/>
        <v>0</v>
      </c>
      <c r="BC201" s="24">
        <f t="shared" si="214"/>
        <v>0</v>
      </c>
      <c r="BD201" s="24">
        <f t="shared" si="214"/>
        <v>0</v>
      </c>
      <c r="BE201" s="24">
        <f t="shared" si="214"/>
        <v>0</v>
      </c>
      <c r="BF201" s="24">
        <f t="shared" si="214"/>
        <v>0</v>
      </c>
      <c r="BG201" s="24">
        <f t="shared" si="214"/>
        <v>0</v>
      </c>
    </row>
    <row r="202" spans="8:59" x14ac:dyDescent="0.2">
      <c r="H202">
        <f>Registration!B23</f>
        <v>13</v>
      </c>
      <c r="I202" t="str">
        <f>Registration!C23</f>
        <v>David Hecht</v>
      </c>
      <c r="J202" s="24">
        <f t="shared" ref="J202:BG202" si="215">IF(ROW()=(COLUMN()+180),"-",(COUNTIF(G6_6,$H202)*COUNTIF(G6_6,J$7))+(COUNTIF(G6_7,$H202)*COUNTIF(G6_7,J$7))+(COUNTIF(G6_8,$H202)*COUNTIF(G6_8,J$7))+(COUNTIF(G6_9,$H202)*COUNTIF(G6_9,J$7))+(COUNTIF(G6_10,$H202)*COUNTIF(G6_10,J$7))+(COUNTIF(G7_6,$H202)*COUNTIF(G7_6,J$7))+(COUNTIF(G7_7,$H202)*COUNTIF(G7_7,J$7))+(COUNTIF(G7_8,$H202)*COUNTIF(G7_8,J$7))+(COUNTIF(G7_9,$H202)*COUNTIF(G7_9,J$7))+(COUNTIF(G7_10,$H202)*COUNTIF(G7_10,J$7))+(COUNTIF(G8_6,$H202)*COUNTIF(G8_6,J$7))+(COUNTIF(G8_7,$H202)*COUNTIF(G8_7,J$7))+(COUNTIF(G8_8,$H202)*COUNTIF(G8_8,J$7))+(COUNTIF(G8_9,$H202)*COUNTIF(G8_9,J$7))+(COUNTIF(G8_10,$H202)*COUNTIF(G8_10,J$7))+(COUNTIF(G9_6,$H202)*COUNTIF(G9_6,J$7))+(COUNTIF(G9_7,$H202)*COUNTIF(G9_7,J$7))+(COUNTIF(G9_8,$H202)*COUNTIF(G9_8,J$7))+(COUNTIF(G9_9,$H202)*COUNTIF(G9_9,J$7))+(COUNTIF(G9_10,$H202)*COUNTIF(G9_10,J$7)+J261))</f>
        <v>0</v>
      </c>
      <c r="K202" s="24">
        <f t="shared" si="215"/>
        <v>0</v>
      </c>
      <c r="L202" s="67">
        <f t="shared" si="215"/>
        <v>0</v>
      </c>
      <c r="M202" s="87">
        <f t="shared" si="215"/>
        <v>0</v>
      </c>
      <c r="N202" s="24">
        <f t="shared" si="215"/>
        <v>0</v>
      </c>
      <c r="O202" s="87">
        <f t="shared" si="215"/>
        <v>0</v>
      </c>
      <c r="P202" s="24">
        <f t="shared" si="215"/>
        <v>0</v>
      </c>
      <c r="Q202" s="24">
        <f t="shared" si="215"/>
        <v>0</v>
      </c>
      <c r="R202" s="24">
        <f t="shared" si="215"/>
        <v>0</v>
      </c>
      <c r="S202" s="24">
        <f t="shared" si="215"/>
        <v>0</v>
      </c>
      <c r="T202" s="24">
        <f t="shared" si="215"/>
        <v>0</v>
      </c>
      <c r="U202" s="24">
        <f t="shared" si="215"/>
        <v>0</v>
      </c>
      <c r="V202" s="24" t="str">
        <f t="shared" si="215"/>
        <v>-</v>
      </c>
      <c r="W202" s="24">
        <f t="shared" si="215"/>
        <v>0</v>
      </c>
      <c r="X202" s="24">
        <f t="shared" si="215"/>
        <v>0</v>
      </c>
      <c r="Y202" s="24">
        <f t="shared" si="215"/>
        <v>0</v>
      </c>
      <c r="Z202" s="144">
        <f t="shared" si="215"/>
        <v>0</v>
      </c>
      <c r="AA202" s="24">
        <f t="shared" si="215"/>
        <v>0</v>
      </c>
      <c r="AB202" s="24">
        <f t="shared" si="215"/>
        <v>0</v>
      </c>
      <c r="AC202" s="24">
        <f t="shared" si="215"/>
        <v>0</v>
      </c>
      <c r="AD202" s="24">
        <f t="shared" si="215"/>
        <v>0</v>
      </c>
      <c r="AE202" s="24">
        <f t="shared" si="215"/>
        <v>0</v>
      </c>
      <c r="AF202" s="24">
        <f t="shared" si="215"/>
        <v>0</v>
      </c>
      <c r="AG202" s="24">
        <f t="shared" si="215"/>
        <v>0</v>
      </c>
      <c r="AH202" s="24">
        <f t="shared" si="215"/>
        <v>0</v>
      </c>
      <c r="AI202" s="24">
        <f t="shared" si="215"/>
        <v>0</v>
      </c>
      <c r="AJ202" s="24">
        <f t="shared" si="215"/>
        <v>0</v>
      </c>
      <c r="AK202" s="24">
        <f t="shared" si="215"/>
        <v>0</v>
      </c>
      <c r="AL202" s="24">
        <f t="shared" si="215"/>
        <v>0</v>
      </c>
      <c r="AM202" s="24">
        <f t="shared" si="215"/>
        <v>0</v>
      </c>
      <c r="AN202" s="24">
        <f t="shared" si="215"/>
        <v>0</v>
      </c>
      <c r="AO202" s="144">
        <f t="shared" si="215"/>
        <v>0</v>
      </c>
      <c r="AP202" s="24">
        <f t="shared" si="215"/>
        <v>0</v>
      </c>
      <c r="AQ202" s="24">
        <f t="shared" si="215"/>
        <v>0</v>
      </c>
      <c r="AR202" s="24">
        <f t="shared" si="215"/>
        <v>0</v>
      </c>
      <c r="AS202" s="24">
        <f t="shared" si="215"/>
        <v>0</v>
      </c>
      <c r="AT202" s="24">
        <f t="shared" si="215"/>
        <v>0</v>
      </c>
      <c r="AU202" s="24">
        <f t="shared" si="215"/>
        <v>0</v>
      </c>
      <c r="AV202" s="24">
        <f t="shared" si="215"/>
        <v>0</v>
      </c>
      <c r="AW202" s="24">
        <f t="shared" si="215"/>
        <v>0</v>
      </c>
      <c r="AX202" s="24">
        <f t="shared" si="215"/>
        <v>0</v>
      </c>
      <c r="AY202" s="24">
        <f t="shared" si="215"/>
        <v>0</v>
      </c>
      <c r="AZ202" s="24">
        <f t="shared" si="215"/>
        <v>0</v>
      </c>
      <c r="BA202" s="24">
        <f t="shared" si="215"/>
        <v>0</v>
      </c>
      <c r="BB202" s="24">
        <f t="shared" si="215"/>
        <v>0</v>
      </c>
      <c r="BC202" s="24">
        <f t="shared" si="215"/>
        <v>0</v>
      </c>
      <c r="BD202" s="24">
        <f t="shared" si="215"/>
        <v>0</v>
      </c>
      <c r="BE202" s="144">
        <f t="shared" si="215"/>
        <v>0</v>
      </c>
      <c r="BF202" s="144">
        <f t="shared" si="215"/>
        <v>0</v>
      </c>
      <c r="BG202" s="144">
        <f t="shared" si="215"/>
        <v>0</v>
      </c>
    </row>
    <row r="203" spans="8:59" x14ac:dyDescent="0.2">
      <c r="H203">
        <f>Registration!B24</f>
        <v>14</v>
      </c>
      <c r="I203" t="str">
        <f>Registration!C24</f>
        <v>Aliza Panitz</v>
      </c>
      <c r="J203" s="24">
        <f t="shared" ref="J203:BG203" si="216">IF(ROW()=(COLUMN()+180),"-",(COUNTIF(G6_6,$H203)*COUNTIF(G6_6,J$7))+(COUNTIF(G6_7,$H203)*COUNTIF(G6_7,J$7))+(COUNTIF(G6_8,$H203)*COUNTIF(G6_8,J$7))+(COUNTIF(G6_9,$H203)*COUNTIF(G6_9,J$7))+(COUNTIF(G6_10,$H203)*COUNTIF(G6_10,J$7))+(COUNTIF(G7_6,$H203)*COUNTIF(G7_6,J$7))+(COUNTIF(G7_7,$H203)*COUNTIF(G7_7,J$7))+(COUNTIF(G7_8,$H203)*COUNTIF(G7_8,J$7))+(COUNTIF(G7_9,$H203)*COUNTIF(G7_9,J$7))+(COUNTIF(G7_10,$H203)*COUNTIF(G7_10,J$7))+(COUNTIF(G8_6,$H203)*COUNTIF(G8_6,J$7))+(COUNTIF(G8_7,$H203)*COUNTIF(G8_7,J$7))+(COUNTIF(G8_8,$H203)*COUNTIF(G8_8,J$7))+(COUNTIF(G8_9,$H203)*COUNTIF(G8_9,J$7))+(COUNTIF(G8_10,$H203)*COUNTIF(G8_10,J$7))+(COUNTIF(G9_6,$H203)*COUNTIF(G9_6,J$7))+(COUNTIF(G9_7,$H203)*COUNTIF(G9_7,J$7))+(COUNTIF(G9_8,$H203)*COUNTIF(G9_8,J$7))+(COUNTIF(G9_9,$H203)*COUNTIF(G9_9,J$7))+(COUNTIF(G9_10,$H203)*COUNTIF(G9_10,J$7)+J262))</f>
        <v>0</v>
      </c>
      <c r="K203" s="24">
        <f t="shared" si="216"/>
        <v>0</v>
      </c>
      <c r="L203" s="24">
        <f t="shared" si="216"/>
        <v>0</v>
      </c>
      <c r="M203" s="24">
        <f t="shared" si="216"/>
        <v>0</v>
      </c>
      <c r="N203" s="24">
        <f t="shared" si="216"/>
        <v>0</v>
      </c>
      <c r="O203" s="102">
        <f t="shared" si="216"/>
        <v>0</v>
      </c>
      <c r="P203" s="24">
        <f t="shared" si="216"/>
        <v>0</v>
      </c>
      <c r="Q203" s="87">
        <f t="shared" si="216"/>
        <v>0</v>
      </c>
      <c r="R203" s="24">
        <f t="shared" si="216"/>
        <v>0</v>
      </c>
      <c r="S203" s="87">
        <f t="shared" si="216"/>
        <v>0</v>
      </c>
      <c r="T203" s="144">
        <f t="shared" si="216"/>
        <v>0</v>
      </c>
      <c r="U203" s="144">
        <f t="shared" si="216"/>
        <v>0</v>
      </c>
      <c r="V203" s="24">
        <f t="shared" si="216"/>
        <v>0</v>
      </c>
      <c r="W203" s="24" t="str">
        <f t="shared" si="216"/>
        <v>-</v>
      </c>
      <c r="X203" s="24">
        <f t="shared" si="216"/>
        <v>0</v>
      </c>
      <c r="Y203" s="24">
        <f t="shared" si="216"/>
        <v>0</v>
      </c>
      <c r="Z203" s="24">
        <f t="shared" si="216"/>
        <v>0</v>
      </c>
      <c r="AA203" s="24">
        <f t="shared" si="216"/>
        <v>0</v>
      </c>
      <c r="AB203" s="24">
        <f t="shared" si="216"/>
        <v>0</v>
      </c>
      <c r="AC203" s="24">
        <f t="shared" si="216"/>
        <v>0</v>
      </c>
      <c r="AD203" s="24">
        <f t="shared" si="216"/>
        <v>0</v>
      </c>
      <c r="AE203" s="24">
        <f t="shared" si="216"/>
        <v>0</v>
      </c>
      <c r="AF203" s="24">
        <f t="shared" si="216"/>
        <v>0</v>
      </c>
      <c r="AG203" s="24">
        <f t="shared" si="216"/>
        <v>0</v>
      </c>
      <c r="AH203" s="24">
        <f t="shared" si="216"/>
        <v>0</v>
      </c>
      <c r="AI203" s="144">
        <f t="shared" si="216"/>
        <v>0</v>
      </c>
      <c r="AJ203" s="24">
        <f t="shared" si="216"/>
        <v>0</v>
      </c>
      <c r="AK203" s="24">
        <f t="shared" si="216"/>
        <v>0</v>
      </c>
      <c r="AL203" s="24">
        <f t="shared" si="216"/>
        <v>0</v>
      </c>
      <c r="AM203" s="145">
        <f t="shared" si="216"/>
        <v>0</v>
      </c>
      <c r="AN203" s="144">
        <f t="shared" si="216"/>
        <v>0</v>
      </c>
      <c r="AO203" s="144">
        <f t="shared" si="216"/>
        <v>0</v>
      </c>
      <c r="AP203" s="144">
        <f t="shared" si="216"/>
        <v>0</v>
      </c>
      <c r="AQ203" s="24">
        <f t="shared" si="216"/>
        <v>0</v>
      </c>
      <c r="AR203" s="24">
        <f t="shared" si="216"/>
        <v>0</v>
      </c>
      <c r="AS203" s="24">
        <f t="shared" si="216"/>
        <v>0</v>
      </c>
      <c r="AT203" s="24">
        <f t="shared" si="216"/>
        <v>0</v>
      </c>
      <c r="AU203" s="24">
        <f t="shared" si="216"/>
        <v>0</v>
      </c>
      <c r="AV203" s="24">
        <f t="shared" si="216"/>
        <v>0</v>
      </c>
      <c r="AW203" s="24">
        <f t="shared" si="216"/>
        <v>0</v>
      </c>
      <c r="AX203" s="24">
        <f t="shared" si="216"/>
        <v>0</v>
      </c>
      <c r="AY203" s="144">
        <f t="shared" si="216"/>
        <v>0</v>
      </c>
      <c r="AZ203" s="24">
        <f t="shared" si="216"/>
        <v>0</v>
      </c>
      <c r="BA203" s="24">
        <f t="shared" si="216"/>
        <v>0</v>
      </c>
      <c r="BB203" s="24">
        <f t="shared" si="216"/>
        <v>0</v>
      </c>
      <c r="BC203" s="24">
        <f t="shared" si="216"/>
        <v>0</v>
      </c>
      <c r="BD203" s="145">
        <f t="shared" si="216"/>
        <v>0</v>
      </c>
      <c r="BE203" s="144">
        <f t="shared" si="216"/>
        <v>0</v>
      </c>
      <c r="BF203" s="144">
        <f t="shared" si="216"/>
        <v>0</v>
      </c>
      <c r="BG203" s="24">
        <f t="shared" si="216"/>
        <v>0</v>
      </c>
    </row>
    <row r="204" spans="8:59" x14ac:dyDescent="0.2">
      <c r="H204">
        <f>Registration!B25</f>
        <v>15</v>
      </c>
      <c r="I204" t="str">
        <f>Registration!C25</f>
        <v>Steve Yu</v>
      </c>
      <c r="J204" s="24">
        <f t="shared" ref="J204:BG204" si="217">IF(ROW()=(COLUMN()+180),"-",(COUNTIF(G6_6,$H204)*COUNTIF(G6_6,J$7))+(COUNTIF(G6_7,$H204)*COUNTIF(G6_7,J$7))+(COUNTIF(G6_8,$H204)*COUNTIF(G6_8,J$7))+(COUNTIF(G6_9,$H204)*COUNTIF(G6_9,J$7))+(COUNTIF(G6_10,$H204)*COUNTIF(G6_10,J$7))+(COUNTIF(G7_6,$H204)*COUNTIF(G7_6,J$7))+(COUNTIF(G7_7,$H204)*COUNTIF(G7_7,J$7))+(COUNTIF(G7_8,$H204)*COUNTIF(G7_8,J$7))+(COUNTIF(G7_9,$H204)*COUNTIF(G7_9,J$7))+(COUNTIF(G7_10,$H204)*COUNTIF(G7_10,J$7))+(COUNTIF(G8_6,$H204)*COUNTIF(G8_6,J$7))+(COUNTIF(G8_7,$H204)*COUNTIF(G8_7,J$7))+(COUNTIF(G8_8,$H204)*COUNTIF(G8_8,J$7))+(COUNTIF(G8_9,$H204)*COUNTIF(G8_9,J$7))+(COUNTIF(G8_10,$H204)*COUNTIF(G8_10,J$7))+(COUNTIF(G9_6,$H204)*COUNTIF(G9_6,J$7))+(COUNTIF(G9_7,$H204)*COUNTIF(G9_7,J$7))+(COUNTIF(G9_8,$H204)*COUNTIF(G9_8,J$7))+(COUNTIF(G9_9,$H204)*COUNTIF(G9_9,J$7))+(COUNTIF(G9_10,$H204)*COUNTIF(G9_10,J$7)+J263))</f>
        <v>0</v>
      </c>
      <c r="K204" s="144">
        <f t="shared" si="217"/>
        <v>0</v>
      </c>
      <c r="L204" s="87">
        <f t="shared" si="217"/>
        <v>0</v>
      </c>
      <c r="M204" s="87">
        <f t="shared" si="217"/>
        <v>0</v>
      </c>
      <c r="N204" s="87">
        <f t="shared" si="217"/>
        <v>0</v>
      </c>
      <c r="O204" s="24">
        <f t="shared" si="217"/>
        <v>0</v>
      </c>
      <c r="P204" s="24">
        <f t="shared" si="217"/>
        <v>0</v>
      </c>
      <c r="Q204" s="24">
        <f t="shared" si="217"/>
        <v>0</v>
      </c>
      <c r="R204" s="24">
        <f t="shared" si="217"/>
        <v>0</v>
      </c>
      <c r="S204" s="24">
        <f t="shared" si="217"/>
        <v>0</v>
      </c>
      <c r="T204" s="145">
        <f t="shared" si="217"/>
        <v>0</v>
      </c>
      <c r="U204" s="144">
        <f t="shared" si="217"/>
        <v>0</v>
      </c>
      <c r="V204" s="144">
        <f t="shared" si="217"/>
        <v>0</v>
      </c>
      <c r="W204" s="144">
        <f t="shared" si="217"/>
        <v>0</v>
      </c>
      <c r="X204" s="24" t="str">
        <f t="shared" si="217"/>
        <v>-</v>
      </c>
      <c r="Y204" s="145">
        <f t="shared" si="217"/>
        <v>0</v>
      </c>
      <c r="Z204" s="144">
        <f t="shared" si="217"/>
        <v>0</v>
      </c>
      <c r="AA204" s="144">
        <f t="shared" si="217"/>
        <v>0</v>
      </c>
      <c r="AB204" s="24">
        <f t="shared" si="217"/>
        <v>0</v>
      </c>
      <c r="AC204" s="24">
        <f t="shared" si="217"/>
        <v>0</v>
      </c>
      <c r="AD204" s="24">
        <f t="shared" si="217"/>
        <v>0</v>
      </c>
      <c r="AE204" s="24">
        <f t="shared" si="217"/>
        <v>0</v>
      </c>
      <c r="AF204" s="24">
        <f t="shared" si="217"/>
        <v>0</v>
      </c>
      <c r="AG204" s="24">
        <f t="shared" si="217"/>
        <v>0</v>
      </c>
      <c r="AH204" s="24">
        <f t="shared" si="217"/>
        <v>0</v>
      </c>
      <c r="AI204" s="24">
        <f t="shared" si="217"/>
        <v>0</v>
      </c>
      <c r="AJ204" s="145">
        <f t="shared" si="217"/>
        <v>0</v>
      </c>
      <c r="AK204" s="144">
        <f t="shared" si="217"/>
        <v>0</v>
      </c>
      <c r="AL204" s="144">
        <f t="shared" si="217"/>
        <v>0</v>
      </c>
      <c r="AM204" s="24">
        <f t="shared" si="217"/>
        <v>0</v>
      </c>
      <c r="AN204" s="24">
        <f t="shared" si="217"/>
        <v>0</v>
      </c>
      <c r="AO204" s="145">
        <f t="shared" si="217"/>
        <v>0</v>
      </c>
      <c r="AP204" s="145">
        <f t="shared" si="217"/>
        <v>0</v>
      </c>
      <c r="AQ204" s="144">
        <f t="shared" si="217"/>
        <v>0</v>
      </c>
      <c r="AR204" s="24">
        <f t="shared" si="217"/>
        <v>0</v>
      </c>
      <c r="AS204" s="24">
        <f t="shared" si="217"/>
        <v>0</v>
      </c>
      <c r="AT204" s="24">
        <f t="shared" si="217"/>
        <v>0</v>
      </c>
      <c r="AU204" s="24">
        <f t="shared" si="217"/>
        <v>0</v>
      </c>
      <c r="AV204" s="24">
        <f t="shared" si="217"/>
        <v>0</v>
      </c>
      <c r="AW204" s="24">
        <f t="shared" si="217"/>
        <v>0</v>
      </c>
      <c r="AX204" s="24">
        <f t="shared" si="217"/>
        <v>0</v>
      </c>
      <c r="AY204" s="24">
        <f t="shared" si="217"/>
        <v>0</v>
      </c>
      <c r="AZ204" s="145">
        <f t="shared" si="217"/>
        <v>0</v>
      </c>
      <c r="BA204" s="144">
        <f t="shared" si="217"/>
        <v>0</v>
      </c>
      <c r="BB204" s="144">
        <f t="shared" si="217"/>
        <v>0</v>
      </c>
      <c r="BC204" s="144">
        <f t="shared" si="217"/>
        <v>0</v>
      </c>
      <c r="BD204" s="24">
        <f t="shared" si="217"/>
        <v>0</v>
      </c>
      <c r="BE204" s="145">
        <f t="shared" si="217"/>
        <v>0</v>
      </c>
      <c r="BF204" s="144">
        <f t="shared" si="217"/>
        <v>0</v>
      </c>
      <c r="BG204" s="24">
        <f t="shared" si="217"/>
        <v>0</v>
      </c>
    </row>
    <row r="205" spans="8:59" x14ac:dyDescent="0.2">
      <c r="H205">
        <f>Registration!B26</f>
        <v>16</v>
      </c>
      <c r="I205" t="str">
        <f>Registration!C26</f>
        <v>Chris… Roa</v>
      </c>
      <c r="J205" s="24">
        <f t="shared" ref="J205:BG205" si="218">IF(ROW()=(COLUMN()+180),"-",(COUNTIF(G6_6,$H205)*COUNTIF(G6_6,J$7))+(COUNTIF(G6_7,$H205)*COUNTIF(G6_7,J$7))+(COUNTIF(G6_8,$H205)*COUNTIF(G6_8,J$7))+(COUNTIF(G6_9,$H205)*COUNTIF(G6_9,J$7))+(COUNTIF(G6_10,$H205)*COUNTIF(G6_10,J$7))+(COUNTIF(G7_6,$H205)*COUNTIF(G7_6,J$7))+(COUNTIF(G7_7,$H205)*COUNTIF(G7_7,J$7))+(COUNTIF(G7_8,$H205)*COUNTIF(G7_8,J$7))+(COUNTIF(G7_9,$H205)*COUNTIF(G7_9,J$7))+(COUNTIF(G7_10,$H205)*COUNTIF(G7_10,J$7))+(COUNTIF(G8_6,$H205)*COUNTIF(G8_6,J$7))+(COUNTIF(G8_7,$H205)*COUNTIF(G8_7,J$7))+(COUNTIF(G8_8,$H205)*COUNTIF(G8_8,J$7))+(COUNTIF(G8_9,$H205)*COUNTIF(G8_9,J$7))+(COUNTIF(G8_10,$H205)*COUNTIF(G8_10,J$7))+(COUNTIF(G9_6,$H205)*COUNTIF(G9_6,J$7))+(COUNTIF(G9_7,$H205)*COUNTIF(G9_7,J$7))+(COUNTIF(G9_8,$H205)*COUNTIF(G9_8,J$7))+(COUNTIF(G9_9,$H205)*COUNTIF(G9_9,J$7))+(COUNTIF(G9_10,$H205)*COUNTIF(G9_10,J$7)+J264))</f>
        <v>0</v>
      </c>
      <c r="K205" s="87">
        <f t="shared" si="218"/>
        <v>0</v>
      </c>
      <c r="L205" s="87">
        <f t="shared" si="218"/>
        <v>0</v>
      </c>
      <c r="M205" s="87">
        <f t="shared" si="218"/>
        <v>0</v>
      </c>
      <c r="N205" s="24">
        <f t="shared" si="218"/>
        <v>0</v>
      </c>
      <c r="O205" s="87">
        <f t="shared" si="218"/>
        <v>0</v>
      </c>
      <c r="P205" s="87">
        <f t="shared" si="218"/>
        <v>0</v>
      </c>
      <c r="Q205" s="24">
        <f t="shared" si="218"/>
        <v>0</v>
      </c>
      <c r="R205" s="24">
        <f t="shared" si="218"/>
        <v>0</v>
      </c>
      <c r="S205" s="24">
        <f t="shared" si="218"/>
        <v>0</v>
      </c>
      <c r="T205" s="145">
        <f t="shared" si="218"/>
        <v>0</v>
      </c>
      <c r="U205" s="145">
        <f t="shared" si="218"/>
        <v>0</v>
      </c>
      <c r="V205" s="145">
        <f t="shared" si="218"/>
        <v>0</v>
      </c>
      <c r="W205" s="144">
        <f t="shared" si="218"/>
        <v>0</v>
      </c>
      <c r="X205" s="145">
        <f t="shared" si="218"/>
        <v>0</v>
      </c>
      <c r="Y205" s="24" t="str">
        <f t="shared" si="218"/>
        <v>-</v>
      </c>
      <c r="Z205" s="145">
        <f t="shared" si="218"/>
        <v>0</v>
      </c>
      <c r="AA205" s="144">
        <f t="shared" si="218"/>
        <v>0</v>
      </c>
      <c r="AB205" s="144">
        <f t="shared" si="218"/>
        <v>0</v>
      </c>
      <c r="AC205" s="24">
        <f t="shared" si="218"/>
        <v>0</v>
      </c>
      <c r="AD205" s="24">
        <f t="shared" si="218"/>
        <v>0</v>
      </c>
      <c r="AE205" s="145">
        <f t="shared" si="218"/>
        <v>0</v>
      </c>
      <c r="AF205" s="145">
        <f t="shared" si="218"/>
        <v>0</v>
      </c>
      <c r="AG205" s="144">
        <f t="shared" si="218"/>
        <v>0</v>
      </c>
      <c r="AH205" s="144">
        <f t="shared" si="218"/>
        <v>0</v>
      </c>
      <c r="AI205" s="145">
        <f t="shared" si="218"/>
        <v>0</v>
      </c>
      <c r="AJ205" s="145">
        <f t="shared" si="218"/>
        <v>0</v>
      </c>
      <c r="AK205" s="144">
        <f t="shared" si="218"/>
        <v>0</v>
      </c>
      <c r="AL205" s="144">
        <f t="shared" si="218"/>
        <v>0</v>
      </c>
      <c r="AM205" s="144">
        <f t="shared" si="218"/>
        <v>0</v>
      </c>
      <c r="AN205" s="24">
        <f t="shared" si="218"/>
        <v>0</v>
      </c>
      <c r="AO205" s="24">
        <f t="shared" si="218"/>
        <v>0</v>
      </c>
      <c r="AP205" s="24">
        <f t="shared" si="218"/>
        <v>0</v>
      </c>
      <c r="AQ205" s="24">
        <f t="shared" si="218"/>
        <v>0</v>
      </c>
      <c r="AR205" s="24">
        <f t="shared" si="218"/>
        <v>0</v>
      </c>
      <c r="AS205" s="24">
        <f t="shared" si="218"/>
        <v>0</v>
      </c>
      <c r="AT205" s="24">
        <f t="shared" si="218"/>
        <v>0</v>
      </c>
      <c r="AU205" s="24">
        <f t="shared" si="218"/>
        <v>0</v>
      </c>
      <c r="AV205" s="24">
        <f t="shared" si="218"/>
        <v>0</v>
      </c>
      <c r="AW205" s="24">
        <f t="shared" si="218"/>
        <v>0</v>
      </c>
      <c r="AX205" s="145">
        <f t="shared" si="218"/>
        <v>0</v>
      </c>
      <c r="AY205" s="24">
        <f t="shared" si="218"/>
        <v>0</v>
      </c>
      <c r="AZ205" s="145">
        <f t="shared" si="218"/>
        <v>0</v>
      </c>
      <c r="BA205" s="145">
        <f t="shared" si="218"/>
        <v>0</v>
      </c>
      <c r="BB205" s="144">
        <f t="shared" si="218"/>
        <v>0</v>
      </c>
      <c r="BC205" s="87">
        <f t="shared" si="218"/>
        <v>0</v>
      </c>
      <c r="BD205" s="87">
        <f t="shared" si="218"/>
        <v>0</v>
      </c>
      <c r="BE205" s="24">
        <f t="shared" si="218"/>
        <v>0</v>
      </c>
      <c r="BF205" s="24">
        <f t="shared" si="218"/>
        <v>0</v>
      </c>
      <c r="BG205" s="144">
        <f t="shared" si="218"/>
        <v>0</v>
      </c>
    </row>
    <row r="206" spans="8:59" x14ac:dyDescent="0.2">
      <c r="H206">
        <f>Registration!B27</f>
        <v>17</v>
      </c>
      <c r="I206" t="str">
        <f>Registration!C27</f>
        <v>Jonathan Ander…</v>
      </c>
      <c r="J206" s="24">
        <f t="shared" ref="J206:BG206" si="219">IF(ROW()=(COLUMN()+180),"-",(COUNTIF(G6_6,$H206)*COUNTIF(G6_6,J$7))+(COUNTIF(G6_7,$H206)*COUNTIF(G6_7,J$7))+(COUNTIF(G6_8,$H206)*COUNTIF(G6_8,J$7))+(COUNTIF(G6_9,$H206)*COUNTIF(G6_9,J$7))+(COUNTIF(G6_10,$H206)*COUNTIF(G6_10,J$7))+(COUNTIF(G7_6,$H206)*COUNTIF(G7_6,J$7))+(COUNTIF(G7_7,$H206)*COUNTIF(G7_7,J$7))+(COUNTIF(G7_8,$H206)*COUNTIF(G7_8,J$7))+(COUNTIF(G7_9,$H206)*COUNTIF(G7_9,J$7))+(COUNTIF(G7_10,$H206)*COUNTIF(G7_10,J$7))+(COUNTIF(G8_6,$H206)*COUNTIF(G8_6,J$7))+(COUNTIF(G8_7,$H206)*COUNTIF(G8_7,J$7))+(COUNTIF(G8_8,$H206)*COUNTIF(G8_8,J$7))+(COUNTIF(G8_9,$H206)*COUNTIF(G8_9,J$7))+(COUNTIF(G8_10,$H206)*COUNTIF(G8_10,J$7))+(COUNTIF(G9_6,$H206)*COUNTIF(G9_6,J$7))+(COUNTIF(G9_7,$H206)*COUNTIF(G9_7,J$7))+(COUNTIF(G9_8,$H206)*COUNTIF(G9_8,J$7))+(COUNTIF(G9_9,$H206)*COUNTIF(G9_9,J$7))+(COUNTIF(G9_10,$H206)*COUNTIF(G9_10,J$7)+J265))</f>
        <v>0</v>
      </c>
      <c r="K206" s="24">
        <f t="shared" si="219"/>
        <v>0</v>
      </c>
      <c r="L206" s="24">
        <f t="shared" si="219"/>
        <v>0</v>
      </c>
      <c r="M206" s="24">
        <f t="shared" si="219"/>
        <v>0</v>
      </c>
      <c r="N206" s="24">
        <f t="shared" si="219"/>
        <v>0</v>
      </c>
      <c r="O206" s="24">
        <f t="shared" si="219"/>
        <v>0</v>
      </c>
      <c r="P206" s="24">
        <f t="shared" si="219"/>
        <v>0</v>
      </c>
      <c r="Q206" s="24">
        <f t="shared" si="219"/>
        <v>0</v>
      </c>
      <c r="R206" s="24">
        <f t="shared" si="219"/>
        <v>0</v>
      </c>
      <c r="S206" s="24">
        <f t="shared" si="219"/>
        <v>0</v>
      </c>
      <c r="T206" s="24">
        <f t="shared" si="219"/>
        <v>0</v>
      </c>
      <c r="U206" s="24">
        <f t="shared" si="219"/>
        <v>0</v>
      </c>
      <c r="V206" s="24">
        <f t="shared" si="219"/>
        <v>0</v>
      </c>
      <c r="W206" s="24">
        <f t="shared" si="219"/>
        <v>0</v>
      </c>
      <c r="X206" s="24">
        <f t="shared" si="219"/>
        <v>0</v>
      </c>
      <c r="Y206" s="24">
        <f t="shared" si="219"/>
        <v>0</v>
      </c>
      <c r="Z206" s="24" t="str">
        <f t="shared" si="219"/>
        <v>-</v>
      </c>
      <c r="AA206" s="24">
        <f t="shared" si="219"/>
        <v>0</v>
      </c>
      <c r="AB206" s="24">
        <f t="shared" si="219"/>
        <v>0</v>
      </c>
      <c r="AC206" s="24">
        <f t="shared" si="219"/>
        <v>0</v>
      </c>
      <c r="AD206" s="24">
        <f t="shared" si="219"/>
        <v>0</v>
      </c>
      <c r="AE206" s="24">
        <f t="shared" si="219"/>
        <v>0</v>
      </c>
      <c r="AF206" s="24">
        <f t="shared" si="219"/>
        <v>0</v>
      </c>
      <c r="AG206" s="24">
        <f t="shared" si="219"/>
        <v>0</v>
      </c>
      <c r="AH206" s="24">
        <f t="shared" si="219"/>
        <v>0</v>
      </c>
      <c r="AI206" s="24">
        <f t="shared" si="219"/>
        <v>0</v>
      </c>
      <c r="AJ206" s="24">
        <f t="shared" si="219"/>
        <v>0</v>
      </c>
      <c r="AK206" s="24">
        <f t="shared" si="219"/>
        <v>0</v>
      </c>
      <c r="AL206" s="24">
        <f t="shared" si="219"/>
        <v>0</v>
      </c>
      <c r="AM206" s="24">
        <f t="shared" si="219"/>
        <v>0</v>
      </c>
      <c r="AN206" s="24">
        <f t="shared" si="219"/>
        <v>0</v>
      </c>
      <c r="AO206" s="24">
        <f t="shared" si="219"/>
        <v>0</v>
      </c>
      <c r="AP206" s="24">
        <f t="shared" si="219"/>
        <v>0</v>
      </c>
      <c r="AQ206" s="24">
        <f t="shared" si="219"/>
        <v>0</v>
      </c>
      <c r="AR206" s="24">
        <f t="shared" si="219"/>
        <v>0</v>
      </c>
      <c r="AS206" s="24">
        <f t="shared" si="219"/>
        <v>0</v>
      </c>
      <c r="AT206" s="24">
        <f t="shared" si="219"/>
        <v>0</v>
      </c>
      <c r="AU206" s="24">
        <f t="shared" si="219"/>
        <v>0</v>
      </c>
      <c r="AV206" s="24">
        <f t="shared" si="219"/>
        <v>0</v>
      </c>
      <c r="AW206" s="24">
        <f t="shared" si="219"/>
        <v>0</v>
      </c>
      <c r="AX206" s="24">
        <f t="shared" si="219"/>
        <v>0</v>
      </c>
      <c r="AY206" s="24">
        <f t="shared" si="219"/>
        <v>0</v>
      </c>
      <c r="AZ206" s="24">
        <f t="shared" si="219"/>
        <v>0</v>
      </c>
      <c r="BA206" s="24">
        <f t="shared" si="219"/>
        <v>0</v>
      </c>
      <c r="BB206" s="24">
        <f t="shared" si="219"/>
        <v>0</v>
      </c>
      <c r="BC206" s="24">
        <f t="shared" si="219"/>
        <v>0</v>
      </c>
      <c r="BD206" s="24">
        <f t="shared" si="219"/>
        <v>0</v>
      </c>
      <c r="BE206" s="24">
        <f t="shared" si="219"/>
        <v>0</v>
      </c>
      <c r="BF206" s="24">
        <f t="shared" si="219"/>
        <v>0</v>
      </c>
      <c r="BG206" s="24">
        <f t="shared" si="219"/>
        <v>0</v>
      </c>
    </row>
    <row r="207" spans="8:59" x14ac:dyDescent="0.2">
      <c r="H207">
        <f>Registration!B28</f>
        <v>18</v>
      </c>
      <c r="I207" t="str">
        <f>Registration!C28</f>
        <v>Ken Boucher</v>
      </c>
      <c r="J207" s="24">
        <f t="shared" ref="J207:BG207" si="220">IF(ROW()=(COLUMN()+180),"-",(COUNTIF(G6_6,$H207)*COUNTIF(G6_6,J$7))+(COUNTIF(G6_7,$H207)*COUNTIF(G6_7,J$7))+(COUNTIF(G6_8,$H207)*COUNTIF(G6_8,J$7))+(COUNTIF(G6_9,$H207)*COUNTIF(G6_9,J$7))+(COUNTIF(G6_10,$H207)*COUNTIF(G6_10,J$7))+(COUNTIF(G7_6,$H207)*COUNTIF(G7_6,J$7))+(COUNTIF(G7_7,$H207)*COUNTIF(G7_7,J$7))+(COUNTIF(G7_8,$H207)*COUNTIF(G7_8,J$7))+(COUNTIF(G7_9,$H207)*COUNTIF(G7_9,J$7))+(COUNTIF(G7_10,$H207)*COUNTIF(G7_10,J$7))+(COUNTIF(G8_6,$H207)*COUNTIF(G8_6,J$7))+(COUNTIF(G8_7,$H207)*COUNTIF(G8_7,J$7))+(COUNTIF(G8_8,$H207)*COUNTIF(G8_8,J$7))+(COUNTIF(G8_9,$H207)*COUNTIF(G8_9,J$7))+(COUNTIF(G8_10,$H207)*COUNTIF(G8_10,J$7))+(COUNTIF(G9_6,$H207)*COUNTIF(G9_6,J$7))+(COUNTIF(G9_7,$H207)*COUNTIF(G9_7,J$7))+(COUNTIF(G9_8,$H207)*COUNTIF(G9_8,J$7))+(COUNTIF(G9_9,$H207)*COUNTIF(G9_9,J$7))+(COUNTIF(G9_10,$H207)*COUNTIF(G9_10,J$7)+J266))</f>
        <v>0</v>
      </c>
      <c r="K207" s="102">
        <f t="shared" si="220"/>
        <v>0</v>
      </c>
      <c r="L207" s="24">
        <f t="shared" si="220"/>
        <v>0</v>
      </c>
      <c r="M207" s="87">
        <f t="shared" si="220"/>
        <v>0</v>
      </c>
      <c r="N207" s="24">
        <f t="shared" si="220"/>
        <v>0</v>
      </c>
      <c r="O207" s="24">
        <f t="shared" si="220"/>
        <v>0</v>
      </c>
      <c r="P207" s="24">
        <f t="shared" si="220"/>
        <v>0</v>
      </c>
      <c r="Q207" s="24">
        <f t="shared" si="220"/>
        <v>0</v>
      </c>
      <c r="R207" s="24">
        <f t="shared" si="220"/>
        <v>0</v>
      </c>
      <c r="S207" s="24">
        <f t="shared" si="220"/>
        <v>0</v>
      </c>
      <c r="T207" s="24">
        <f t="shared" si="220"/>
        <v>0</v>
      </c>
      <c r="U207" s="24">
        <f t="shared" si="220"/>
        <v>0</v>
      </c>
      <c r="V207" s="24">
        <f t="shared" si="220"/>
        <v>0</v>
      </c>
      <c r="W207" s="24">
        <f t="shared" si="220"/>
        <v>0</v>
      </c>
      <c r="X207" s="24">
        <f t="shared" si="220"/>
        <v>0</v>
      </c>
      <c r="Y207" s="24">
        <f t="shared" si="220"/>
        <v>0</v>
      </c>
      <c r="Z207" s="24">
        <f t="shared" si="220"/>
        <v>0</v>
      </c>
      <c r="AA207" s="24" t="str">
        <f t="shared" si="220"/>
        <v>-</v>
      </c>
      <c r="AB207" s="24">
        <f t="shared" si="220"/>
        <v>0</v>
      </c>
      <c r="AC207" s="24">
        <f t="shared" si="220"/>
        <v>0</v>
      </c>
      <c r="AD207" s="24">
        <f t="shared" si="220"/>
        <v>0</v>
      </c>
      <c r="AE207" s="24">
        <f t="shared" si="220"/>
        <v>0</v>
      </c>
      <c r="AF207" s="24">
        <f t="shared" si="220"/>
        <v>0</v>
      </c>
      <c r="AG207" s="24">
        <f t="shared" si="220"/>
        <v>0</v>
      </c>
      <c r="AH207" s="24">
        <f t="shared" si="220"/>
        <v>0</v>
      </c>
      <c r="AI207" s="24">
        <f t="shared" si="220"/>
        <v>0</v>
      </c>
      <c r="AJ207" s="24">
        <f t="shared" si="220"/>
        <v>0</v>
      </c>
      <c r="AK207" s="24">
        <f t="shared" si="220"/>
        <v>0</v>
      </c>
      <c r="AL207" s="24">
        <f t="shared" si="220"/>
        <v>0</v>
      </c>
      <c r="AM207" s="24">
        <f t="shared" si="220"/>
        <v>0</v>
      </c>
      <c r="AN207" s="24">
        <f t="shared" si="220"/>
        <v>0</v>
      </c>
      <c r="AO207" s="24">
        <f t="shared" si="220"/>
        <v>0</v>
      </c>
      <c r="AP207" s="24">
        <f t="shared" si="220"/>
        <v>0</v>
      </c>
      <c r="AQ207" s="24">
        <f t="shared" si="220"/>
        <v>0</v>
      </c>
      <c r="AR207" s="24">
        <f t="shared" si="220"/>
        <v>0</v>
      </c>
      <c r="AS207" s="24">
        <f t="shared" si="220"/>
        <v>0</v>
      </c>
      <c r="AT207" s="24">
        <f t="shared" si="220"/>
        <v>0</v>
      </c>
      <c r="AU207" s="24">
        <f t="shared" si="220"/>
        <v>0</v>
      </c>
      <c r="AV207" s="24">
        <f t="shared" si="220"/>
        <v>0</v>
      </c>
      <c r="AW207" s="24">
        <f t="shared" si="220"/>
        <v>0</v>
      </c>
      <c r="AX207" s="24">
        <f t="shared" si="220"/>
        <v>0</v>
      </c>
      <c r="AY207" s="24">
        <f t="shared" si="220"/>
        <v>0</v>
      </c>
      <c r="AZ207" s="24">
        <f t="shared" si="220"/>
        <v>0</v>
      </c>
      <c r="BA207" s="24">
        <f t="shared" si="220"/>
        <v>0</v>
      </c>
      <c r="BB207" s="24">
        <f t="shared" si="220"/>
        <v>0</v>
      </c>
      <c r="BC207" s="24">
        <f t="shared" si="220"/>
        <v>0</v>
      </c>
      <c r="BD207" s="24">
        <f t="shared" si="220"/>
        <v>0</v>
      </c>
      <c r="BE207" s="24">
        <f t="shared" si="220"/>
        <v>0</v>
      </c>
      <c r="BF207" s="24">
        <f t="shared" si="220"/>
        <v>0</v>
      </c>
      <c r="BG207" s="24">
        <f t="shared" si="220"/>
        <v>0</v>
      </c>
    </row>
    <row r="208" spans="8:59" x14ac:dyDescent="0.2">
      <c r="H208">
        <f>Registration!B29</f>
        <v>19</v>
      </c>
      <c r="I208" t="str">
        <f>Registration!C29</f>
        <v>Tyler Harvey</v>
      </c>
      <c r="J208" s="24">
        <f t="shared" ref="J208:BG208" si="221">IF(ROW()=(COLUMN()+180),"-",(COUNTIF(G6_6,$H208)*COUNTIF(G6_6,J$7))+(COUNTIF(G6_7,$H208)*COUNTIF(G6_7,J$7))+(COUNTIF(G6_8,$H208)*COUNTIF(G6_8,J$7))+(COUNTIF(G6_9,$H208)*COUNTIF(G6_9,J$7))+(COUNTIF(G6_10,$H208)*COUNTIF(G6_10,J$7))+(COUNTIF(G7_6,$H208)*COUNTIF(G7_6,J$7))+(COUNTIF(G7_7,$H208)*COUNTIF(G7_7,J$7))+(COUNTIF(G7_8,$H208)*COUNTIF(G7_8,J$7))+(COUNTIF(G7_9,$H208)*COUNTIF(G7_9,J$7))+(COUNTIF(G7_10,$H208)*COUNTIF(G7_10,J$7))+(COUNTIF(G8_6,$H208)*COUNTIF(G8_6,J$7))+(COUNTIF(G8_7,$H208)*COUNTIF(G8_7,J$7))+(COUNTIF(G8_8,$H208)*COUNTIF(G8_8,J$7))+(COUNTIF(G8_9,$H208)*COUNTIF(G8_9,J$7))+(COUNTIF(G8_10,$H208)*COUNTIF(G8_10,J$7))+(COUNTIF(G9_6,$H208)*COUNTIF(G9_6,J$7))+(COUNTIF(G9_7,$H208)*COUNTIF(G9_7,J$7))+(COUNTIF(G9_8,$H208)*COUNTIF(G9_8,J$7))+(COUNTIF(G9_9,$H208)*COUNTIF(G9_9,J$7))+(COUNTIF(G9_10,$H208)*COUNTIF(G9_10,J$7)+J267))</f>
        <v>0</v>
      </c>
      <c r="K208" s="24">
        <f t="shared" si="221"/>
        <v>0</v>
      </c>
      <c r="L208" s="24">
        <f t="shared" si="221"/>
        <v>0</v>
      </c>
      <c r="M208" s="24">
        <f t="shared" si="221"/>
        <v>0</v>
      </c>
      <c r="N208" s="24">
        <f t="shared" si="221"/>
        <v>0</v>
      </c>
      <c r="O208" s="67">
        <f t="shared" si="221"/>
        <v>0</v>
      </c>
      <c r="P208" s="24">
        <f t="shared" si="221"/>
        <v>0</v>
      </c>
      <c r="Q208" s="24">
        <f t="shared" si="221"/>
        <v>0</v>
      </c>
      <c r="R208" s="24">
        <f t="shared" si="221"/>
        <v>0</v>
      </c>
      <c r="S208" s="24">
        <f t="shared" si="221"/>
        <v>0</v>
      </c>
      <c r="T208" s="24">
        <f t="shared" si="221"/>
        <v>0</v>
      </c>
      <c r="U208" s="24">
        <f t="shared" si="221"/>
        <v>0</v>
      </c>
      <c r="V208" s="24">
        <f t="shared" si="221"/>
        <v>0</v>
      </c>
      <c r="W208" s="24">
        <f t="shared" si="221"/>
        <v>0</v>
      </c>
      <c r="X208" s="24">
        <f t="shared" si="221"/>
        <v>0</v>
      </c>
      <c r="Y208" s="24">
        <f t="shared" si="221"/>
        <v>0</v>
      </c>
      <c r="Z208" s="24">
        <f t="shared" si="221"/>
        <v>0</v>
      </c>
      <c r="AA208" s="24">
        <f t="shared" si="221"/>
        <v>0</v>
      </c>
      <c r="AB208" s="24" t="str">
        <f t="shared" si="221"/>
        <v>-</v>
      </c>
      <c r="AC208" s="24">
        <f t="shared" si="221"/>
        <v>0</v>
      </c>
      <c r="AD208" s="24">
        <f t="shared" si="221"/>
        <v>0</v>
      </c>
      <c r="AE208" s="24">
        <f t="shared" si="221"/>
        <v>0</v>
      </c>
      <c r="AF208" s="24">
        <f t="shared" si="221"/>
        <v>0</v>
      </c>
      <c r="AG208" s="24">
        <f t="shared" si="221"/>
        <v>0</v>
      </c>
      <c r="AH208" s="24">
        <f t="shared" si="221"/>
        <v>0</v>
      </c>
      <c r="AI208" s="24">
        <f t="shared" si="221"/>
        <v>0</v>
      </c>
      <c r="AJ208" s="24">
        <f t="shared" si="221"/>
        <v>0</v>
      </c>
      <c r="AK208" s="24">
        <f t="shared" si="221"/>
        <v>0</v>
      </c>
      <c r="AL208" s="24">
        <f t="shared" si="221"/>
        <v>0</v>
      </c>
      <c r="AM208" s="24">
        <f t="shared" si="221"/>
        <v>0</v>
      </c>
      <c r="AN208" s="24">
        <f t="shared" si="221"/>
        <v>0</v>
      </c>
      <c r="AO208" s="24">
        <f t="shared" si="221"/>
        <v>0</v>
      </c>
      <c r="AP208" s="24">
        <f t="shared" si="221"/>
        <v>0</v>
      </c>
      <c r="AQ208" s="24">
        <f t="shared" si="221"/>
        <v>0</v>
      </c>
      <c r="AR208" s="24">
        <f t="shared" si="221"/>
        <v>0</v>
      </c>
      <c r="AS208" s="24">
        <f t="shared" si="221"/>
        <v>0</v>
      </c>
      <c r="AT208" s="24">
        <f t="shared" si="221"/>
        <v>0</v>
      </c>
      <c r="AU208" s="24">
        <f t="shared" si="221"/>
        <v>0</v>
      </c>
      <c r="AV208" s="24">
        <f t="shared" si="221"/>
        <v>0</v>
      </c>
      <c r="AW208" s="24">
        <f t="shared" si="221"/>
        <v>0</v>
      </c>
      <c r="AX208" s="24">
        <f t="shared" si="221"/>
        <v>0</v>
      </c>
      <c r="AY208" s="24">
        <f t="shared" si="221"/>
        <v>0</v>
      </c>
      <c r="AZ208" s="24">
        <f t="shared" si="221"/>
        <v>0</v>
      </c>
      <c r="BA208" s="24">
        <f t="shared" si="221"/>
        <v>0</v>
      </c>
      <c r="BB208" s="24">
        <f t="shared" si="221"/>
        <v>0</v>
      </c>
      <c r="BC208" s="24">
        <f t="shared" si="221"/>
        <v>0</v>
      </c>
      <c r="BD208" s="24">
        <f t="shared" si="221"/>
        <v>0</v>
      </c>
      <c r="BE208" s="24">
        <f t="shared" si="221"/>
        <v>0</v>
      </c>
      <c r="BF208" s="24">
        <f t="shared" si="221"/>
        <v>0</v>
      </c>
      <c r="BG208" s="24">
        <f t="shared" si="221"/>
        <v>0</v>
      </c>
    </row>
    <row r="209" spans="8:59" x14ac:dyDescent="0.2">
      <c r="H209">
        <f>Registration!B30</f>
        <v>20</v>
      </c>
      <c r="I209" t="str">
        <f>Registration!C30</f>
        <v>Steve Wambler</v>
      </c>
      <c r="J209" s="24">
        <f t="shared" ref="J209:BG209" si="222">IF(ROW()=(COLUMN()+180),"-",(COUNTIF(G6_6,$H209)*COUNTIF(G6_6,J$7))+(COUNTIF(G6_7,$H209)*COUNTIF(G6_7,J$7))+(COUNTIF(G6_8,$H209)*COUNTIF(G6_8,J$7))+(COUNTIF(G6_9,$H209)*COUNTIF(G6_9,J$7))+(COUNTIF(G6_10,$H209)*COUNTIF(G6_10,J$7))+(COUNTIF(G7_6,$H209)*COUNTIF(G7_6,J$7))+(COUNTIF(G7_7,$H209)*COUNTIF(G7_7,J$7))+(COUNTIF(G7_8,$H209)*COUNTIF(G7_8,J$7))+(COUNTIF(G7_9,$H209)*COUNTIF(G7_9,J$7))+(COUNTIF(G7_10,$H209)*COUNTIF(G7_10,J$7))+(COUNTIF(G8_6,$H209)*COUNTIF(G8_6,J$7))+(COUNTIF(G8_7,$H209)*COUNTIF(G8_7,J$7))+(COUNTIF(G8_8,$H209)*COUNTIF(G8_8,J$7))+(COUNTIF(G8_9,$H209)*COUNTIF(G8_9,J$7))+(COUNTIF(G8_10,$H209)*COUNTIF(G8_10,J$7))+(COUNTIF(G9_6,$H209)*COUNTIF(G9_6,J$7))+(COUNTIF(G9_7,$H209)*COUNTIF(G9_7,J$7))+(COUNTIF(G9_8,$H209)*COUNTIF(G9_8,J$7))+(COUNTIF(G9_9,$H209)*COUNTIF(G9_9,J$7))+(COUNTIF(G9_10,$H209)*COUNTIF(G9_10,J$7)+J268))</f>
        <v>0</v>
      </c>
      <c r="K209" s="24">
        <f t="shared" si="222"/>
        <v>0</v>
      </c>
      <c r="L209" s="24">
        <f t="shared" si="222"/>
        <v>0</v>
      </c>
      <c r="M209" s="24">
        <f t="shared" si="222"/>
        <v>0</v>
      </c>
      <c r="N209" s="24">
        <f t="shared" si="222"/>
        <v>0</v>
      </c>
      <c r="O209" s="24">
        <f t="shared" si="222"/>
        <v>0</v>
      </c>
      <c r="P209" s="24">
        <f t="shared" si="222"/>
        <v>0</v>
      </c>
      <c r="Q209" s="24">
        <f t="shared" si="222"/>
        <v>0</v>
      </c>
      <c r="R209" s="24">
        <f t="shared" si="222"/>
        <v>0</v>
      </c>
      <c r="S209" s="24">
        <f t="shared" si="222"/>
        <v>0</v>
      </c>
      <c r="T209" s="24">
        <f t="shared" si="222"/>
        <v>0</v>
      </c>
      <c r="U209" s="24">
        <f t="shared" si="222"/>
        <v>0</v>
      </c>
      <c r="V209" s="24">
        <f t="shared" si="222"/>
        <v>0</v>
      </c>
      <c r="W209" s="24">
        <f t="shared" si="222"/>
        <v>0</v>
      </c>
      <c r="X209" s="24">
        <f t="shared" si="222"/>
        <v>0</v>
      </c>
      <c r="Y209" s="24">
        <f t="shared" si="222"/>
        <v>0</v>
      </c>
      <c r="Z209" s="24">
        <f t="shared" si="222"/>
        <v>0</v>
      </c>
      <c r="AA209" s="24">
        <f t="shared" si="222"/>
        <v>0</v>
      </c>
      <c r="AB209" s="24">
        <f t="shared" si="222"/>
        <v>0</v>
      </c>
      <c r="AC209" s="24" t="str">
        <f t="shared" si="222"/>
        <v>-</v>
      </c>
      <c r="AD209" s="24">
        <f t="shared" si="222"/>
        <v>0</v>
      </c>
      <c r="AE209" s="24">
        <f t="shared" si="222"/>
        <v>0</v>
      </c>
      <c r="AF209" s="24">
        <f t="shared" si="222"/>
        <v>0</v>
      </c>
      <c r="AG209" s="24">
        <f t="shared" si="222"/>
        <v>0</v>
      </c>
      <c r="AH209" s="24">
        <f t="shared" si="222"/>
        <v>0</v>
      </c>
      <c r="AI209" s="24">
        <f t="shared" si="222"/>
        <v>0</v>
      </c>
      <c r="AJ209" s="24">
        <f t="shared" si="222"/>
        <v>0</v>
      </c>
      <c r="AK209" s="24">
        <f t="shared" si="222"/>
        <v>0</v>
      </c>
      <c r="AL209" s="24">
        <f t="shared" si="222"/>
        <v>0</v>
      </c>
      <c r="AM209" s="24">
        <f t="shared" si="222"/>
        <v>0</v>
      </c>
      <c r="AN209" s="24">
        <f t="shared" si="222"/>
        <v>0</v>
      </c>
      <c r="AO209" s="24">
        <f t="shared" si="222"/>
        <v>0</v>
      </c>
      <c r="AP209" s="24">
        <f t="shared" si="222"/>
        <v>0</v>
      </c>
      <c r="AQ209" s="24">
        <f t="shared" si="222"/>
        <v>0</v>
      </c>
      <c r="AR209" s="24">
        <f t="shared" si="222"/>
        <v>0</v>
      </c>
      <c r="AS209" s="24">
        <f t="shared" si="222"/>
        <v>0</v>
      </c>
      <c r="AT209" s="24">
        <f t="shared" si="222"/>
        <v>0</v>
      </c>
      <c r="AU209" s="24">
        <f t="shared" si="222"/>
        <v>0</v>
      </c>
      <c r="AV209" s="24">
        <f t="shared" si="222"/>
        <v>0</v>
      </c>
      <c r="AW209" s="24">
        <f t="shared" si="222"/>
        <v>0</v>
      </c>
      <c r="AX209" s="24">
        <f t="shared" si="222"/>
        <v>0</v>
      </c>
      <c r="AY209" s="24">
        <f t="shared" si="222"/>
        <v>0</v>
      </c>
      <c r="AZ209" s="24">
        <f t="shared" si="222"/>
        <v>0</v>
      </c>
      <c r="BA209" s="24">
        <f t="shared" si="222"/>
        <v>0</v>
      </c>
      <c r="BB209" s="24">
        <f t="shared" si="222"/>
        <v>0</v>
      </c>
      <c r="BC209" s="24">
        <f t="shared" si="222"/>
        <v>0</v>
      </c>
      <c r="BD209" s="24">
        <f t="shared" si="222"/>
        <v>0</v>
      </c>
      <c r="BE209" s="24">
        <f t="shared" si="222"/>
        <v>0</v>
      </c>
      <c r="BF209" s="24">
        <f t="shared" si="222"/>
        <v>0</v>
      </c>
      <c r="BG209" s="24">
        <f t="shared" si="222"/>
        <v>0</v>
      </c>
    </row>
    <row r="210" spans="8:59" x14ac:dyDescent="0.2">
      <c r="H210">
        <f>Registration!B31</f>
        <v>21</v>
      </c>
      <c r="I210" t="str">
        <f>Registration!C31</f>
        <v>Paul Work</v>
      </c>
      <c r="J210" s="24">
        <f t="shared" ref="J210:BG210" si="223">IF(ROW()=(COLUMN()+180),"-",(COUNTIF(G6_6,$H210)*COUNTIF(G6_6,J$7))+(COUNTIF(G6_7,$H210)*COUNTIF(G6_7,J$7))+(COUNTIF(G6_8,$H210)*COUNTIF(G6_8,J$7))+(COUNTIF(G6_9,$H210)*COUNTIF(G6_9,J$7))+(COUNTIF(G6_10,$H210)*COUNTIF(G6_10,J$7))+(COUNTIF(G7_6,$H210)*COUNTIF(G7_6,J$7))+(COUNTIF(G7_7,$H210)*COUNTIF(G7_7,J$7))+(COUNTIF(G7_8,$H210)*COUNTIF(G7_8,J$7))+(COUNTIF(G7_9,$H210)*COUNTIF(G7_9,J$7))+(COUNTIF(G7_10,$H210)*COUNTIF(G7_10,J$7))+(COUNTIF(G8_6,$H210)*COUNTIF(G8_6,J$7))+(COUNTIF(G8_7,$H210)*COUNTIF(G8_7,J$7))+(COUNTIF(G8_8,$H210)*COUNTIF(G8_8,J$7))+(COUNTIF(G8_9,$H210)*COUNTIF(G8_9,J$7))+(COUNTIF(G8_10,$H210)*COUNTIF(G8_10,J$7))+(COUNTIF(G9_6,$H210)*COUNTIF(G9_6,J$7))+(COUNTIF(G9_7,$H210)*COUNTIF(G9_7,J$7))+(COUNTIF(G9_8,$H210)*COUNTIF(G9_8,J$7))+(COUNTIF(G9_9,$H210)*COUNTIF(G9_9,J$7))+(COUNTIF(G9_10,$H210)*COUNTIF(G9_10,J$7)+J269))</f>
        <v>0</v>
      </c>
      <c r="K210" s="102">
        <f t="shared" si="223"/>
        <v>0</v>
      </c>
      <c r="L210" s="24">
        <f t="shared" si="223"/>
        <v>0</v>
      </c>
      <c r="M210" s="87">
        <f t="shared" si="223"/>
        <v>0</v>
      </c>
      <c r="N210" s="24">
        <f t="shared" si="223"/>
        <v>0</v>
      </c>
      <c r="O210" s="24">
        <f t="shared" si="223"/>
        <v>0</v>
      </c>
      <c r="P210" s="24">
        <f t="shared" si="223"/>
        <v>0</v>
      </c>
      <c r="Q210" s="24">
        <f t="shared" si="223"/>
        <v>0</v>
      </c>
      <c r="R210" s="24">
        <f t="shared" si="223"/>
        <v>0</v>
      </c>
      <c r="S210" s="24">
        <f t="shared" si="223"/>
        <v>0</v>
      </c>
      <c r="T210" s="24">
        <f t="shared" si="223"/>
        <v>0</v>
      </c>
      <c r="U210" s="24">
        <f t="shared" si="223"/>
        <v>0</v>
      </c>
      <c r="V210" s="24">
        <f t="shared" si="223"/>
        <v>0</v>
      </c>
      <c r="W210" s="24">
        <f t="shared" si="223"/>
        <v>0</v>
      </c>
      <c r="X210" s="24">
        <f t="shared" si="223"/>
        <v>0</v>
      </c>
      <c r="Y210" s="24">
        <f t="shared" si="223"/>
        <v>0</v>
      </c>
      <c r="Z210" s="24">
        <f t="shared" si="223"/>
        <v>0</v>
      </c>
      <c r="AA210" s="24">
        <f t="shared" si="223"/>
        <v>0</v>
      </c>
      <c r="AB210" s="24">
        <f t="shared" si="223"/>
        <v>0</v>
      </c>
      <c r="AC210" s="24">
        <f t="shared" si="223"/>
        <v>0</v>
      </c>
      <c r="AD210" s="24" t="str">
        <f t="shared" si="223"/>
        <v>-</v>
      </c>
      <c r="AE210" s="24">
        <f t="shared" si="223"/>
        <v>0</v>
      </c>
      <c r="AF210" s="24">
        <f t="shared" si="223"/>
        <v>0</v>
      </c>
      <c r="AG210" s="24">
        <f t="shared" si="223"/>
        <v>0</v>
      </c>
      <c r="AH210" s="24">
        <f t="shared" si="223"/>
        <v>0</v>
      </c>
      <c r="AI210" s="24">
        <f t="shared" si="223"/>
        <v>0</v>
      </c>
      <c r="AJ210" s="24">
        <f t="shared" si="223"/>
        <v>0</v>
      </c>
      <c r="AK210" s="24">
        <f t="shared" si="223"/>
        <v>0</v>
      </c>
      <c r="AL210" s="24">
        <f t="shared" si="223"/>
        <v>0</v>
      </c>
      <c r="AM210" s="24">
        <f t="shared" si="223"/>
        <v>0</v>
      </c>
      <c r="AN210" s="24">
        <f t="shared" si="223"/>
        <v>0</v>
      </c>
      <c r="AO210" s="24">
        <f t="shared" si="223"/>
        <v>0</v>
      </c>
      <c r="AP210" s="24">
        <f t="shared" si="223"/>
        <v>0</v>
      </c>
      <c r="AQ210" s="24">
        <f t="shared" si="223"/>
        <v>0</v>
      </c>
      <c r="AR210" s="24">
        <f t="shared" si="223"/>
        <v>0</v>
      </c>
      <c r="AS210" s="24">
        <f t="shared" si="223"/>
        <v>0</v>
      </c>
      <c r="AT210" s="24">
        <f t="shared" si="223"/>
        <v>0</v>
      </c>
      <c r="AU210" s="24">
        <f t="shared" si="223"/>
        <v>0</v>
      </c>
      <c r="AV210" s="24">
        <f t="shared" si="223"/>
        <v>0</v>
      </c>
      <c r="AW210" s="24">
        <f t="shared" si="223"/>
        <v>0</v>
      </c>
      <c r="AX210" s="24">
        <f t="shared" si="223"/>
        <v>0</v>
      </c>
      <c r="AY210" s="24">
        <f t="shared" si="223"/>
        <v>0</v>
      </c>
      <c r="AZ210" s="24">
        <f t="shared" si="223"/>
        <v>0</v>
      </c>
      <c r="BA210" s="24">
        <f t="shared" si="223"/>
        <v>0</v>
      </c>
      <c r="BB210" s="24">
        <f t="shared" si="223"/>
        <v>0</v>
      </c>
      <c r="BC210" s="24">
        <f t="shared" si="223"/>
        <v>0</v>
      </c>
      <c r="BD210" s="24">
        <f t="shared" si="223"/>
        <v>0</v>
      </c>
      <c r="BE210" s="24">
        <f t="shared" si="223"/>
        <v>0</v>
      </c>
      <c r="BF210" s="24">
        <f t="shared" si="223"/>
        <v>0</v>
      </c>
      <c r="BG210" s="24">
        <f t="shared" si="223"/>
        <v>0</v>
      </c>
    </row>
    <row r="211" spans="8:59" x14ac:dyDescent="0.2">
      <c r="H211">
        <f>Registration!B32</f>
        <v>22</v>
      </c>
      <c r="I211" t="str">
        <f>Registration!C32</f>
        <v>Jonathan Work</v>
      </c>
      <c r="J211" s="24">
        <f t="shared" ref="J211:BG211" si="224">IF(ROW()=(COLUMN()+180),"-",(COUNTIF(G6_6,$H211)*COUNTIF(G6_6,J$7))+(COUNTIF(G6_7,$H211)*COUNTIF(G6_7,J$7))+(COUNTIF(G6_8,$H211)*COUNTIF(G6_8,J$7))+(COUNTIF(G6_9,$H211)*COUNTIF(G6_9,J$7))+(COUNTIF(G6_10,$H211)*COUNTIF(G6_10,J$7))+(COUNTIF(G7_6,$H211)*COUNTIF(G7_6,J$7))+(COUNTIF(G7_7,$H211)*COUNTIF(G7_7,J$7))+(COUNTIF(G7_8,$H211)*COUNTIF(G7_8,J$7))+(COUNTIF(G7_9,$H211)*COUNTIF(G7_9,J$7))+(COUNTIF(G7_10,$H211)*COUNTIF(G7_10,J$7))+(COUNTIF(G8_6,$H211)*COUNTIF(G8_6,J$7))+(COUNTIF(G8_7,$H211)*COUNTIF(G8_7,J$7))+(COUNTIF(G8_8,$H211)*COUNTIF(G8_8,J$7))+(COUNTIF(G8_9,$H211)*COUNTIF(G8_9,J$7))+(COUNTIF(G8_10,$H211)*COUNTIF(G8_10,J$7))+(COUNTIF(G9_6,$H211)*COUNTIF(G9_6,J$7))+(COUNTIF(G9_7,$H211)*COUNTIF(G9_7,J$7))+(COUNTIF(G9_8,$H211)*COUNTIF(G9_8,J$7))+(COUNTIF(G9_9,$H211)*COUNTIF(G9_9,J$7))+(COUNTIF(G9_10,$H211)*COUNTIF(G9_10,J$7)+J270))</f>
        <v>0</v>
      </c>
      <c r="K211" s="24">
        <f t="shared" si="224"/>
        <v>0</v>
      </c>
      <c r="L211" s="67">
        <f t="shared" si="224"/>
        <v>0</v>
      </c>
      <c r="M211" s="87">
        <f t="shared" si="224"/>
        <v>0</v>
      </c>
      <c r="N211" s="24">
        <f t="shared" si="224"/>
        <v>0</v>
      </c>
      <c r="O211" s="87">
        <f t="shared" si="224"/>
        <v>0</v>
      </c>
      <c r="P211" s="87">
        <f t="shared" si="224"/>
        <v>0</v>
      </c>
      <c r="Q211" s="146">
        <f t="shared" si="224"/>
        <v>0</v>
      </c>
      <c r="R211" s="24">
        <f t="shared" si="224"/>
        <v>0</v>
      </c>
      <c r="S211" s="24">
        <f t="shared" si="224"/>
        <v>0</v>
      </c>
      <c r="T211" s="24">
        <f t="shared" si="224"/>
        <v>0</v>
      </c>
      <c r="U211" s="24">
        <f t="shared" si="224"/>
        <v>0</v>
      </c>
      <c r="V211" s="24">
        <f t="shared" si="224"/>
        <v>0</v>
      </c>
      <c r="W211" s="24">
        <f t="shared" si="224"/>
        <v>0</v>
      </c>
      <c r="X211" s="24">
        <f t="shared" si="224"/>
        <v>0</v>
      </c>
      <c r="Y211" s="24">
        <f t="shared" si="224"/>
        <v>0</v>
      </c>
      <c r="Z211" s="24">
        <f t="shared" si="224"/>
        <v>0</v>
      </c>
      <c r="AA211" s="24">
        <f t="shared" si="224"/>
        <v>0</v>
      </c>
      <c r="AB211" s="24">
        <f t="shared" si="224"/>
        <v>0</v>
      </c>
      <c r="AC211" s="24">
        <f t="shared" si="224"/>
        <v>0</v>
      </c>
      <c r="AD211" s="24">
        <f t="shared" si="224"/>
        <v>0</v>
      </c>
      <c r="AE211" s="24" t="str">
        <f t="shared" si="224"/>
        <v>-</v>
      </c>
      <c r="AF211" s="24">
        <f t="shared" si="224"/>
        <v>0</v>
      </c>
      <c r="AG211" s="24">
        <f t="shared" si="224"/>
        <v>0</v>
      </c>
      <c r="AH211" s="24">
        <f t="shared" si="224"/>
        <v>0</v>
      </c>
      <c r="AI211" s="24">
        <f t="shared" si="224"/>
        <v>0</v>
      </c>
      <c r="AJ211" s="24">
        <f t="shared" si="224"/>
        <v>0</v>
      </c>
      <c r="AK211" s="24">
        <f t="shared" si="224"/>
        <v>0</v>
      </c>
      <c r="AL211" s="24">
        <f t="shared" si="224"/>
        <v>0</v>
      </c>
      <c r="AM211" s="24">
        <f t="shared" si="224"/>
        <v>0</v>
      </c>
      <c r="AN211" s="24">
        <f t="shared" si="224"/>
        <v>0</v>
      </c>
      <c r="AO211" s="24">
        <f t="shared" si="224"/>
        <v>0</v>
      </c>
      <c r="AP211" s="24">
        <f t="shared" si="224"/>
        <v>0</v>
      </c>
      <c r="AQ211" s="24">
        <f t="shared" si="224"/>
        <v>0</v>
      </c>
      <c r="AR211" s="24">
        <f t="shared" si="224"/>
        <v>0</v>
      </c>
      <c r="AS211" s="24">
        <f t="shared" si="224"/>
        <v>0</v>
      </c>
      <c r="AT211" s="24">
        <f t="shared" si="224"/>
        <v>0</v>
      </c>
      <c r="AU211" s="24">
        <f t="shared" si="224"/>
        <v>0</v>
      </c>
      <c r="AV211" s="24">
        <f t="shared" si="224"/>
        <v>0</v>
      </c>
      <c r="AW211" s="24">
        <f t="shared" si="224"/>
        <v>0</v>
      </c>
      <c r="AX211" s="24">
        <f t="shared" si="224"/>
        <v>0</v>
      </c>
      <c r="AY211" s="24">
        <f t="shared" si="224"/>
        <v>0</v>
      </c>
      <c r="AZ211" s="24">
        <f t="shared" si="224"/>
        <v>0</v>
      </c>
      <c r="BA211" s="24">
        <f t="shared" si="224"/>
        <v>0</v>
      </c>
      <c r="BB211" s="24">
        <f t="shared" si="224"/>
        <v>0</v>
      </c>
      <c r="BC211" s="24">
        <f t="shared" si="224"/>
        <v>0</v>
      </c>
      <c r="BD211" s="24">
        <f t="shared" si="224"/>
        <v>0</v>
      </c>
      <c r="BE211" s="24">
        <f t="shared" si="224"/>
        <v>0</v>
      </c>
      <c r="BF211" s="24">
        <f t="shared" si="224"/>
        <v>0</v>
      </c>
      <c r="BG211" s="24">
        <f t="shared" si="224"/>
        <v>0</v>
      </c>
    </row>
    <row r="212" spans="8:59" x14ac:dyDescent="0.2">
      <c r="H212">
        <f>Registration!B33</f>
        <v>23</v>
      </c>
      <c r="I212" t="str">
        <f>Registration!C33</f>
        <v>Aaron</v>
      </c>
      <c r="J212" s="88">
        <f t="shared" ref="J212:BG212" si="225">IF(ROW()=(COLUMN()+180),"-",(COUNTIF(G6_6,$H212)*COUNTIF(G6_6,J$7))+(COUNTIF(G6_7,$H212)*COUNTIF(G6_7,J$7))+(COUNTIF(G6_8,$H212)*COUNTIF(G6_8,J$7))+(COUNTIF(G6_9,$H212)*COUNTIF(G6_9,J$7))+(COUNTIF(G6_10,$H212)*COUNTIF(G6_10,J$7))+(COUNTIF(G7_6,$H212)*COUNTIF(G7_6,J$7))+(COUNTIF(G7_7,$H212)*COUNTIF(G7_7,J$7))+(COUNTIF(G7_8,$H212)*COUNTIF(G7_8,J$7))+(COUNTIF(G7_9,$H212)*COUNTIF(G7_9,J$7))+(COUNTIF(G7_10,$H212)*COUNTIF(G7_10,J$7))+(COUNTIF(G8_6,$H212)*COUNTIF(G8_6,J$7))+(COUNTIF(G8_7,$H212)*COUNTIF(G8_7,J$7))+(COUNTIF(G8_8,$H212)*COUNTIF(G8_8,J$7))+(COUNTIF(G8_9,$H212)*COUNTIF(G8_9,J$7))+(COUNTIF(G8_10,$H212)*COUNTIF(G8_10,J$7))+(COUNTIF(G9_6,$H212)*COUNTIF(G9_6,J$7))+(COUNTIF(G9_7,$H212)*COUNTIF(G9_7,J$7))+(COUNTIF(G9_8,$H212)*COUNTIF(G9_8,J$7))+(COUNTIF(G9_9,$H212)*COUNTIF(G9_9,J$7))+(COUNTIF(G9_10,$H212)*COUNTIF(G9_10,J$7)+J271))</f>
        <v>0</v>
      </c>
      <c r="K212" s="24">
        <f t="shared" si="225"/>
        <v>0</v>
      </c>
      <c r="L212" s="24">
        <f t="shared" si="225"/>
        <v>0</v>
      </c>
      <c r="M212" s="24">
        <f t="shared" si="225"/>
        <v>0</v>
      </c>
      <c r="N212" s="24">
        <f t="shared" si="225"/>
        <v>0</v>
      </c>
      <c r="O212" s="24">
        <f t="shared" si="225"/>
        <v>0</v>
      </c>
      <c r="P212" s="24">
        <f t="shared" si="225"/>
        <v>0</v>
      </c>
      <c r="Q212" s="24">
        <f t="shared" si="225"/>
        <v>0</v>
      </c>
      <c r="R212" s="24">
        <f t="shared" si="225"/>
        <v>0</v>
      </c>
      <c r="S212" s="24">
        <f t="shared" si="225"/>
        <v>0</v>
      </c>
      <c r="T212" s="24">
        <f t="shared" si="225"/>
        <v>0</v>
      </c>
      <c r="U212" s="24">
        <f t="shared" si="225"/>
        <v>0</v>
      </c>
      <c r="V212" s="24">
        <f t="shared" si="225"/>
        <v>0</v>
      </c>
      <c r="W212" s="24">
        <f t="shared" si="225"/>
        <v>0</v>
      </c>
      <c r="X212" s="24">
        <f t="shared" si="225"/>
        <v>0</v>
      </c>
      <c r="Y212" s="24">
        <f t="shared" si="225"/>
        <v>0</v>
      </c>
      <c r="Z212" s="24">
        <f t="shared" si="225"/>
        <v>0</v>
      </c>
      <c r="AA212" s="24">
        <f t="shared" si="225"/>
        <v>0</v>
      </c>
      <c r="AB212" s="24">
        <f t="shared" si="225"/>
        <v>0</v>
      </c>
      <c r="AC212" s="24">
        <f t="shared" si="225"/>
        <v>0</v>
      </c>
      <c r="AD212" s="24">
        <f t="shared" si="225"/>
        <v>0</v>
      </c>
      <c r="AE212" s="24">
        <f t="shared" si="225"/>
        <v>0</v>
      </c>
      <c r="AF212" s="24" t="str">
        <f t="shared" si="225"/>
        <v>-</v>
      </c>
      <c r="AG212" s="24">
        <f t="shared" si="225"/>
        <v>0</v>
      </c>
      <c r="AH212" s="24">
        <f t="shared" si="225"/>
        <v>0</v>
      </c>
      <c r="AI212" s="24">
        <f t="shared" si="225"/>
        <v>0</v>
      </c>
      <c r="AJ212" s="24">
        <f t="shared" si="225"/>
        <v>0</v>
      </c>
      <c r="AK212" s="24">
        <f t="shared" si="225"/>
        <v>0</v>
      </c>
      <c r="AL212" s="24">
        <f t="shared" si="225"/>
        <v>0</v>
      </c>
      <c r="AM212" s="24">
        <f t="shared" si="225"/>
        <v>0</v>
      </c>
      <c r="AN212" s="24">
        <f t="shared" si="225"/>
        <v>0</v>
      </c>
      <c r="AO212" s="24">
        <f t="shared" si="225"/>
        <v>0</v>
      </c>
      <c r="AP212" s="24">
        <f t="shared" si="225"/>
        <v>0</v>
      </c>
      <c r="AQ212" s="24">
        <f t="shared" si="225"/>
        <v>0</v>
      </c>
      <c r="AR212" s="24">
        <f t="shared" si="225"/>
        <v>0</v>
      </c>
      <c r="AS212" s="24">
        <f t="shared" si="225"/>
        <v>0</v>
      </c>
      <c r="AT212" s="24">
        <f t="shared" si="225"/>
        <v>0</v>
      </c>
      <c r="AU212" s="24">
        <f t="shared" si="225"/>
        <v>0</v>
      </c>
      <c r="AV212" s="24">
        <f t="shared" si="225"/>
        <v>0</v>
      </c>
      <c r="AW212" s="24">
        <f t="shared" si="225"/>
        <v>0</v>
      </c>
      <c r="AX212" s="24">
        <f t="shared" si="225"/>
        <v>0</v>
      </c>
      <c r="AY212" s="24">
        <f t="shared" si="225"/>
        <v>0</v>
      </c>
      <c r="AZ212" s="24">
        <f t="shared" si="225"/>
        <v>0</v>
      </c>
      <c r="BA212" s="24">
        <f t="shared" si="225"/>
        <v>0</v>
      </c>
      <c r="BB212" s="24">
        <f t="shared" si="225"/>
        <v>0</v>
      </c>
      <c r="BC212" s="24">
        <f t="shared" si="225"/>
        <v>0</v>
      </c>
      <c r="BD212" s="24">
        <f t="shared" si="225"/>
        <v>0</v>
      </c>
      <c r="BE212" s="24">
        <f t="shared" si="225"/>
        <v>0</v>
      </c>
      <c r="BF212" s="24">
        <f t="shared" si="225"/>
        <v>0</v>
      </c>
      <c r="BG212" s="24">
        <f t="shared" si="225"/>
        <v>0</v>
      </c>
    </row>
    <row r="213" spans="8:59" x14ac:dyDescent="0.2">
      <c r="H213">
        <f>Registration!B34</f>
        <v>24</v>
      </c>
      <c r="I213">
        <f>Registration!C34</f>
        <v>0</v>
      </c>
      <c r="J213" s="24">
        <f t="shared" ref="J213:BG213" si="226">IF(ROW()=(COLUMN()+180),"-",(COUNTIF(G6_6,$H213)*COUNTIF(G6_6,J$7))+(COUNTIF(G6_7,$H213)*COUNTIF(G6_7,J$7))+(COUNTIF(G6_8,$H213)*COUNTIF(G6_8,J$7))+(COUNTIF(G6_9,$H213)*COUNTIF(G6_9,J$7))+(COUNTIF(G6_10,$H213)*COUNTIF(G6_10,J$7))+(COUNTIF(G7_6,$H213)*COUNTIF(G7_6,J$7))+(COUNTIF(G7_7,$H213)*COUNTIF(G7_7,J$7))+(COUNTIF(G7_8,$H213)*COUNTIF(G7_8,J$7))+(COUNTIF(G7_9,$H213)*COUNTIF(G7_9,J$7))+(COUNTIF(G7_10,$H213)*COUNTIF(G7_10,J$7))+(COUNTIF(G8_6,$H213)*COUNTIF(G8_6,J$7))+(COUNTIF(G8_7,$H213)*COUNTIF(G8_7,J$7))+(COUNTIF(G8_8,$H213)*COUNTIF(G8_8,J$7))+(COUNTIF(G8_9,$H213)*COUNTIF(G8_9,J$7))+(COUNTIF(G8_10,$H213)*COUNTIF(G8_10,J$7))+(COUNTIF(G9_6,$H213)*COUNTIF(G9_6,J$7))+(COUNTIF(G9_7,$H213)*COUNTIF(G9_7,J$7))+(COUNTIF(G9_8,$H213)*COUNTIF(G9_8,J$7))+(COUNTIF(G9_9,$H213)*COUNTIF(G9_9,J$7))+(COUNTIF(G9_10,$H213)*COUNTIF(G9_10,J$7)+J272))</f>
        <v>0</v>
      </c>
      <c r="K213" s="102">
        <f t="shared" si="226"/>
        <v>0</v>
      </c>
      <c r="L213" s="24">
        <f t="shared" si="226"/>
        <v>0</v>
      </c>
      <c r="M213" s="87">
        <f t="shared" si="226"/>
        <v>0</v>
      </c>
      <c r="N213" s="24">
        <f t="shared" si="226"/>
        <v>0</v>
      </c>
      <c r="O213" s="24">
        <f t="shared" si="226"/>
        <v>0</v>
      </c>
      <c r="P213" s="24">
        <f t="shared" si="226"/>
        <v>0</v>
      </c>
      <c r="Q213" s="24">
        <f t="shared" si="226"/>
        <v>0</v>
      </c>
      <c r="R213" s="24">
        <f t="shared" si="226"/>
        <v>0</v>
      </c>
      <c r="S213" s="24">
        <f t="shared" si="226"/>
        <v>0</v>
      </c>
      <c r="T213" s="24">
        <f t="shared" si="226"/>
        <v>0</v>
      </c>
      <c r="U213" s="24">
        <f t="shared" si="226"/>
        <v>0</v>
      </c>
      <c r="V213" s="24">
        <f t="shared" si="226"/>
        <v>0</v>
      </c>
      <c r="W213" s="24">
        <f t="shared" si="226"/>
        <v>0</v>
      </c>
      <c r="X213" s="24">
        <f t="shared" si="226"/>
        <v>0</v>
      </c>
      <c r="Y213" s="24">
        <f t="shared" si="226"/>
        <v>0</v>
      </c>
      <c r="Z213" s="24">
        <f t="shared" si="226"/>
        <v>0</v>
      </c>
      <c r="AA213" s="24">
        <f t="shared" si="226"/>
        <v>0</v>
      </c>
      <c r="AB213" s="24">
        <f t="shared" si="226"/>
        <v>0</v>
      </c>
      <c r="AC213" s="24">
        <f t="shared" si="226"/>
        <v>0</v>
      </c>
      <c r="AD213" s="24">
        <f t="shared" si="226"/>
        <v>0</v>
      </c>
      <c r="AE213" s="24">
        <f t="shared" si="226"/>
        <v>0</v>
      </c>
      <c r="AF213" s="24">
        <f t="shared" si="226"/>
        <v>0</v>
      </c>
      <c r="AG213" s="24" t="str">
        <f t="shared" si="226"/>
        <v>-</v>
      </c>
      <c r="AH213" s="24">
        <f t="shared" si="226"/>
        <v>0</v>
      </c>
      <c r="AI213" s="24">
        <f t="shared" si="226"/>
        <v>0</v>
      </c>
      <c r="AJ213" s="24">
        <f t="shared" si="226"/>
        <v>0</v>
      </c>
      <c r="AK213" s="24">
        <f t="shared" si="226"/>
        <v>0</v>
      </c>
      <c r="AL213" s="24">
        <f t="shared" si="226"/>
        <v>0</v>
      </c>
      <c r="AM213" s="24">
        <f t="shared" si="226"/>
        <v>0</v>
      </c>
      <c r="AN213" s="24">
        <f t="shared" si="226"/>
        <v>0</v>
      </c>
      <c r="AO213" s="24">
        <f t="shared" si="226"/>
        <v>0</v>
      </c>
      <c r="AP213" s="24">
        <f t="shared" si="226"/>
        <v>0</v>
      </c>
      <c r="AQ213" s="24">
        <f t="shared" si="226"/>
        <v>0</v>
      </c>
      <c r="AR213" s="24">
        <f t="shared" si="226"/>
        <v>0</v>
      </c>
      <c r="AS213" s="24">
        <f t="shared" si="226"/>
        <v>0</v>
      </c>
      <c r="AT213" s="24">
        <f t="shared" si="226"/>
        <v>0</v>
      </c>
      <c r="AU213" s="24">
        <f t="shared" si="226"/>
        <v>0</v>
      </c>
      <c r="AV213" s="24">
        <f t="shared" si="226"/>
        <v>0</v>
      </c>
      <c r="AW213" s="24">
        <f t="shared" si="226"/>
        <v>0</v>
      </c>
      <c r="AX213" s="24">
        <f t="shared" si="226"/>
        <v>0</v>
      </c>
      <c r="AY213" s="24">
        <f t="shared" si="226"/>
        <v>0</v>
      </c>
      <c r="AZ213" s="24">
        <f t="shared" si="226"/>
        <v>0</v>
      </c>
      <c r="BA213" s="24">
        <f t="shared" si="226"/>
        <v>0</v>
      </c>
      <c r="BB213" s="24">
        <f t="shared" si="226"/>
        <v>0</v>
      </c>
      <c r="BC213" s="24">
        <f t="shared" si="226"/>
        <v>0</v>
      </c>
      <c r="BD213" s="24">
        <f t="shared" si="226"/>
        <v>0</v>
      </c>
      <c r="BE213" s="24">
        <f t="shared" si="226"/>
        <v>0</v>
      </c>
      <c r="BF213" s="24">
        <f t="shared" si="226"/>
        <v>0</v>
      </c>
      <c r="BG213" s="24">
        <f t="shared" si="226"/>
        <v>0</v>
      </c>
    </row>
    <row r="214" spans="8:59" x14ac:dyDescent="0.2">
      <c r="H214">
        <f>Registration!B35</f>
        <v>25</v>
      </c>
      <c r="I214" t="str">
        <f>Registration!C32</f>
        <v>Jonathan Work</v>
      </c>
      <c r="J214" s="24">
        <f t="shared" ref="J214:BG214" si="227">IF(ROW()=(COLUMN()+180),"-",(COUNTIF(G6_6,$H214)*COUNTIF(G6_6,J$7))+(COUNTIF(G6_7,$H214)*COUNTIF(G6_7,J$7))+(COUNTIF(G6_8,$H214)*COUNTIF(G6_8,J$7))+(COUNTIF(G6_9,$H214)*COUNTIF(G6_9,J$7))+(COUNTIF(G6_10,$H214)*COUNTIF(G6_10,J$7))+(COUNTIF(G7_6,$H214)*COUNTIF(G7_6,J$7))+(COUNTIF(G7_7,$H214)*COUNTIF(G7_7,J$7))+(COUNTIF(G7_8,$H214)*COUNTIF(G7_8,J$7))+(COUNTIF(G7_9,$H214)*COUNTIF(G7_9,J$7))+(COUNTIF(G7_10,$H214)*COUNTIF(G7_10,J$7))+(COUNTIF(G8_6,$H214)*COUNTIF(G8_6,J$7))+(COUNTIF(G8_7,$H214)*COUNTIF(G8_7,J$7))+(COUNTIF(G8_8,$H214)*COUNTIF(G8_8,J$7))+(COUNTIF(G8_9,$H214)*COUNTIF(G8_9,J$7))+(COUNTIF(G8_10,$H214)*COUNTIF(G8_10,J$7))+(COUNTIF(G9_6,$H214)*COUNTIF(G9_6,J$7))+(COUNTIF(G9_7,$H214)*COUNTIF(G9_7,J$7))+(COUNTIF(G9_8,$H214)*COUNTIF(G9_8,J$7))+(COUNTIF(G9_9,$H214)*COUNTIF(G9_9,J$7))+(COUNTIF(G9_10,$H214)*COUNTIF(G9_10,J$7)+J273))</f>
        <v>0</v>
      </c>
      <c r="K214" s="24">
        <f t="shared" si="227"/>
        <v>0</v>
      </c>
      <c r="L214" s="24">
        <f t="shared" si="227"/>
        <v>0</v>
      </c>
      <c r="M214" s="24">
        <f t="shared" si="227"/>
        <v>0</v>
      </c>
      <c r="N214" s="24">
        <f t="shared" si="227"/>
        <v>0</v>
      </c>
      <c r="O214" s="67">
        <f t="shared" si="227"/>
        <v>0</v>
      </c>
      <c r="P214" s="24">
        <f t="shared" si="227"/>
        <v>0</v>
      </c>
      <c r="Q214" s="24">
        <f t="shared" si="227"/>
        <v>0</v>
      </c>
      <c r="R214" s="24">
        <f t="shared" si="227"/>
        <v>0</v>
      </c>
      <c r="S214" s="24">
        <f t="shared" si="227"/>
        <v>0</v>
      </c>
      <c r="T214" s="24">
        <f t="shared" si="227"/>
        <v>0</v>
      </c>
      <c r="U214" s="24">
        <f t="shared" si="227"/>
        <v>0</v>
      </c>
      <c r="V214" s="24">
        <f t="shared" si="227"/>
        <v>0</v>
      </c>
      <c r="W214" s="24">
        <f t="shared" si="227"/>
        <v>0</v>
      </c>
      <c r="X214" s="24">
        <f t="shared" si="227"/>
        <v>0</v>
      </c>
      <c r="Y214" s="24">
        <f t="shared" si="227"/>
        <v>0</v>
      </c>
      <c r="Z214" s="24">
        <f t="shared" si="227"/>
        <v>0</v>
      </c>
      <c r="AA214" s="24">
        <f t="shared" si="227"/>
        <v>0</v>
      </c>
      <c r="AB214" s="24">
        <f t="shared" si="227"/>
        <v>0</v>
      </c>
      <c r="AC214" s="24">
        <f t="shared" si="227"/>
        <v>0</v>
      </c>
      <c r="AD214" s="24">
        <f t="shared" si="227"/>
        <v>0</v>
      </c>
      <c r="AE214" s="24">
        <f t="shared" si="227"/>
        <v>0</v>
      </c>
      <c r="AF214" s="24">
        <f t="shared" si="227"/>
        <v>0</v>
      </c>
      <c r="AG214" s="24">
        <f t="shared" si="227"/>
        <v>0</v>
      </c>
      <c r="AH214" s="24" t="str">
        <f t="shared" si="227"/>
        <v>-</v>
      </c>
      <c r="AI214" s="24">
        <f t="shared" si="227"/>
        <v>0</v>
      </c>
      <c r="AJ214" s="24">
        <f t="shared" si="227"/>
        <v>0</v>
      </c>
      <c r="AK214" s="24">
        <f t="shared" si="227"/>
        <v>0</v>
      </c>
      <c r="AL214" s="24">
        <f t="shared" si="227"/>
        <v>0</v>
      </c>
      <c r="AM214" s="24">
        <f t="shared" si="227"/>
        <v>0</v>
      </c>
      <c r="AN214" s="24">
        <f t="shared" si="227"/>
        <v>0</v>
      </c>
      <c r="AO214" s="24">
        <f t="shared" si="227"/>
        <v>0</v>
      </c>
      <c r="AP214" s="24">
        <f t="shared" si="227"/>
        <v>0</v>
      </c>
      <c r="AQ214" s="24">
        <f t="shared" si="227"/>
        <v>0</v>
      </c>
      <c r="AR214" s="24">
        <f t="shared" si="227"/>
        <v>0</v>
      </c>
      <c r="AS214" s="24">
        <f t="shared" si="227"/>
        <v>0</v>
      </c>
      <c r="AT214" s="24">
        <f t="shared" si="227"/>
        <v>0</v>
      </c>
      <c r="AU214" s="24">
        <f t="shared" si="227"/>
        <v>0</v>
      </c>
      <c r="AV214" s="24">
        <f t="shared" si="227"/>
        <v>0</v>
      </c>
      <c r="AW214" s="24">
        <f t="shared" si="227"/>
        <v>0</v>
      </c>
      <c r="AX214" s="24">
        <f t="shared" si="227"/>
        <v>0</v>
      </c>
      <c r="AY214" s="24">
        <f t="shared" si="227"/>
        <v>0</v>
      </c>
      <c r="AZ214" s="24">
        <f t="shared" si="227"/>
        <v>0</v>
      </c>
      <c r="BA214" s="24">
        <f t="shared" si="227"/>
        <v>0</v>
      </c>
      <c r="BB214" s="24">
        <f t="shared" si="227"/>
        <v>0</v>
      </c>
      <c r="BC214" s="24">
        <f t="shared" si="227"/>
        <v>0</v>
      </c>
      <c r="BD214" s="24">
        <f t="shared" si="227"/>
        <v>0</v>
      </c>
      <c r="BE214" s="24">
        <f t="shared" si="227"/>
        <v>0</v>
      </c>
      <c r="BF214" s="24">
        <f t="shared" si="227"/>
        <v>0</v>
      </c>
      <c r="BG214" s="24">
        <f t="shared" si="227"/>
        <v>0</v>
      </c>
    </row>
    <row r="215" spans="8:59" x14ac:dyDescent="0.2">
      <c r="H215">
        <f>Registration!B36</f>
        <v>26</v>
      </c>
      <c r="I215" t="str">
        <f>Registration!C36</f>
        <v>Who #1</v>
      </c>
      <c r="J215" s="24">
        <f t="shared" ref="J215:BG215" si="228">IF(ROW()=(COLUMN()+180),"-",(COUNTIF(G6_6,$H215)*COUNTIF(G6_6,J$7))+(COUNTIF(G6_7,$H215)*COUNTIF(G6_7,J$7))+(COUNTIF(G6_8,$H215)*COUNTIF(G6_8,J$7))+(COUNTIF(G6_9,$H215)*COUNTIF(G6_9,J$7))+(COUNTIF(G6_10,$H215)*COUNTIF(G6_10,J$7))+(COUNTIF(G7_6,$H215)*COUNTIF(G7_6,J$7))+(COUNTIF(G7_7,$H215)*COUNTIF(G7_7,J$7))+(COUNTIF(G7_8,$H215)*COUNTIF(G7_8,J$7))+(COUNTIF(G7_9,$H215)*COUNTIF(G7_9,J$7))+(COUNTIF(G7_10,$H215)*COUNTIF(G7_10,J$7))+(COUNTIF(G8_6,$H215)*COUNTIF(G8_6,J$7))+(COUNTIF(G8_7,$H215)*COUNTIF(G8_7,J$7))+(COUNTIF(G8_8,$H215)*COUNTIF(G8_8,J$7))+(COUNTIF(G8_9,$H215)*COUNTIF(G8_9,J$7))+(COUNTIF(G8_10,$H215)*COUNTIF(G8_10,J$7))+(COUNTIF(G9_6,$H215)*COUNTIF(G9_6,J$7))+(COUNTIF(G9_7,$H215)*COUNTIF(G9_7,J$7))+(COUNTIF(G9_8,$H215)*COUNTIF(G9_8,J$7))+(COUNTIF(G9_9,$H215)*COUNTIF(G9_9,J$7))+(COUNTIF(G9_10,$H215)*COUNTIF(G9_10,J$7)+J274))</f>
        <v>0</v>
      </c>
      <c r="K215" s="24">
        <f t="shared" si="228"/>
        <v>0</v>
      </c>
      <c r="L215" s="24">
        <f t="shared" si="228"/>
        <v>0</v>
      </c>
      <c r="M215" s="24">
        <f t="shared" si="228"/>
        <v>0</v>
      </c>
      <c r="N215" s="24">
        <f t="shared" si="228"/>
        <v>0</v>
      </c>
      <c r="O215" s="24">
        <f t="shared" si="228"/>
        <v>0</v>
      </c>
      <c r="P215" s="24">
        <f t="shared" si="228"/>
        <v>0</v>
      </c>
      <c r="Q215" s="24">
        <f t="shared" si="228"/>
        <v>0</v>
      </c>
      <c r="R215" s="24">
        <f t="shared" si="228"/>
        <v>0</v>
      </c>
      <c r="S215" s="24">
        <f t="shared" si="228"/>
        <v>0</v>
      </c>
      <c r="T215" s="24">
        <f t="shared" si="228"/>
        <v>0</v>
      </c>
      <c r="U215" s="24">
        <f t="shared" si="228"/>
        <v>0</v>
      </c>
      <c r="V215" s="24">
        <f t="shared" si="228"/>
        <v>0</v>
      </c>
      <c r="W215" s="24">
        <f t="shared" si="228"/>
        <v>0</v>
      </c>
      <c r="X215" s="24">
        <f t="shared" si="228"/>
        <v>0</v>
      </c>
      <c r="Y215" s="24">
        <f t="shared" si="228"/>
        <v>0</v>
      </c>
      <c r="Z215" s="24">
        <f t="shared" si="228"/>
        <v>0</v>
      </c>
      <c r="AA215" s="24">
        <f t="shared" si="228"/>
        <v>0</v>
      </c>
      <c r="AB215" s="24">
        <f t="shared" si="228"/>
        <v>0</v>
      </c>
      <c r="AC215" s="24">
        <f t="shared" si="228"/>
        <v>0</v>
      </c>
      <c r="AD215" s="24">
        <f t="shared" si="228"/>
        <v>0</v>
      </c>
      <c r="AE215" s="24">
        <f t="shared" si="228"/>
        <v>0</v>
      </c>
      <c r="AF215" s="24">
        <f t="shared" si="228"/>
        <v>0</v>
      </c>
      <c r="AG215" s="24">
        <f t="shared" si="228"/>
        <v>0</v>
      </c>
      <c r="AH215" s="24">
        <f t="shared" si="228"/>
        <v>0</v>
      </c>
      <c r="AI215" s="24" t="str">
        <f t="shared" si="228"/>
        <v>-</v>
      </c>
      <c r="AJ215" s="24">
        <f t="shared" si="228"/>
        <v>0</v>
      </c>
      <c r="AK215" s="24">
        <f t="shared" si="228"/>
        <v>0</v>
      </c>
      <c r="AL215" s="24">
        <f t="shared" si="228"/>
        <v>0</v>
      </c>
      <c r="AM215" s="24">
        <f t="shared" si="228"/>
        <v>0</v>
      </c>
      <c r="AN215" s="24">
        <f t="shared" si="228"/>
        <v>0</v>
      </c>
      <c r="AO215" s="24">
        <f t="shared" si="228"/>
        <v>0</v>
      </c>
      <c r="AP215" s="24">
        <f t="shared" si="228"/>
        <v>0</v>
      </c>
      <c r="AQ215" s="24">
        <f t="shared" si="228"/>
        <v>0</v>
      </c>
      <c r="AR215" s="24">
        <f t="shared" si="228"/>
        <v>0</v>
      </c>
      <c r="AS215" s="24">
        <f t="shared" si="228"/>
        <v>0</v>
      </c>
      <c r="AT215" s="24">
        <f t="shared" si="228"/>
        <v>0</v>
      </c>
      <c r="AU215" s="24">
        <f t="shared" si="228"/>
        <v>0</v>
      </c>
      <c r="AV215" s="24">
        <f t="shared" si="228"/>
        <v>0</v>
      </c>
      <c r="AW215" s="24">
        <f t="shared" si="228"/>
        <v>0</v>
      </c>
      <c r="AX215" s="24">
        <f t="shared" si="228"/>
        <v>0</v>
      </c>
      <c r="AY215" s="24">
        <f t="shared" si="228"/>
        <v>0</v>
      </c>
      <c r="AZ215" s="24">
        <f t="shared" si="228"/>
        <v>0</v>
      </c>
      <c r="BA215" s="24">
        <f t="shared" si="228"/>
        <v>0</v>
      </c>
      <c r="BB215" s="24">
        <f t="shared" si="228"/>
        <v>0</v>
      </c>
      <c r="BC215" s="24">
        <f t="shared" si="228"/>
        <v>0</v>
      </c>
      <c r="BD215" s="24">
        <f t="shared" si="228"/>
        <v>0</v>
      </c>
      <c r="BE215" s="24">
        <f t="shared" si="228"/>
        <v>0</v>
      </c>
      <c r="BF215" s="24">
        <f t="shared" si="228"/>
        <v>0</v>
      </c>
      <c r="BG215" s="24">
        <f t="shared" si="228"/>
        <v>0</v>
      </c>
    </row>
    <row r="216" spans="8:59" x14ac:dyDescent="0.2">
      <c r="H216">
        <f>Registration!B37</f>
        <v>27</v>
      </c>
      <c r="I216" t="str">
        <f>Registration!C37</f>
        <v>Who #2</v>
      </c>
      <c r="J216" s="24">
        <f t="shared" ref="J216:BG216" si="229">IF(ROW()=(COLUMN()+180),"-",(COUNTIF(G6_6,$H216)*COUNTIF(G6_6,J$7))+(COUNTIF(G6_7,$H216)*COUNTIF(G6_7,J$7))+(COUNTIF(G6_8,$H216)*COUNTIF(G6_8,J$7))+(COUNTIF(G6_9,$H216)*COUNTIF(G6_9,J$7))+(COUNTIF(G6_10,$H216)*COUNTIF(G6_10,J$7))+(COUNTIF(G7_6,$H216)*COUNTIF(G7_6,J$7))+(COUNTIF(G7_7,$H216)*COUNTIF(G7_7,J$7))+(COUNTIF(G7_8,$H216)*COUNTIF(G7_8,J$7))+(COUNTIF(G7_9,$H216)*COUNTIF(G7_9,J$7))+(COUNTIF(G7_10,$H216)*COUNTIF(G7_10,J$7))+(COUNTIF(G8_6,$H216)*COUNTIF(G8_6,J$7))+(COUNTIF(G8_7,$H216)*COUNTIF(G8_7,J$7))+(COUNTIF(G8_8,$H216)*COUNTIF(G8_8,J$7))+(COUNTIF(G8_9,$H216)*COUNTIF(G8_9,J$7))+(COUNTIF(G8_10,$H216)*COUNTIF(G8_10,J$7))+(COUNTIF(G9_6,$H216)*COUNTIF(G9_6,J$7))+(COUNTIF(G9_7,$H216)*COUNTIF(G9_7,J$7))+(COUNTIF(G9_8,$H216)*COUNTIF(G9_8,J$7))+(COUNTIF(G9_9,$H216)*COUNTIF(G9_9,J$7))+(COUNTIF(G9_10,$H216)*COUNTIF(G9_10,J$7)+J275))</f>
        <v>0</v>
      </c>
      <c r="K216" s="102">
        <f t="shared" si="229"/>
        <v>0</v>
      </c>
      <c r="L216" s="24">
        <f t="shared" si="229"/>
        <v>0</v>
      </c>
      <c r="M216" s="147">
        <f t="shared" si="229"/>
        <v>0</v>
      </c>
      <c r="N216" s="24">
        <f t="shared" si="229"/>
        <v>0</v>
      </c>
      <c r="O216" s="147">
        <f t="shared" si="229"/>
        <v>0</v>
      </c>
      <c r="P216" s="24">
        <f t="shared" si="229"/>
        <v>0</v>
      </c>
      <c r="Q216" s="24">
        <f t="shared" si="229"/>
        <v>0</v>
      </c>
      <c r="R216" s="24">
        <f t="shared" si="229"/>
        <v>0</v>
      </c>
      <c r="S216" s="24">
        <f t="shared" si="229"/>
        <v>0</v>
      </c>
      <c r="T216" s="24">
        <f t="shared" si="229"/>
        <v>0</v>
      </c>
      <c r="U216" s="24">
        <f t="shared" si="229"/>
        <v>0</v>
      </c>
      <c r="V216" s="24">
        <f t="shared" si="229"/>
        <v>0</v>
      </c>
      <c r="W216" s="24">
        <f t="shared" si="229"/>
        <v>0</v>
      </c>
      <c r="X216" s="24">
        <f t="shared" si="229"/>
        <v>0</v>
      </c>
      <c r="Y216" s="24">
        <f t="shared" si="229"/>
        <v>0</v>
      </c>
      <c r="Z216" s="24">
        <f t="shared" si="229"/>
        <v>0</v>
      </c>
      <c r="AA216" s="24">
        <f t="shared" si="229"/>
        <v>0</v>
      </c>
      <c r="AB216" s="24">
        <f t="shared" si="229"/>
        <v>0</v>
      </c>
      <c r="AC216" s="24">
        <f t="shared" si="229"/>
        <v>0</v>
      </c>
      <c r="AD216" s="24">
        <f t="shared" si="229"/>
        <v>0</v>
      </c>
      <c r="AE216" s="24">
        <f t="shared" si="229"/>
        <v>0</v>
      </c>
      <c r="AF216" s="24">
        <f t="shared" si="229"/>
        <v>0</v>
      </c>
      <c r="AG216" s="24">
        <f t="shared" si="229"/>
        <v>0</v>
      </c>
      <c r="AH216" s="24">
        <f t="shared" si="229"/>
        <v>0</v>
      </c>
      <c r="AI216" s="24">
        <f t="shared" si="229"/>
        <v>0</v>
      </c>
      <c r="AJ216" s="24" t="str">
        <f t="shared" si="229"/>
        <v>-</v>
      </c>
      <c r="AK216" s="24">
        <f t="shared" si="229"/>
        <v>0</v>
      </c>
      <c r="AL216" s="24">
        <f t="shared" si="229"/>
        <v>0</v>
      </c>
      <c r="AM216" s="24">
        <f t="shared" si="229"/>
        <v>0</v>
      </c>
      <c r="AN216" s="24">
        <f t="shared" si="229"/>
        <v>0</v>
      </c>
      <c r="AO216" s="24">
        <f t="shared" si="229"/>
        <v>0</v>
      </c>
      <c r="AP216" s="24">
        <f t="shared" si="229"/>
        <v>0</v>
      </c>
      <c r="AQ216" s="24">
        <f t="shared" si="229"/>
        <v>0</v>
      </c>
      <c r="AR216" s="24">
        <f t="shared" si="229"/>
        <v>0</v>
      </c>
      <c r="AS216" s="24">
        <f t="shared" si="229"/>
        <v>0</v>
      </c>
      <c r="AT216" s="24">
        <f t="shared" si="229"/>
        <v>0</v>
      </c>
      <c r="AU216" s="24">
        <f t="shared" si="229"/>
        <v>0</v>
      </c>
      <c r="AV216" s="24">
        <f t="shared" si="229"/>
        <v>0</v>
      </c>
      <c r="AW216" s="24">
        <f t="shared" si="229"/>
        <v>0</v>
      </c>
      <c r="AX216" s="24">
        <f t="shared" si="229"/>
        <v>0</v>
      </c>
      <c r="AY216" s="24">
        <f t="shared" si="229"/>
        <v>0</v>
      </c>
      <c r="AZ216" s="24">
        <f t="shared" si="229"/>
        <v>0</v>
      </c>
      <c r="BA216" s="24">
        <f t="shared" si="229"/>
        <v>0</v>
      </c>
      <c r="BB216" s="24">
        <f t="shared" si="229"/>
        <v>0</v>
      </c>
      <c r="BC216" s="24">
        <f t="shared" si="229"/>
        <v>0</v>
      </c>
      <c r="BD216" s="24">
        <f t="shared" si="229"/>
        <v>0</v>
      </c>
      <c r="BE216" s="24">
        <f t="shared" si="229"/>
        <v>0</v>
      </c>
      <c r="BF216" s="24">
        <f t="shared" si="229"/>
        <v>0</v>
      </c>
      <c r="BG216" s="24">
        <f t="shared" si="229"/>
        <v>0</v>
      </c>
    </row>
    <row r="217" spans="8:59" x14ac:dyDescent="0.2">
      <c r="H217">
        <f>Registration!B38</f>
        <v>28</v>
      </c>
      <c r="I217" t="str">
        <f>Registration!C38</f>
        <v>Who #3</v>
      </c>
      <c r="J217" s="24">
        <f t="shared" ref="J217:BG217" si="230">IF(ROW()=(COLUMN()+180),"-",(COUNTIF(G6_6,$H217)*COUNTIF(G6_6,J$7))+(COUNTIF(G6_7,$H217)*COUNTIF(G6_7,J$7))+(COUNTIF(G6_8,$H217)*COUNTIF(G6_8,J$7))+(COUNTIF(G6_9,$H217)*COUNTIF(G6_9,J$7))+(COUNTIF(G6_10,$H217)*COUNTIF(G6_10,J$7))+(COUNTIF(G7_6,$H217)*COUNTIF(G7_6,J$7))+(COUNTIF(G7_7,$H217)*COUNTIF(G7_7,J$7))+(COUNTIF(G7_8,$H217)*COUNTIF(G7_8,J$7))+(COUNTIF(G7_9,$H217)*COUNTIF(G7_9,J$7))+(COUNTIF(G7_10,$H217)*COUNTIF(G7_10,J$7))+(COUNTIF(G8_6,$H217)*COUNTIF(G8_6,J$7))+(COUNTIF(G8_7,$H217)*COUNTIF(G8_7,J$7))+(COUNTIF(G8_8,$H217)*COUNTIF(G8_8,J$7))+(COUNTIF(G8_9,$H217)*COUNTIF(G8_9,J$7))+(COUNTIF(G8_10,$H217)*COUNTIF(G8_10,J$7))+(COUNTIF(G9_6,$H217)*COUNTIF(G9_6,J$7))+(COUNTIF(G9_7,$H217)*COUNTIF(G9_7,J$7))+(COUNTIF(G9_8,$H217)*COUNTIF(G9_8,J$7))+(COUNTIF(G9_9,$H217)*COUNTIF(G9_9,J$7))+(COUNTIF(G9_10,$H217)*COUNTIF(G9_10,J$7)+J276))</f>
        <v>0</v>
      </c>
      <c r="K217" s="24">
        <f t="shared" si="230"/>
        <v>0</v>
      </c>
      <c r="L217" s="24">
        <f t="shared" si="230"/>
        <v>0</v>
      </c>
      <c r="M217" s="24">
        <f t="shared" si="230"/>
        <v>0</v>
      </c>
      <c r="N217" s="24">
        <f t="shared" si="230"/>
        <v>0</v>
      </c>
      <c r="O217" s="102">
        <f t="shared" si="230"/>
        <v>0</v>
      </c>
      <c r="P217" s="24">
        <f t="shared" si="230"/>
        <v>0</v>
      </c>
      <c r="Q217" s="147">
        <f t="shared" si="230"/>
        <v>0</v>
      </c>
      <c r="R217" s="24">
        <f t="shared" si="230"/>
        <v>0</v>
      </c>
      <c r="S217" s="147">
        <f t="shared" si="230"/>
        <v>0</v>
      </c>
      <c r="T217" s="148">
        <f t="shared" si="230"/>
        <v>0</v>
      </c>
      <c r="U217" s="24">
        <f t="shared" si="230"/>
        <v>0</v>
      </c>
      <c r="V217" s="24">
        <f t="shared" si="230"/>
        <v>0</v>
      </c>
      <c r="W217" s="24">
        <f t="shared" si="230"/>
        <v>0</v>
      </c>
      <c r="X217" s="24">
        <f t="shared" si="230"/>
        <v>0</v>
      </c>
      <c r="Y217" s="24">
        <f t="shared" si="230"/>
        <v>0</v>
      </c>
      <c r="Z217" s="24">
        <f t="shared" si="230"/>
        <v>0</v>
      </c>
      <c r="AA217" s="24">
        <f t="shared" si="230"/>
        <v>0</v>
      </c>
      <c r="AB217" s="24">
        <f t="shared" si="230"/>
        <v>0</v>
      </c>
      <c r="AC217" s="24">
        <f t="shared" si="230"/>
        <v>0</v>
      </c>
      <c r="AD217" s="24">
        <f t="shared" si="230"/>
        <v>0</v>
      </c>
      <c r="AE217" s="24">
        <f t="shared" si="230"/>
        <v>0</v>
      </c>
      <c r="AF217" s="24">
        <f t="shared" si="230"/>
        <v>0</v>
      </c>
      <c r="AG217" s="24">
        <f t="shared" si="230"/>
        <v>0</v>
      </c>
      <c r="AH217" s="24">
        <f t="shared" si="230"/>
        <v>0</v>
      </c>
      <c r="AI217" s="24">
        <f t="shared" si="230"/>
        <v>0</v>
      </c>
      <c r="AJ217" s="24">
        <f t="shared" si="230"/>
        <v>0</v>
      </c>
      <c r="AK217" s="24" t="str">
        <f t="shared" si="230"/>
        <v>-</v>
      </c>
      <c r="AL217" s="24">
        <f t="shared" si="230"/>
        <v>0</v>
      </c>
      <c r="AM217" s="24">
        <f t="shared" si="230"/>
        <v>0</v>
      </c>
      <c r="AN217" s="24">
        <f t="shared" si="230"/>
        <v>0</v>
      </c>
      <c r="AO217" s="24">
        <f t="shared" si="230"/>
        <v>0</v>
      </c>
      <c r="AP217" s="24">
        <f t="shared" si="230"/>
        <v>0</v>
      </c>
      <c r="AQ217" s="24">
        <f t="shared" si="230"/>
        <v>0</v>
      </c>
      <c r="AR217" s="24">
        <f t="shared" si="230"/>
        <v>0</v>
      </c>
      <c r="AS217" s="24">
        <f t="shared" si="230"/>
        <v>0</v>
      </c>
      <c r="AT217" s="24">
        <f t="shared" si="230"/>
        <v>0</v>
      </c>
      <c r="AU217" s="24">
        <f t="shared" si="230"/>
        <v>0</v>
      </c>
      <c r="AV217" s="24">
        <f t="shared" si="230"/>
        <v>0</v>
      </c>
      <c r="AW217" s="24">
        <f t="shared" si="230"/>
        <v>0</v>
      </c>
      <c r="AX217" s="24">
        <f t="shared" si="230"/>
        <v>0</v>
      </c>
      <c r="AY217" s="24">
        <f t="shared" si="230"/>
        <v>0</v>
      </c>
      <c r="AZ217" s="24">
        <f t="shared" si="230"/>
        <v>0</v>
      </c>
      <c r="BA217" s="24">
        <f t="shared" si="230"/>
        <v>0</v>
      </c>
      <c r="BB217" s="24">
        <f t="shared" si="230"/>
        <v>0</v>
      </c>
      <c r="BC217" s="24">
        <f t="shared" si="230"/>
        <v>0</v>
      </c>
      <c r="BD217" s="24">
        <f t="shared" si="230"/>
        <v>0</v>
      </c>
      <c r="BE217" s="24">
        <f t="shared" si="230"/>
        <v>0</v>
      </c>
      <c r="BF217" s="24">
        <f t="shared" si="230"/>
        <v>0</v>
      </c>
      <c r="BG217" s="24">
        <f t="shared" si="230"/>
        <v>0</v>
      </c>
    </row>
    <row r="218" spans="8:59" x14ac:dyDescent="0.2">
      <c r="H218">
        <f>Registration!B39</f>
        <v>29</v>
      </c>
      <c r="I218" t="str">
        <f>Registration!C39</f>
        <v>Who #4</v>
      </c>
      <c r="J218" s="24">
        <f t="shared" ref="J218:BG218" si="231">IF(ROW()=(COLUMN()+180),"-",(COUNTIF(G6_6,$H218)*COUNTIF(G6_6,J$7))+(COUNTIF(G6_7,$H218)*COUNTIF(G6_7,J$7))+(COUNTIF(G6_8,$H218)*COUNTIF(G6_8,J$7))+(COUNTIF(G6_9,$H218)*COUNTIF(G6_9,J$7))+(COUNTIF(G6_10,$H218)*COUNTIF(G6_10,J$7))+(COUNTIF(G7_6,$H218)*COUNTIF(G7_6,J$7))+(COUNTIF(G7_7,$H218)*COUNTIF(G7_7,J$7))+(COUNTIF(G7_8,$H218)*COUNTIF(G7_8,J$7))+(COUNTIF(G7_9,$H218)*COUNTIF(G7_9,J$7))+(COUNTIF(G7_10,$H218)*COUNTIF(G7_10,J$7))+(COUNTIF(G8_6,$H218)*COUNTIF(G8_6,J$7))+(COUNTIF(G8_7,$H218)*COUNTIF(G8_7,J$7))+(COUNTIF(G8_8,$H218)*COUNTIF(G8_8,J$7))+(COUNTIF(G8_9,$H218)*COUNTIF(G8_9,J$7))+(COUNTIF(G8_10,$H218)*COUNTIF(G8_10,J$7))+(COUNTIF(G9_6,$H218)*COUNTIF(G9_6,J$7))+(COUNTIF(G9_7,$H218)*COUNTIF(G9_7,J$7))+(COUNTIF(G9_8,$H218)*COUNTIF(G9_8,J$7))+(COUNTIF(G9_9,$H218)*COUNTIF(G9_9,J$7))+(COUNTIF(G9_10,$H218)*COUNTIF(G9_10,J$7)+J277))</f>
        <v>0</v>
      </c>
      <c r="K218" s="24">
        <f t="shared" si="231"/>
        <v>0</v>
      </c>
      <c r="L218" s="24">
        <f t="shared" si="231"/>
        <v>0</v>
      </c>
      <c r="M218" s="24">
        <f t="shared" si="231"/>
        <v>0</v>
      </c>
      <c r="N218" s="24">
        <f t="shared" si="231"/>
        <v>0</v>
      </c>
      <c r="O218" s="24">
        <f t="shared" si="231"/>
        <v>0</v>
      </c>
      <c r="P218" s="24">
        <f t="shared" si="231"/>
        <v>0</v>
      </c>
      <c r="Q218" s="24">
        <f t="shared" si="231"/>
        <v>0</v>
      </c>
      <c r="R218" s="24">
        <f t="shared" si="231"/>
        <v>0</v>
      </c>
      <c r="S218" s="24">
        <f t="shared" si="231"/>
        <v>0</v>
      </c>
      <c r="T218" s="24">
        <f t="shared" si="231"/>
        <v>0</v>
      </c>
      <c r="U218" s="24">
        <f t="shared" si="231"/>
        <v>0</v>
      </c>
      <c r="V218" s="24">
        <f t="shared" si="231"/>
        <v>0</v>
      </c>
      <c r="W218" s="24">
        <f t="shared" si="231"/>
        <v>0</v>
      </c>
      <c r="X218" s="24">
        <f t="shared" si="231"/>
        <v>0</v>
      </c>
      <c r="Y218" s="24">
        <f t="shared" si="231"/>
        <v>0</v>
      </c>
      <c r="Z218" s="24">
        <f t="shared" si="231"/>
        <v>0</v>
      </c>
      <c r="AA218" s="24">
        <f t="shared" si="231"/>
        <v>0</v>
      </c>
      <c r="AB218" s="24">
        <f t="shared" si="231"/>
        <v>0</v>
      </c>
      <c r="AC218" s="24">
        <f t="shared" si="231"/>
        <v>0</v>
      </c>
      <c r="AD218" s="24">
        <f t="shared" si="231"/>
        <v>0</v>
      </c>
      <c r="AE218" s="24">
        <f t="shared" si="231"/>
        <v>0</v>
      </c>
      <c r="AF218" s="24">
        <f t="shared" si="231"/>
        <v>0</v>
      </c>
      <c r="AG218" s="24">
        <f t="shared" si="231"/>
        <v>0</v>
      </c>
      <c r="AH218" s="24">
        <f t="shared" si="231"/>
        <v>0</v>
      </c>
      <c r="AI218" s="24">
        <f t="shared" si="231"/>
        <v>0</v>
      </c>
      <c r="AJ218" s="24">
        <f t="shared" si="231"/>
        <v>0</v>
      </c>
      <c r="AK218" s="24">
        <f t="shared" si="231"/>
        <v>0</v>
      </c>
      <c r="AL218" s="24" t="str">
        <f t="shared" si="231"/>
        <v>-</v>
      </c>
      <c r="AM218" s="24">
        <f t="shared" si="231"/>
        <v>0</v>
      </c>
      <c r="AN218" s="24">
        <f t="shared" si="231"/>
        <v>0</v>
      </c>
      <c r="AO218" s="24">
        <f t="shared" si="231"/>
        <v>0</v>
      </c>
      <c r="AP218" s="24">
        <f t="shared" si="231"/>
        <v>0</v>
      </c>
      <c r="AQ218" s="24">
        <f t="shared" si="231"/>
        <v>0</v>
      </c>
      <c r="AR218" s="24">
        <f t="shared" si="231"/>
        <v>0</v>
      </c>
      <c r="AS218" s="24">
        <f t="shared" si="231"/>
        <v>0</v>
      </c>
      <c r="AT218" s="24">
        <f t="shared" si="231"/>
        <v>0</v>
      </c>
      <c r="AU218" s="24">
        <f t="shared" si="231"/>
        <v>0</v>
      </c>
      <c r="AV218" s="24">
        <f t="shared" si="231"/>
        <v>0</v>
      </c>
      <c r="AW218" s="24">
        <f t="shared" si="231"/>
        <v>0</v>
      </c>
      <c r="AX218" s="24">
        <f t="shared" si="231"/>
        <v>0</v>
      </c>
      <c r="AY218" s="24">
        <f t="shared" si="231"/>
        <v>0</v>
      </c>
      <c r="AZ218" s="24">
        <f t="shared" si="231"/>
        <v>0</v>
      </c>
      <c r="BA218" s="24">
        <f t="shared" si="231"/>
        <v>0</v>
      </c>
      <c r="BB218" s="24">
        <f t="shared" si="231"/>
        <v>0</v>
      </c>
      <c r="BC218" s="24">
        <f t="shared" si="231"/>
        <v>0</v>
      </c>
      <c r="BD218" s="24">
        <f t="shared" si="231"/>
        <v>0</v>
      </c>
      <c r="BE218" s="24">
        <f t="shared" si="231"/>
        <v>0</v>
      </c>
      <c r="BF218" s="24">
        <f t="shared" si="231"/>
        <v>0</v>
      </c>
      <c r="BG218" s="24">
        <f t="shared" si="231"/>
        <v>0</v>
      </c>
    </row>
    <row r="219" spans="8:59" x14ac:dyDescent="0.2">
      <c r="H219">
        <f>Registration!B40</f>
        <v>30</v>
      </c>
      <c r="I219">
        <f>Registration!C40</f>
        <v>0</v>
      </c>
      <c r="J219" s="24">
        <f t="shared" ref="J219:BG219" si="232">IF(ROW()=(COLUMN()+180),"-",(COUNTIF(G6_6,$H219)*COUNTIF(G6_6,J$7))+(COUNTIF(G6_7,$H219)*COUNTIF(G6_7,J$7))+(COUNTIF(G6_8,$H219)*COUNTIF(G6_8,J$7))+(COUNTIF(G6_9,$H219)*COUNTIF(G6_9,J$7))+(COUNTIF(G6_10,$H219)*COUNTIF(G6_10,J$7))+(COUNTIF(G7_6,$H219)*COUNTIF(G7_6,J$7))+(COUNTIF(G7_7,$H219)*COUNTIF(G7_7,J$7))+(COUNTIF(G7_8,$H219)*COUNTIF(G7_8,J$7))+(COUNTIF(G7_9,$H219)*COUNTIF(G7_9,J$7))+(COUNTIF(G7_10,$H219)*COUNTIF(G7_10,J$7))+(COUNTIF(G8_6,$H219)*COUNTIF(G8_6,J$7))+(COUNTIF(G8_7,$H219)*COUNTIF(G8_7,J$7))+(COUNTIF(G8_8,$H219)*COUNTIF(G8_8,J$7))+(COUNTIF(G8_9,$H219)*COUNTIF(G8_9,J$7))+(COUNTIF(G8_10,$H219)*COUNTIF(G8_10,J$7))+(COUNTIF(G9_6,$H219)*COUNTIF(G9_6,J$7))+(COUNTIF(G9_7,$H219)*COUNTIF(G9_7,J$7))+(COUNTIF(G9_8,$H219)*COUNTIF(G9_8,J$7))+(COUNTIF(G9_9,$H219)*COUNTIF(G9_9,J$7))+(COUNTIF(G9_10,$H219)*COUNTIF(G9_10,J$7)+J278))</f>
        <v>0</v>
      </c>
      <c r="K219" s="102">
        <f t="shared" si="232"/>
        <v>0</v>
      </c>
      <c r="L219" s="24">
        <f t="shared" si="232"/>
        <v>0</v>
      </c>
      <c r="M219" s="147">
        <f t="shared" si="232"/>
        <v>0</v>
      </c>
      <c r="N219" s="24">
        <f t="shared" si="232"/>
        <v>0</v>
      </c>
      <c r="O219" s="24">
        <f t="shared" si="232"/>
        <v>0</v>
      </c>
      <c r="P219" s="24">
        <f t="shared" si="232"/>
        <v>0</v>
      </c>
      <c r="Q219" s="24">
        <f t="shared" si="232"/>
        <v>0</v>
      </c>
      <c r="R219" s="24">
        <f t="shared" si="232"/>
        <v>0</v>
      </c>
      <c r="S219" s="24">
        <f t="shared" si="232"/>
        <v>0</v>
      </c>
      <c r="T219" s="24">
        <f t="shared" si="232"/>
        <v>0</v>
      </c>
      <c r="U219" s="24">
        <f t="shared" si="232"/>
        <v>0</v>
      </c>
      <c r="V219" s="24">
        <f t="shared" si="232"/>
        <v>0</v>
      </c>
      <c r="W219" s="24">
        <f t="shared" si="232"/>
        <v>0</v>
      </c>
      <c r="X219" s="24">
        <f t="shared" si="232"/>
        <v>0</v>
      </c>
      <c r="Y219" s="24">
        <f t="shared" si="232"/>
        <v>0</v>
      </c>
      <c r="Z219" s="24">
        <f t="shared" si="232"/>
        <v>0</v>
      </c>
      <c r="AA219" s="24">
        <f t="shared" si="232"/>
        <v>0</v>
      </c>
      <c r="AB219" s="24">
        <f t="shared" si="232"/>
        <v>0</v>
      </c>
      <c r="AC219" s="24">
        <f t="shared" si="232"/>
        <v>0</v>
      </c>
      <c r="AD219" s="24">
        <f t="shared" si="232"/>
        <v>0</v>
      </c>
      <c r="AE219" s="24">
        <f t="shared" si="232"/>
        <v>0</v>
      </c>
      <c r="AF219" s="24">
        <f t="shared" si="232"/>
        <v>0</v>
      </c>
      <c r="AG219" s="24">
        <f t="shared" si="232"/>
        <v>0</v>
      </c>
      <c r="AH219" s="24">
        <f t="shared" si="232"/>
        <v>0</v>
      </c>
      <c r="AI219" s="24">
        <f t="shared" si="232"/>
        <v>0</v>
      </c>
      <c r="AJ219" s="24">
        <f t="shared" si="232"/>
        <v>0</v>
      </c>
      <c r="AK219" s="24">
        <f t="shared" si="232"/>
        <v>0</v>
      </c>
      <c r="AL219" s="24">
        <f t="shared" si="232"/>
        <v>0</v>
      </c>
      <c r="AM219" s="24" t="str">
        <f t="shared" si="232"/>
        <v>-</v>
      </c>
      <c r="AN219" s="24">
        <f t="shared" si="232"/>
        <v>0</v>
      </c>
      <c r="AO219" s="24">
        <f t="shared" si="232"/>
        <v>0</v>
      </c>
      <c r="AP219" s="24">
        <f t="shared" si="232"/>
        <v>0</v>
      </c>
      <c r="AQ219" s="24">
        <f t="shared" si="232"/>
        <v>0</v>
      </c>
      <c r="AR219" s="24">
        <f t="shared" si="232"/>
        <v>0</v>
      </c>
      <c r="AS219" s="24">
        <f t="shared" si="232"/>
        <v>0</v>
      </c>
      <c r="AT219" s="24">
        <f t="shared" si="232"/>
        <v>0</v>
      </c>
      <c r="AU219" s="24">
        <f t="shared" si="232"/>
        <v>0</v>
      </c>
      <c r="AV219" s="24">
        <f t="shared" si="232"/>
        <v>0</v>
      </c>
      <c r="AW219" s="24">
        <f t="shared" si="232"/>
        <v>0</v>
      </c>
      <c r="AX219" s="24">
        <f t="shared" si="232"/>
        <v>0</v>
      </c>
      <c r="AY219" s="24">
        <f t="shared" si="232"/>
        <v>0</v>
      </c>
      <c r="AZ219" s="24">
        <f t="shared" si="232"/>
        <v>0</v>
      </c>
      <c r="BA219" s="24">
        <f t="shared" si="232"/>
        <v>0</v>
      </c>
      <c r="BB219" s="24">
        <f t="shared" si="232"/>
        <v>0</v>
      </c>
      <c r="BC219" s="24">
        <f t="shared" si="232"/>
        <v>0</v>
      </c>
      <c r="BD219" s="24">
        <f t="shared" si="232"/>
        <v>0</v>
      </c>
      <c r="BE219" s="24">
        <f t="shared" si="232"/>
        <v>0</v>
      </c>
      <c r="BF219" s="24">
        <f t="shared" si="232"/>
        <v>0</v>
      </c>
      <c r="BG219" s="24">
        <f t="shared" si="232"/>
        <v>0</v>
      </c>
    </row>
    <row r="220" spans="8:59" x14ac:dyDescent="0.2">
      <c r="H220">
        <f>Registration!B41</f>
        <v>31</v>
      </c>
      <c r="I220">
        <f>Registration!C41</f>
        <v>0</v>
      </c>
      <c r="J220" s="24">
        <f t="shared" ref="J220:BG220" si="233">IF(ROW()=(COLUMN()+180),"-",(COUNTIF(G6_6,$H220)*COUNTIF(G6_6,J$7))+(COUNTIF(G6_7,$H220)*COUNTIF(G6_7,J$7))+(COUNTIF(G6_8,$H220)*COUNTIF(G6_8,J$7))+(COUNTIF(G6_9,$H220)*COUNTIF(G6_9,J$7))+(COUNTIF(G6_10,$H220)*COUNTIF(G6_10,J$7))+(COUNTIF(G7_6,$H220)*COUNTIF(G7_6,J$7))+(COUNTIF(G7_7,$H220)*COUNTIF(G7_7,J$7))+(COUNTIF(G7_8,$H220)*COUNTIF(G7_8,J$7))+(COUNTIF(G7_9,$H220)*COUNTIF(G7_9,J$7))+(COUNTIF(G7_10,$H220)*COUNTIF(G7_10,J$7))+(COUNTIF(G8_6,$H220)*COUNTIF(G8_6,J$7))+(COUNTIF(G8_7,$H220)*COUNTIF(G8_7,J$7))+(COUNTIF(G8_8,$H220)*COUNTIF(G8_8,J$7))+(COUNTIF(G8_9,$H220)*COUNTIF(G8_9,J$7))+(COUNTIF(G8_10,$H220)*COUNTIF(G8_10,J$7))+(COUNTIF(G9_6,$H220)*COUNTIF(G9_6,J$7))+(COUNTIF(G9_7,$H220)*COUNTIF(G9_7,J$7))+(COUNTIF(G9_8,$H220)*COUNTIF(G9_8,J$7))+(COUNTIF(G9_9,$H220)*COUNTIF(G9_9,J$7))+(COUNTIF(G9_10,$H220)*COUNTIF(G9_10,J$7)+J279))</f>
        <v>0</v>
      </c>
      <c r="K220" s="24">
        <f t="shared" si="233"/>
        <v>0</v>
      </c>
      <c r="L220" s="24">
        <f t="shared" si="233"/>
        <v>0</v>
      </c>
      <c r="M220" s="24">
        <f t="shared" si="233"/>
        <v>0</v>
      </c>
      <c r="N220" s="67">
        <f t="shared" si="233"/>
        <v>0</v>
      </c>
      <c r="O220" s="147">
        <f t="shared" si="233"/>
        <v>0</v>
      </c>
      <c r="P220" s="147">
        <f t="shared" si="233"/>
        <v>0</v>
      </c>
      <c r="Q220" s="147">
        <f t="shared" si="233"/>
        <v>0</v>
      </c>
      <c r="R220" s="147">
        <f t="shared" si="233"/>
        <v>0</v>
      </c>
      <c r="S220" s="148">
        <f t="shared" si="233"/>
        <v>0</v>
      </c>
      <c r="T220" s="148">
        <f t="shared" si="233"/>
        <v>0</v>
      </c>
      <c r="U220" s="24">
        <f t="shared" si="233"/>
        <v>0</v>
      </c>
      <c r="V220" s="24">
        <f t="shared" si="233"/>
        <v>0</v>
      </c>
      <c r="W220" s="24">
        <f t="shared" si="233"/>
        <v>0</v>
      </c>
      <c r="X220" s="24">
        <f t="shared" si="233"/>
        <v>0</v>
      </c>
      <c r="Y220" s="24">
        <f t="shared" si="233"/>
        <v>0</v>
      </c>
      <c r="Z220" s="24">
        <f t="shared" si="233"/>
        <v>0</v>
      </c>
      <c r="AA220" s="24">
        <f t="shared" si="233"/>
        <v>0</v>
      </c>
      <c r="AB220" s="24">
        <f t="shared" si="233"/>
        <v>0</v>
      </c>
      <c r="AC220" s="24">
        <f t="shared" si="233"/>
        <v>0</v>
      </c>
      <c r="AD220" s="24">
        <f t="shared" si="233"/>
        <v>0</v>
      </c>
      <c r="AE220" s="24">
        <f t="shared" si="233"/>
        <v>0</v>
      </c>
      <c r="AF220" s="24">
        <f t="shared" si="233"/>
        <v>0</v>
      </c>
      <c r="AG220" s="24">
        <f t="shared" si="233"/>
        <v>0</v>
      </c>
      <c r="AH220" s="24">
        <f t="shared" si="233"/>
        <v>0</v>
      </c>
      <c r="AI220" s="24">
        <f t="shared" si="233"/>
        <v>0</v>
      </c>
      <c r="AJ220" s="24">
        <f t="shared" si="233"/>
        <v>0</v>
      </c>
      <c r="AK220" s="24">
        <f t="shared" si="233"/>
        <v>0</v>
      </c>
      <c r="AL220" s="24">
        <f t="shared" si="233"/>
        <v>0</v>
      </c>
      <c r="AM220" s="24">
        <f t="shared" si="233"/>
        <v>0</v>
      </c>
      <c r="AN220" s="24" t="str">
        <f t="shared" si="233"/>
        <v>-</v>
      </c>
      <c r="AO220" s="24">
        <f t="shared" si="233"/>
        <v>0</v>
      </c>
      <c r="AP220" s="24">
        <f t="shared" si="233"/>
        <v>0</v>
      </c>
      <c r="AQ220" s="24">
        <f t="shared" si="233"/>
        <v>0</v>
      </c>
      <c r="AR220" s="24">
        <f t="shared" si="233"/>
        <v>0</v>
      </c>
      <c r="AS220" s="24">
        <f t="shared" si="233"/>
        <v>0</v>
      </c>
      <c r="AT220" s="24">
        <f t="shared" si="233"/>
        <v>0</v>
      </c>
      <c r="AU220" s="24">
        <f t="shared" si="233"/>
        <v>0</v>
      </c>
      <c r="AV220" s="24">
        <f t="shared" si="233"/>
        <v>0</v>
      </c>
      <c r="AW220" s="24">
        <f t="shared" si="233"/>
        <v>0</v>
      </c>
      <c r="AX220" s="24">
        <f t="shared" si="233"/>
        <v>0</v>
      </c>
      <c r="AY220" s="24">
        <f t="shared" si="233"/>
        <v>0</v>
      </c>
      <c r="AZ220" s="24">
        <f t="shared" si="233"/>
        <v>0</v>
      </c>
      <c r="BA220" s="24">
        <f t="shared" si="233"/>
        <v>0</v>
      </c>
      <c r="BB220" s="24">
        <f t="shared" si="233"/>
        <v>0</v>
      </c>
      <c r="BC220" s="24">
        <f t="shared" si="233"/>
        <v>0</v>
      </c>
      <c r="BD220" s="24">
        <f t="shared" si="233"/>
        <v>0</v>
      </c>
      <c r="BE220" s="24">
        <f t="shared" si="233"/>
        <v>0</v>
      </c>
      <c r="BF220" s="24">
        <f t="shared" si="233"/>
        <v>0</v>
      </c>
      <c r="BG220" s="24">
        <f t="shared" si="233"/>
        <v>0</v>
      </c>
    </row>
    <row r="221" spans="8:59" x14ac:dyDescent="0.2">
      <c r="H221">
        <f>Registration!B42</f>
        <v>36</v>
      </c>
      <c r="I221">
        <f>Registration!C42</f>
        <v>0</v>
      </c>
      <c r="J221" s="67">
        <f t="shared" ref="J221:BG221" si="234">IF(ROW()=(COLUMN()+180),"-",(COUNTIF(G6_6,$H221)*COUNTIF(G6_6,J$7))+(COUNTIF(G6_7,$H221)*COUNTIF(G6_7,J$7))+(COUNTIF(G6_8,$H221)*COUNTIF(G6_8,J$7))+(COUNTIF(G6_9,$H221)*COUNTIF(G6_9,J$7))+(COUNTIF(G6_10,$H221)*COUNTIF(G6_10,J$7))+(COUNTIF(G7_6,$H221)*COUNTIF(G7_6,J$7))+(COUNTIF(G7_7,$H221)*COUNTIF(G7_7,J$7))+(COUNTIF(G7_8,$H221)*COUNTIF(G7_8,J$7))+(COUNTIF(G7_9,$H221)*COUNTIF(G7_9,J$7))+(COUNTIF(G7_10,$H221)*COUNTIF(G7_10,J$7))+(COUNTIF(G8_6,$H221)*COUNTIF(G8_6,J$7))+(COUNTIF(G8_7,$H221)*COUNTIF(G8_7,J$7))+(COUNTIF(G8_8,$H221)*COUNTIF(G8_8,J$7))+(COUNTIF(G8_9,$H221)*COUNTIF(G8_9,J$7))+(COUNTIF(G8_10,$H221)*COUNTIF(G8_10,J$7))+(COUNTIF(G9_6,$H221)*COUNTIF(G9_6,J$7))+(COUNTIF(G9_7,$H221)*COUNTIF(G9_7,J$7))+(COUNTIF(G9_8,$H221)*COUNTIF(G9_8,J$7))+(COUNTIF(G9_9,$H221)*COUNTIF(G9_9,J$7))+(COUNTIF(G9_10,$H221)*COUNTIF(G9_10,J$7)+J280))</f>
        <v>0</v>
      </c>
      <c r="K221" s="24">
        <f t="shared" si="234"/>
        <v>0</v>
      </c>
      <c r="L221" s="24">
        <f t="shared" si="234"/>
        <v>0</v>
      </c>
      <c r="M221" s="24">
        <f t="shared" si="234"/>
        <v>0</v>
      </c>
      <c r="N221" s="24">
        <f t="shared" si="234"/>
        <v>0</v>
      </c>
      <c r="O221" s="24">
        <f t="shared" si="234"/>
        <v>0</v>
      </c>
      <c r="P221" s="24">
        <f t="shared" si="234"/>
        <v>0</v>
      </c>
      <c r="Q221" s="24">
        <f t="shared" si="234"/>
        <v>0</v>
      </c>
      <c r="R221" s="24">
        <f t="shared" si="234"/>
        <v>0</v>
      </c>
      <c r="S221" s="24">
        <f t="shared" si="234"/>
        <v>0</v>
      </c>
      <c r="T221" s="24">
        <f t="shared" si="234"/>
        <v>0</v>
      </c>
      <c r="U221" s="24">
        <f t="shared" si="234"/>
        <v>0</v>
      </c>
      <c r="V221" s="24">
        <f t="shared" si="234"/>
        <v>0</v>
      </c>
      <c r="W221" s="24">
        <f t="shared" si="234"/>
        <v>0</v>
      </c>
      <c r="X221" s="24">
        <f t="shared" si="234"/>
        <v>0</v>
      </c>
      <c r="Y221" s="24">
        <f t="shared" si="234"/>
        <v>0</v>
      </c>
      <c r="Z221" s="24">
        <f t="shared" si="234"/>
        <v>0</v>
      </c>
      <c r="AA221" s="24">
        <f t="shared" si="234"/>
        <v>0</v>
      </c>
      <c r="AB221" s="24">
        <f t="shared" si="234"/>
        <v>0</v>
      </c>
      <c r="AC221" s="24">
        <f t="shared" si="234"/>
        <v>0</v>
      </c>
      <c r="AD221" s="24">
        <f t="shared" si="234"/>
        <v>0</v>
      </c>
      <c r="AE221" s="24">
        <f t="shared" si="234"/>
        <v>0</v>
      </c>
      <c r="AF221" s="148">
        <f t="shared" si="234"/>
        <v>0</v>
      </c>
      <c r="AG221" s="24">
        <f t="shared" si="234"/>
        <v>0</v>
      </c>
      <c r="AH221" s="24">
        <f t="shared" si="234"/>
        <v>0</v>
      </c>
      <c r="AI221" s="24">
        <f t="shared" si="234"/>
        <v>0</v>
      </c>
      <c r="AJ221" s="24">
        <f t="shared" si="234"/>
        <v>0</v>
      </c>
      <c r="AK221" s="24">
        <f t="shared" si="234"/>
        <v>0</v>
      </c>
      <c r="AL221" s="24">
        <f t="shared" si="234"/>
        <v>0</v>
      </c>
      <c r="AM221" s="24">
        <f t="shared" si="234"/>
        <v>0</v>
      </c>
      <c r="AN221" s="24">
        <f t="shared" si="234"/>
        <v>0</v>
      </c>
      <c r="AO221" s="24" t="str">
        <f t="shared" si="234"/>
        <v>-</v>
      </c>
      <c r="AP221" s="24">
        <f t="shared" si="234"/>
        <v>0</v>
      </c>
      <c r="AQ221" s="24">
        <f t="shared" si="234"/>
        <v>0</v>
      </c>
      <c r="AR221" s="24">
        <f t="shared" si="234"/>
        <v>0</v>
      </c>
      <c r="AS221" s="24">
        <f t="shared" si="234"/>
        <v>0</v>
      </c>
      <c r="AT221" s="24">
        <f t="shared" si="234"/>
        <v>0</v>
      </c>
      <c r="AU221" s="148">
        <f t="shared" si="234"/>
        <v>0</v>
      </c>
      <c r="AV221" s="148">
        <f t="shared" si="234"/>
        <v>0</v>
      </c>
      <c r="AW221" s="24">
        <f t="shared" si="234"/>
        <v>0</v>
      </c>
      <c r="AX221" s="24">
        <f t="shared" si="234"/>
        <v>0</v>
      </c>
      <c r="AY221" s="24">
        <f t="shared" si="234"/>
        <v>0</v>
      </c>
      <c r="AZ221" s="24">
        <f t="shared" si="234"/>
        <v>0</v>
      </c>
      <c r="BA221" s="24">
        <f t="shared" si="234"/>
        <v>0</v>
      </c>
      <c r="BB221" s="24">
        <f t="shared" si="234"/>
        <v>0</v>
      </c>
      <c r="BC221" s="24">
        <f t="shared" si="234"/>
        <v>0</v>
      </c>
      <c r="BD221" s="24">
        <f t="shared" si="234"/>
        <v>0</v>
      </c>
      <c r="BE221" s="24">
        <f t="shared" si="234"/>
        <v>0</v>
      </c>
      <c r="BF221" s="24">
        <f t="shared" si="234"/>
        <v>0</v>
      </c>
      <c r="BG221" s="24">
        <f t="shared" si="234"/>
        <v>0</v>
      </c>
    </row>
    <row r="222" spans="8:59" x14ac:dyDescent="0.2">
      <c r="H222">
        <f>Registration!B43</f>
        <v>37</v>
      </c>
      <c r="I222">
        <f>Registration!C43</f>
        <v>0</v>
      </c>
      <c r="J222" s="24">
        <f t="shared" ref="J222:BG222" si="235">IF(ROW()=(COLUMN()+180),"-",(COUNTIF(G6_6,$H222)*COUNTIF(G6_6,J$7))+(COUNTIF(G6_7,$H222)*COUNTIF(G6_7,J$7))+(COUNTIF(G6_8,$H222)*COUNTIF(G6_8,J$7))+(COUNTIF(G6_9,$H222)*COUNTIF(G6_9,J$7))+(COUNTIF(G6_10,$H222)*COUNTIF(G6_10,J$7))+(COUNTIF(G7_6,$H222)*COUNTIF(G7_6,J$7))+(COUNTIF(G7_7,$H222)*COUNTIF(G7_7,J$7))+(COUNTIF(G7_8,$H222)*COUNTIF(G7_8,J$7))+(COUNTIF(G7_9,$H222)*COUNTIF(G7_9,J$7))+(COUNTIF(G7_10,$H222)*COUNTIF(G7_10,J$7))+(COUNTIF(G8_6,$H222)*COUNTIF(G8_6,J$7))+(COUNTIF(G8_7,$H222)*COUNTIF(G8_7,J$7))+(COUNTIF(G8_8,$H222)*COUNTIF(G8_8,J$7))+(COUNTIF(G8_9,$H222)*COUNTIF(G8_9,J$7))+(COUNTIF(G8_10,$H222)*COUNTIF(G8_10,J$7))+(COUNTIF(G9_6,$H222)*COUNTIF(G9_6,J$7))+(COUNTIF(G9_7,$H222)*COUNTIF(G9_7,J$7))+(COUNTIF(G9_8,$H222)*COUNTIF(G9_8,J$7))+(COUNTIF(G9_9,$H222)*COUNTIF(G9_9,J$7))+(COUNTIF(G9_10,$H222)*COUNTIF(G9_10,J$7)+J281))</f>
        <v>0</v>
      </c>
      <c r="K222" s="148">
        <f t="shared" si="235"/>
        <v>0</v>
      </c>
      <c r="L222" s="147">
        <f t="shared" si="235"/>
        <v>0</v>
      </c>
      <c r="M222" s="96">
        <f t="shared" si="235"/>
        <v>0</v>
      </c>
      <c r="N222" s="147">
        <f t="shared" si="235"/>
        <v>0</v>
      </c>
      <c r="O222" s="24">
        <f t="shared" si="235"/>
        <v>0</v>
      </c>
      <c r="P222" s="24">
        <f t="shared" si="235"/>
        <v>0</v>
      </c>
      <c r="Q222" s="24">
        <f t="shared" si="235"/>
        <v>0</v>
      </c>
      <c r="R222" s="24">
        <f t="shared" si="235"/>
        <v>0</v>
      </c>
      <c r="S222" s="24">
        <f t="shared" si="235"/>
        <v>0</v>
      </c>
      <c r="T222" s="24">
        <f t="shared" si="235"/>
        <v>0</v>
      </c>
      <c r="U222" s="24">
        <f t="shared" si="235"/>
        <v>0</v>
      </c>
      <c r="V222" s="148">
        <f t="shared" si="235"/>
        <v>0</v>
      </c>
      <c r="W222" s="148">
        <f t="shared" si="235"/>
        <v>0</v>
      </c>
      <c r="X222" s="24">
        <f t="shared" si="235"/>
        <v>0</v>
      </c>
      <c r="Y222" s="24">
        <f t="shared" si="235"/>
        <v>0</v>
      </c>
      <c r="Z222" s="24">
        <f t="shared" si="235"/>
        <v>0</v>
      </c>
      <c r="AA222" s="24">
        <f t="shared" si="235"/>
        <v>0</v>
      </c>
      <c r="AB222" s="24">
        <f t="shared" si="235"/>
        <v>0</v>
      </c>
      <c r="AC222" s="24">
        <f t="shared" si="235"/>
        <v>0</v>
      </c>
      <c r="AD222" s="24">
        <f t="shared" si="235"/>
        <v>0</v>
      </c>
      <c r="AE222" s="24">
        <f t="shared" si="235"/>
        <v>0</v>
      </c>
      <c r="AF222" s="24">
        <f t="shared" si="235"/>
        <v>0</v>
      </c>
      <c r="AG222" s="24">
        <f t="shared" si="235"/>
        <v>0</v>
      </c>
      <c r="AH222" s="24">
        <f t="shared" si="235"/>
        <v>0</v>
      </c>
      <c r="AI222" s="24">
        <f t="shared" si="235"/>
        <v>0</v>
      </c>
      <c r="AJ222" s="24">
        <f t="shared" si="235"/>
        <v>0</v>
      </c>
      <c r="AK222" s="24">
        <f t="shared" si="235"/>
        <v>0</v>
      </c>
      <c r="AL222" s="96">
        <f t="shared" si="235"/>
        <v>0</v>
      </c>
      <c r="AM222" s="148">
        <f t="shared" si="235"/>
        <v>0</v>
      </c>
      <c r="AN222" s="24">
        <f t="shared" si="235"/>
        <v>0</v>
      </c>
      <c r="AO222" s="24">
        <f t="shared" si="235"/>
        <v>0</v>
      </c>
      <c r="AP222" s="24" t="str">
        <f t="shared" si="235"/>
        <v>-</v>
      </c>
      <c r="AQ222" s="24">
        <f t="shared" si="235"/>
        <v>0</v>
      </c>
      <c r="AR222" s="24">
        <f t="shared" si="235"/>
        <v>0</v>
      </c>
      <c r="AS222" s="24">
        <f t="shared" si="235"/>
        <v>0</v>
      </c>
      <c r="AT222" s="24">
        <f t="shared" si="235"/>
        <v>0</v>
      </c>
      <c r="AU222" s="24">
        <f t="shared" si="235"/>
        <v>0</v>
      </c>
      <c r="AV222" s="24">
        <f t="shared" si="235"/>
        <v>0</v>
      </c>
      <c r="AW222" s="96">
        <f t="shared" si="235"/>
        <v>0</v>
      </c>
      <c r="AX222" s="24">
        <f t="shared" si="235"/>
        <v>0</v>
      </c>
      <c r="AY222" s="24">
        <f t="shared" si="235"/>
        <v>0</v>
      </c>
      <c r="AZ222" s="24">
        <f t="shared" si="235"/>
        <v>0</v>
      </c>
      <c r="BA222" s="96">
        <f t="shared" si="235"/>
        <v>0</v>
      </c>
      <c r="BB222" s="148">
        <f t="shared" si="235"/>
        <v>0</v>
      </c>
      <c r="BC222" s="148">
        <f t="shared" si="235"/>
        <v>0</v>
      </c>
      <c r="BD222" s="24">
        <f t="shared" si="235"/>
        <v>0</v>
      </c>
      <c r="BE222" s="24">
        <f t="shared" si="235"/>
        <v>0</v>
      </c>
      <c r="BF222" s="24">
        <f t="shared" si="235"/>
        <v>0</v>
      </c>
      <c r="BG222" s="24">
        <f t="shared" si="235"/>
        <v>0</v>
      </c>
    </row>
    <row r="223" spans="8:59" x14ac:dyDescent="0.2">
      <c r="H223">
        <f>Registration!B44</f>
        <v>39</v>
      </c>
      <c r="I223">
        <f>Registration!C44</f>
        <v>0</v>
      </c>
      <c r="J223" s="24">
        <f t="shared" ref="J223:BG223" si="236">IF(ROW()=(COLUMN()+180),"-",(COUNTIF(G6_6,$H223)*COUNTIF(G6_6,J$7))+(COUNTIF(G6_7,$H223)*COUNTIF(G6_7,J$7))+(COUNTIF(G6_8,$H223)*COUNTIF(G6_8,J$7))+(COUNTIF(G6_9,$H223)*COUNTIF(G6_9,J$7))+(COUNTIF(G6_10,$H223)*COUNTIF(G6_10,J$7))+(COUNTIF(G7_6,$H223)*COUNTIF(G7_6,J$7))+(COUNTIF(G7_7,$H223)*COUNTIF(G7_7,J$7))+(COUNTIF(G7_8,$H223)*COUNTIF(G7_8,J$7))+(COUNTIF(G7_9,$H223)*COUNTIF(G7_9,J$7))+(COUNTIF(G7_10,$H223)*COUNTIF(G7_10,J$7))+(COUNTIF(G8_6,$H223)*COUNTIF(G8_6,J$7))+(COUNTIF(G8_7,$H223)*COUNTIF(G8_7,J$7))+(COUNTIF(G8_8,$H223)*COUNTIF(G8_8,J$7))+(COUNTIF(G8_9,$H223)*COUNTIF(G8_9,J$7))+(COUNTIF(G8_10,$H223)*COUNTIF(G8_10,J$7))+(COUNTIF(G9_6,$H223)*COUNTIF(G9_6,J$7))+(COUNTIF(G9_7,$H223)*COUNTIF(G9_7,J$7))+(COUNTIF(G9_8,$H223)*COUNTIF(G9_8,J$7))+(COUNTIF(G9_9,$H223)*COUNTIF(G9_9,J$7))+(COUNTIF(G9_10,$H223)*COUNTIF(G9_10,J$7)+J282))</f>
        <v>0</v>
      </c>
      <c r="K223" s="24">
        <f t="shared" si="236"/>
        <v>0</v>
      </c>
      <c r="L223" s="147">
        <f t="shared" si="236"/>
        <v>0</v>
      </c>
      <c r="M223" s="148">
        <f t="shared" si="236"/>
        <v>0</v>
      </c>
      <c r="N223" s="96">
        <f t="shared" si="236"/>
        <v>0</v>
      </c>
      <c r="O223" s="96">
        <f t="shared" si="236"/>
        <v>0</v>
      </c>
      <c r="P223" s="147">
        <f t="shared" si="236"/>
        <v>0</v>
      </c>
      <c r="Q223" s="24">
        <f t="shared" si="236"/>
        <v>0</v>
      </c>
      <c r="R223" s="24">
        <f t="shared" si="236"/>
        <v>0</v>
      </c>
      <c r="S223" s="24">
        <f t="shared" si="236"/>
        <v>0</v>
      </c>
      <c r="T223" s="24">
        <f t="shared" si="236"/>
        <v>0</v>
      </c>
      <c r="U223" s="24">
        <f t="shared" si="236"/>
        <v>0</v>
      </c>
      <c r="V223" s="24">
        <f t="shared" si="236"/>
        <v>0</v>
      </c>
      <c r="W223" s="24">
        <f t="shared" si="236"/>
        <v>0</v>
      </c>
      <c r="X223" s="24">
        <f t="shared" si="236"/>
        <v>0</v>
      </c>
      <c r="Y223" s="24">
        <f t="shared" si="236"/>
        <v>0</v>
      </c>
      <c r="Z223" s="24">
        <f t="shared" si="236"/>
        <v>0</v>
      </c>
      <c r="AA223" s="24">
        <f t="shared" si="236"/>
        <v>0</v>
      </c>
      <c r="AB223" s="24">
        <f t="shared" si="236"/>
        <v>0</v>
      </c>
      <c r="AC223" s="96">
        <f t="shared" si="236"/>
        <v>0</v>
      </c>
      <c r="AD223" s="96">
        <f t="shared" si="236"/>
        <v>0</v>
      </c>
      <c r="AE223" s="96">
        <f t="shared" si="236"/>
        <v>0</v>
      </c>
      <c r="AF223" s="96">
        <f t="shared" si="236"/>
        <v>0</v>
      </c>
      <c r="AG223" s="148">
        <f t="shared" si="236"/>
        <v>0</v>
      </c>
      <c r="AH223" s="148">
        <f t="shared" si="236"/>
        <v>0</v>
      </c>
      <c r="AI223" s="24">
        <f t="shared" si="236"/>
        <v>0</v>
      </c>
      <c r="AJ223" s="24">
        <f t="shared" si="236"/>
        <v>0</v>
      </c>
      <c r="AK223" s="24">
        <f t="shared" si="236"/>
        <v>0</v>
      </c>
      <c r="AL223" s="24">
        <f t="shared" si="236"/>
        <v>0</v>
      </c>
      <c r="AM223" s="24">
        <f t="shared" si="236"/>
        <v>0</v>
      </c>
      <c r="AN223" s="24">
        <f t="shared" si="236"/>
        <v>0</v>
      </c>
      <c r="AO223" s="24">
        <f t="shared" si="236"/>
        <v>0</v>
      </c>
      <c r="AP223" s="24">
        <f t="shared" si="236"/>
        <v>0</v>
      </c>
      <c r="AQ223" s="24" t="str">
        <f t="shared" si="236"/>
        <v>-</v>
      </c>
      <c r="AR223" s="96">
        <f t="shared" si="236"/>
        <v>0</v>
      </c>
      <c r="AS223" s="96">
        <f t="shared" si="236"/>
        <v>0</v>
      </c>
      <c r="AT223" s="96">
        <f t="shared" si="236"/>
        <v>0</v>
      </c>
      <c r="AU223" s="102">
        <f t="shared" si="236"/>
        <v>0</v>
      </c>
      <c r="AV223" s="24">
        <f t="shared" si="236"/>
        <v>0</v>
      </c>
      <c r="AW223" s="24">
        <f t="shared" si="236"/>
        <v>0</v>
      </c>
      <c r="AX223" s="24">
        <f t="shared" si="236"/>
        <v>0</v>
      </c>
      <c r="AY223" s="24">
        <f t="shared" si="236"/>
        <v>0</v>
      </c>
      <c r="AZ223" s="24">
        <f t="shared" si="236"/>
        <v>0</v>
      </c>
      <c r="BA223" s="24">
        <f t="shared" si="236"/>
        <v>0</v>
      </c>
      <c r="BB223" s="24">
        <f t="shared" si="236"/>
        <v>0</v>
      </c>
      <c r="BC223" s="24">
        <f t="shared" si="236"/>
        <v>0</v>
      </c>
      <c r="BD223" s="24">
        <f t="shared" si="236"/>
        <v>0</v>
      </c>
      <c r="BE223" s="24">
        <f t="shared" si="236"/>
        <v>0</v>
      </c>
      <c r="BF223" s="24">
        <f t="shared" si="236"/>
        <v>0</v>
      </c>
      <c r="BG223" s="24">
        <f t="shared" si="236"/>
        <v>0</v>
      </c>
    </row>
    <row r="224" spans="8:59" x14ac:dyDescent="0.2">
      <c r="H224">
        <f>Registration!B45</f>
        <v>40</v>
      </c>
      <c r="I224">
        <f>Registration!C45</f>
        <v>0</v>
      </c>
      <c r="J224" s="147">
        <f t="shared" ref="J224:BG224" si="237">IF(ROW()=(COLUMN()+180),"-",(COUNTIF(G6_6,$H224)*COUNTIF(G6_6,J$7))+(COUNTIF(G6_7,$H224)*COUNTIF(G6_7,J$7))+(COUNTIF(G6_8,$H224)*COUNTIF(G6_8,J$7))+(COUNTIF(G6_9,$H224)*COUNTIF(G6_9,J$7))+(COUNTIF(G6_10,$H224)*COUNTIF(G6_10,J$7))+(COUNTIF(G7_6,$H224)*COUNTIF(G7_6,J$7))+(COUNTIF(G7_7,$H224)*COUNTIF(G7_7,J$7))+(COUNTIF(G7_8,$H224)*COUNTIF(G7_8,J$7))+(COUNTIF(G7_9,$H224)*COUNTIF(G7_9,J$7))+(COUNTIF(G7_10,$H224)*COUNTIF(G7_10,J$7))+(COUNTIF(G8_6,$H224)*COUNTIF(G8_6,J$7))+(COUNTIF(G8_7,$H224)*COUNTIF(G8_7,J$7))+(COUNTIF(G8_8,$H224)*COUNTIF(G8_8,J$7))+(COUNTIF(G8_9,$H224)*COUNTIF(G8_9,J$7))+(COUNTIF(G8_10,$H224)*COUNTIF(G8_10,J$7))+(COUNTIF(G9_6,$H224)*COUNTIF(G9_6,J$7))+(COUNTIF(G9_7,$H224)*COUNTIF(G9_7,J$7))+(COUNTIF(G9_8,$H224)*COUNTIF(G9_8,J$7))+(COUNTIF(G9_9,$H224)*COUNTIF(G9_9,J$7))+(COUNTIF(G9_10,$H224)*COUNTIF(G9_10,J$7)+J283))</f>
        <v>0</v>
      </c>
      <c r="K224" s="147">
        <f t="shared" si="237"/>
        <v>0</v>
      </c>
      <c r="L224" s="147">
        <f t="shared" si="237"/>
        <v>0</v>
      </c>
      <c r="M224" s="147">
        <f t="shared" si="237"/>
        <v>0</v>
      </c>
      <c r="N224" s="147">
        <f t="shared" si="237"/>
        <v>0</v>
      </c>
      <c r="O224" s="96">
        <f t="shared" si="237"/>
        <v>0</v>
      </c>
      <c r="P224" s="96">
        <f t="shared" si="237"/>
        <v>0</v>
      </c>
      <c r="Q224" s="24">
        <f t="shared" si="237"/>
        <v>0</v>
      </c>
      <c r="R224" s="24">
        <f t="shared" si="237"/>
        <v>0</v>
      </c>
      <c r="S224" s="24">
        <f t="shared" si="237"/>
        <v>0</v>
      </c>
      <c r="T224" s="24">
        <f t="shared" si="237"/>
        <v>0</v>
      </c>
      <c r="U224" s="24">
        <f t="shared" si="237"/>
        <v>0</v>
      </c>
      <c r="V224" s="24">
        <f t="shared" si="237"/>
        <v>0</v>
      </c>
      <c r="W224" s="24">
        <f t="shared" si="237"/>
        <v>0</v>
      </c>
      <c r="X224" s="24">
        <f t="shared" si="237"/>
        <v>0</v>
      </c>
      <c r="Y224" s="24">
        <f t="shared" si="237"/>
        <v>0</v>
      </c>
      <c r="Z224" s="24">
        <f t="shared" si="237"/>
        <v>0</v>
      </c>
      <c r="AA224" s="96">
        <f t="shared" si="237"/>
        <v>0</v>
      </c>
      <c r="AB224" s="96">
        <f t="shared" si="237"/>
        <v>0</v>
      </c>
      <c r="AC224" s="24">
        <f t="shared" si="237"/>
        <v>0</v>
      </c>
      <c r="AD224" s="24">
        <f t="shared" si="237"/>
        <v>0</v>
      </c>
      <c r="AE224" s="24">
        <f t="shared" si="237"/>
        <v>0</v>
      </c>
      <c r="AF224" s="24">
        <f t="shared" si="237"/>
        <v>0</v>
      </c>
      <c r="AG224" s="24">
        <f t="shared" si="237"/>
        <v>0</v>
      </c>
      <c r="AH224" s="24">
        <f t="shared" si="237"/>
        <v>0</v>
      </c>
      <c r="AI224" s="24">
        <f t="shared" si="237"/>
        <v>0</v>
      </c>
      <c r="AJ224" s="24">
        <f t="shared" si="237"/>
        <v>0</v>
      </c>
      <c r="AK224" s="24">
        <f t="shared" si="237"/>
        <v>0</v>
      </c>
      <c r="AL224" s="24">
        <f t="shared" si="237"/>
        <v>0</v>
      </c>
      <c r="AM224" s="24">
        <f t="shared" si="237"/>
        <v>0</v>
      </c>
      <c r="AN224" s="24">
        <f t="shared" si="237"/>
        <v>0</v>
      </c>
      <c r="AO224" s="24">
        <f t="shared" si="237"/>
        <v>0</v>
      </c>
      <c r="AP224" s="24">
        <f t="shared" si="237"/>
        <v>0</v>
      </c>
      <c r="AQ224" s="24">
        <f t="shared" si="237"/>
        <v>0</v>
      </c>
      <c r="AR224" s="24" t="str">
        <f t="shared" si="237"/>
        <v>-</v>
      </c>
      <c r="AS224" s="96">
        <f t="shared" si="237"/>
        <v>0</v>
      </c>
      <c r="AT224" s="96">
        <f t="shared" si="237"/>
        <v>0</v>
      </c>
      <c r="AU224" s="96">
        <f t="shared" si="237"/>
        <v>0</v>
      </c>
      <c r="AV224" s="96">
        <f t="shared" si="237"/>
        <v>0</v>
      </c>
      <c r="AW224" s="24">
        <f t="shared" si="237"/>
        <v>0</v>
      </c>
      <c r="AX224" s="24">
        <f t="shared" si="237"/>
        <v>0</v>
      </c>
      <c r="AY224" s="24">
        <f t="shared" si="237"/>
        <v>0</v>
      </c>
      <c r="AZ224" s="24">
        <f t="shared" si="237"/>
        <v>0</v>
      </c>
      <c r="BA224" s="24">
        <f t="shared" si="237"/>
        <v>0</v>
      </c>
      <c r="BB224" s="24">
        <f t="shared" si="237"/>
        <v>0</v>
      </c>
      <c r="BC224" s="24">
        <f t="shared" si="237"/>
        <v>0</v>
      </c>
      <c r="BD224" s="24">
        <f t="shared" si="237"/>
        <v>0</v>
      </c>
      <c r="BE224" s="24">
        <f t="shared" si="237"/>
        <v>0</v>
      </c>
      <c r="BF224" s="24">
        <f t="shared" si="237"/>
        <v>0</v>
      </c>
      <c r="BG224" s="24">
        <f t="shared" si="237"/>
        <v>0</v>
      </c>
    </row>
    <row r="225" spans="8:59" x14ac:dyDescent="0.2">
      <c r="H225">
        <f>Registration!B46</f>
        <v>41</v>
      </c>
      <c r="I225">
        <f>Registration!C46</f>
        <v>0</v>
      </c>
      <c r="J225" s="96">
        <f t="shared" ref="J225:BG225" si="238">IF(ROW()=(COLUMN()+180),"-",(COUNTIF(G6_6,$H225)*COUNTIF(G6_6,J$7))+(COUNTIF(G6_7,$H225)*COUNTIF(G6_7,J$7))+(COUNTIF(G6_8,$H225)*COUNTIF(G6_8,J$7))+(COUNTIF(G6_9,$H225)*COUNTIF(G6_9,J$7))+(COUNTIF(G6_10,$H225)*COUNTIF(G6_10,J$7))+(COUNTIF(G7_6,$H225)*COUNTIF(G7_6,J$7))+(COUNTIF(G7_7,$H225)*COUNTIF(G7_7,J$7))+(COUNTIF(G7_8,$H225)*COUNTIF(G7_8,J$7))+(COUNTIF(G7_9,$H225)*COUNTIF(G7_9,J$7))+(COUNTIF(G7_10,$H225)*COUNTIF(G7_10,J$7))+(COUNTIF(G8_6,$H225)*COUNTIF(G8_6,J$7))+(COUNTIF(G8_7,$H225)*COUNTIF(G8_7,J$7))+(COUNTIF(G8_8,$H225)*COUNTIF(G8_8,J$7))+(COUNTIF(G8_9,$H225)*COUNTIF(G8_9,J$7))+(COUNTIF(G8_10,$H225)*COUNTIF(G8_10,J$7))+(COUNTIF(G9_6,$H225)*COUNTIF(G9_6,J$7))+(COUNTIF(G9_7,$H225)*COUNTIF(G9_7,J$7))+(COUNTIF(G9_8,$H225)*COUNTIF(G9_8,J$7))+(COUNTIF(G9_9,$H225)*COUNTIF(G9_9,J$7))+(COUNTIF(G9_10,$H225)*COUNTIF(G9_10,J$7)+J284))</f>
        <v>0</v>
      </c>
      <c r="K225" s="147">
        <f t="shared" si="238"/>
        <v>0</v>
      </c>
      <c r="L225" s="147">
        <f t="shared" si="238"/>
        <v>0</v>
      </c>
      <c r="M225" s="147">
        <f t="shared" si="238"/>
        <v>0</v>
      </c>
      <c r="N225" s="24">
        <f t="shared" si="238"/>
        <v>0</v>
      </c>
      <c r="O225" s="147">
        <f t="shared" si="238"/>
        <v>0</v>
      </c>
      <c r="P225" s="147">
        <f t="shared" si="238"/>
        <v>0</v>
      </c>
      <c r="Q225" s="24">
        <f t="shared" si="238"/>
        <v>0</v>
      </c>
      <c r="R225" s="24">
        <f t="shared" si="238"/>
        <v>0</v>
      </c>
      <c r="S225" s="24">
        <f t="shared" si="238"/>
        <v>0</v>
      </c>
      <c r="T225" s="24">
        <f t="shared" si="238"/>
        <v>0</v>
      </c>
      <c r="U225" s="24">
        <f t="shared" si="238"/>
        <v>0</v>
      </c>
      <c r="V225" s="24">
        <f t="shared" si="238"/>
        <v>0</v>
      </c>
      <c r="W225" s="24">
        <f t="shared" si="238"/>
        <v>0</v>
      </c>
      <c r="X225" s="24">
        <f t="shared" si="238"/>
        <v>0</v>
      </c>
      <c r="Y225" s="24">
        <f t="shared" si="238"/>
        <v>0</v>
      </c>
      <c r="Z225" s="96">
        <f t="shared" si="238"/>
        <v>0</v>
      </c>
      <c r="AA225" s="96">
        <f t="shared" si="238"/>
        <v>0</v>
      </c>
      <c r="AB225" s="96">
        <f t="shared" si="238"/>
        <v>0</v>
      </c>
      <c r="AC225" s="24">
        <f t="shared" si="238"/>
        <v>0</v>
      </c>
      <c r="AD225" s="24">
        <f t="shared" si="238"/>
        <v>0</v>
      </c>
      <c r="AE225" s="24">
        <f t="shared" si="238"/>
        <v>0</v>
      </c>
      <c r="AF225" s="24">
        <f t="shared" si="238"/>
        <v>0</v>
      </c>
      <c r="AG225" s="24">
        <f t="shared" si="238"/>
        <v>0</v>
      </c>
      <c r="AH225" s="24">
        <f t="shared" si="238"/>
        <v>0</v>
      </c>
      <c r="AI225" s="24">
        <f t="shared" si="238"/>
        <v>0</v>
      </c>
      <c r="AJ225" s="24">
        <f t="shared" si="238"/>
        <v>0</v>
      </c>
      <c r="AK225" s="24">
        <f t="shared" si="238"/>
        <v>0</v>
      </c>
      <c r="AL225" s="24">
        <f t="shared" si="238"/>
        <v>0</v>
      </c>
      <c r="AM225" s="24">
        <f t="shared" si="238"/>
        <v>0</v>
      </c>
      <c r="AN225" s="24">
        <f t="shared" si="238"/>
        <v>0</v>
      </c>
      <c r="AO225" s="96">
        <f t="shared" si="238"/>
        <v>0</v>
      </c>
      <c r="AP225" s="96">
        <f t="shared" si="238"/>
        <v>0</v>
      </c>
      <c r="AQ225" s="96">
        <f t="shared" si="238"/>
        <v>0</v>
      </c>
      <c r="AR225" s="24">
        <f t="shared" si="238"/>
        <v>0</v>
      </c>
      <c r="AS225" s="24" t="str">
        <f t="shared" si="238"/>
        <v>-</v>
      </c>
      <c r="AT225" s="24">
        <f t="shared" si="238"/>
        <v>0</v>
      </c>
      <c r="AU225" s="24">
        <f t="shared" si="238"/>
        <v>0</v>
      </c>
      <c r="AV225" s="24">
        <f t="shared" si="238"/>
        <v>0</v>
      </c>
      <c r="AW225" s="24">
        <f t="shared" si="238"/>
        <v>0</v>
      </c>
      <c r="AX225" s="24">
        <f t="shared" si="238"/>
        <v>0</v>
      </c>
      <c r="AY225" s="24">
        <f t="shared" si="238"/>
        <v>0</v>
      </c>
      <c r="AZ225" s="24">
        <f t="shared" si="238"/>
        <v>0</v>
      </c>
      <c r="BA225" s="24">
        <f t="shared" si="238"/>
        <v>0</v>
      </c>
      <c r="BB225" s="24">
        <f t="shared" si="238"/>
        <v>0</v>
      </c>
      <c r="BC225" s="24">
        <f t="shared" si="238"/>
        <v>0</v>
      </c>
      <c r="BD225" s="24">
        <f t="shared" si="238"/>
        <v>0</v>
      </c>
      <c r="BE225" s="24">
        <f t="shared" si="238"/>
        <v>0</v>
      </c>
      <c r="BF225" s="96">
        <f t="shared" si="238"/>
        <v>0</v>
      </c>
      <c r="BG225" s="96">
        <f t="shared" si="238"/>
        <v>0</v>
      </c>
    </row>
    <row r="226" spans="8:59" x14ac:dyDescent="0.2">
      <c r="H226">
        <f>Registration!B47</f>
        <v>42</v>
      </c>
      <c r="I226">
        <f>Registration!C47</f>
        <v>0</v>
      </c>
      <c r="J226" s="24">
        <f t="shared" ref="J226:BG226" si="239">IF(ROW()=(COLUMN()+180),"-",(COUNTIF(G6_6,$H226)*COUNTIF(G6_6,J$7))+(COUNTIF(G6_7,$H226)*COUNTIF(G6_7,J$7))+(COUNTIF(G6_8,$H226)*COUNTIF(G6_8,J$7))+(COUNTIF(G6_9,$H226)*COUNTIF(G6_9,J$7))+(COUNTIF(G6_10,$H226)*COUNTIF(G6_10,J$7))+(COUNTIF(G7_6,$H226)*COUNTIF(G7_6,J$7))+(COUNTIF(G7_7,$H226)*COUNTIF(G7_7,J$7))+(COUNTIF(G7_8,$H226)*COUNTIF(G7_8,J$7))+(COUNTIF(G7_9,$H226)*COUNTIF(G7_9,J$7))+(COUNTIF(G7_10,$H226)*COUNTIF(G7_10,J$7))+(COUNTIF(G8_6,$H226)*COUNTIF(G8_6,J$7))+(COUNTIF(G8_7,$H226)*COUNTIF(G8_7,J$7))+(COUNTIF(G8_8,$H226)*COUNTIF(G8_8,J$7))+(COUNTIF(G8_9,$H226)*COUNTIF(G8_9,J$7))+(COUNTIF(G8_10,$H226)*COUNTIF(G8_10,J$7))+(COUNTIF(G9_6,$H226)*COUNTIF(G9_6,J$7))+(COUNTIF(G9_7,$H226)*COUNTIF(G9_7,J$7))+(COUNTIF(G9_8,$H226)*COUNTIF(G9_8,J$7))+(COUNTIF(G9_9,$H226)*COUNTIF(G9_9,J$7))+(COUNTIF(G9_10,$H226)*COUNTIF(G9_10,J$7)+J285))</f>
        <v>0</v>
      </c>
      <c r="K226" s="24">
        <f t="shared" si="239"/>
        <v>0</v>
      </c>
      <c r="L226" s="24">
        <f t="shared" si="239"/>
        <v>0</v>
      </c>
      <c r="M226" s="24">
        <f t="shared" si="239"/>
        <v>0</v>
      </c>
      <c r="N226" s="24">
        <f t="shared" si="239"/>
        <v>0</v>
      </c>
      <c r="O226" s="147">
        <f t="shared" si="239"/>
        <v>0</v>
      </c>
      <c r="P226" s="147">
        <f t="shared" si="239"/>
        <v>0</v>
      </c>
      <c r="Q226" s="147">
        <f t="shared" si="239"/>
        <v>0</v>
      </c>
      <c r="R226" s="147">
        <f t="shared" si="239"/>
        <v>0</v>
      </c>
      <c r="S226" s="96">
        <f t="shared" si="239"/>
        <v>0</v>
      </c>
      <c r="T226" s="96">
        <f t="shared" si="239"/>
        <v>0</v>
      </c>
      <c r="U226" s="24">
        <f t="shared" si="239"/>
        <v>0</v>
      </c>
      <c r="V226" s="24">
        <f t="shared" si="239"/>
        <v>0</v>
      </c>
      <c r="W226" s="24">
        <f t="shared" si="239"/>
        <v>0</v>
      </c>
      <c r="X226" s="24">
        <f t="shared" si="239"/>
        <v>0</v>
      </c>
      <c r="Y226" s="24">
        <f t="shared" si="239"/>
        <v>0</v>
      </c>
      <c r="Z226" s="24">
        <f t="shared" si="239"/>
        <v>0</v>
      </c>
      <c r="AA226" s="24">
        <f t="shared" si="239"/>
        <v>0</v>
      </c>
      <c r="AB226" s="24">
        <f t="shared" si="239"/>
        <v>0</v>
      </c>
      <c r="AC226" s="24">
        <f t="shared" si="239"/>
        <v>0</v>
      </c>
      <c r="AD226" s="24">
        <f t="shared" si="239"/>
        <v>0</v>
      </c>
      <c r="AE226" s="24">
        <f t="shared" si="239"/>
        <v>0</v>
      </c>
      <c r="AF226" s="24">
        <f t="shared" si="239"/>
        <v>0</v>
      </c>
      <c r="AG226" s="24">
        <f t="shared" si="239"/>
        <v>0</v>
      </c>
      <c r="AH226" s="24">
        <f t="shared" si="239"/>
        <v>0</v>
      </c>
      <c r="AI226" s="24">
        <f t="shared" si="239"/>
        <v>0</v>
      </c>
      <c r="AJ226" s="24">
        <f t="shared" si="239"/>
        <v>0</v>
      </c>
      <c r="AK226" s="24">
        <f t="shared" si="239"/>
        <v>0</v>
      </c>
      <c r="AL226" s="24">
        <f t="shared" si="239"/>
        <v>0</v>
      </c>
      <c r="AM226" s="24">
        <f t="shared" si="239"/>
        <v>0</v>
      </c>
      <c r="AN226" s="24">
        <f t="shared" si="239"/>
        <v>0</v>
      </c>
      <c r="AO226" s="24">
        <f t="shared" si="239"/>
        <v>0</v>
      </c>
      <c r="AP226" s="24">
        <f t="shared" si="239"/>
        <v>0</v>
      </c>
      <c r="AQ226" s="24">
        <f t="shared" si="239"/>
        <v>0</v>
      </c>
      <c r="AR226" s="24">
        <f t="shared" si="239"/>
        <v>0</v>
      </c>
      <c r="AS226" s="24">
        <f t="shared" si="239"/>
        <v>0</v>
      </c>
      <c r="AT226" s="24" t="str">
        <f t="shared" si="239"/>
        <v>-</v>
      </c>
      <c r="AU226" s="24">
        <f t="shared" si="239"/>
        <v>0</v>
      </c>
      <c r="AV226" s="24">
        <f t="shared" si="239"/>
        <v>0</v>
      </c>
      <c r="AW226" s="24">
        <f t="shared" si="239"/>
        <v>0</v>
      </c>
      <c r="AX226" s="24">
        <f t="shared" si="239"/>
        <v>0</v>
      </c>
      <c r="AY226" s="24">
        <f t="shared" si="239"/>
        <v>0</v>
      </c>
      <c r="AZ226" s="24">
        <f t="shared" si="239"/>
        <v>0</v>
      </c>
      <c r="BA226" s="24">
        <f t="shared" si="239"/>
        <v>0</v>
      </c>
      <c r="BB226" s="24">
        <f t="shared" si="239"/>
        <v>0</v>
      </c>
      <c r="BC226" s="24">
        <f t="shared" si="239"/>
        <v>0</v>
      </c>
      <c r="BD226" s="24">
        <f t="shared" si="239"/>
        <v>0</v>
      </c>
      <c r="BE226" s="24">
        <f t="shared" si="239"/>
        <v>0</v>
      </c>
      <c r="BF226" s="24">
        <f t="shared" si="239"/>
        <v>0</v>
      </c>
      <c r="BG226" s="24">
        <f t="shared" si="239"/>
        <v>0</v>
      </c>
    </row>
    <row r="227" spans="8:59" x14ac:dyDescent="0.2">
      <c r="H227">
        <f>Registration!B48</f>
        <v>43</v>
      </c>
      <c r="I227">
        <f>Registration!C48</f>
        <v>0</v>
      </c>
      <c r="J227" s="24">
        <f t="shared" ref="J227:BG227" si="240">IF(ROW()=(COLUMN()+180),"-",(COUNTIF(G6_6,$H227)*COUNTIF(G6_6,J$7))+(COUNTIF(G6_7,$H227)*COUNTIF(G6_7,J$7))+(COUNTIF(G6_8,$H227)*COUNTIF(G6_8,J$7))+(COUNTIF(G6_9,$H227)*COUNTIF(G6_9,J$7))+(COUNTIF(G6_10,$H227)*COUNTIF(G6_10,J$7))+(COUNTIF(G7_6,$H227)*COUNTIF(G7_6,J$7))+(COUNTIF(G7_7,$H227)*COUNTIF(G7_7,J$7))+(COUNTIF(G7_8,$H227)*COUNTIF(G7_8,J$7))+(COUNTIF(G7_9,$H227)*COUNTIF(G7_9,J$7))+(COUNTIF(G7_10,$H227)*COUNTIF(G7_10,J$7))+(COUNTIF(G8_6,$H227)*COUNTIF(G8_6,J$7))+(COUNTIF(G8_7,$H227)*COUNTIF(G8_7,J$7))+(COUNTIF(G8_8,$H227)*COUNTIF(G8_8,J$7))+(COUNTIF(G8_9,$H227)*COUNTIF(G8_9,J$7))+(COUNTIF(G8_10,$H227)*COUNTIF(G8_10,J$7))+(COUNTIF(G9_6,$H227)*COUNTIF(G9_6,J$7))+(COUNTIF(G9_7,$H227)*COUNTIF(G9_7,J$7))+(COUNTIF(G9_8,$H227)*COUNTIF(G9_8,J$7))+(COUNTIF(G9_9,$H227)*COUNTIF(G9_9,J$7))+(COUNTIF(G9_10,$H227)*COUNTIF(G9_10,J$7)+J286))</f>
        <v>0</v>
      </c>
      <c r="K227" s="24">
        <f t="shared" si="240"/>
        <v>0</v>
      </c>
      <c r="L227" s="24">
        <f t="shared" si="240"/>
        <v>0</v>
      </c>
      <c r="M227" s="24">
        <f t="shared" si="240"/>
        <v>0</v>
      </c>
      <c r="N227" s="24">
        <f t="shared" si="240"/>
        <v>0</v>
      </c>
      <c r="O227" s="24">
        <f t="shared" si="240"/>
        <v>0</v>
      </c>
      <c r="P227" s="24">
        <f t="shared" si="240"/>
        <v>0</v>
      </c>
      <c r="Q227" s="24">
        <f t="shared" si="240"/>
        <v>0</v>
      </c>
      <c r="R227" s="24">
        <f t="shared" si="240"/>
        <v>0</v>
      </c>
      <c r="S227" s="24">
        <f t="shared" si="240"/>
        <v>0</v>
      </c>
      <c r="T227" s="24">
        <f t="shared" si="240"/>
        <v>0</v>
      </c>
      <c r="U227" s="24">
        <f t="shared" si="240"/>
        <v>0</v>
      </c>
      <c r="V227" s="24">
        <f t="shared" si="240"/>
        <v>0</v>
      </c>
      <c r="W227" s="24">
        <f t="shared" si="240"/>
        <v>0</v>
      </c>
      <c r="X227" s="24">
        <f t="shared" si="240"/>
        <v>0</v>
      </c>
      <c r="Y227" s="24">
        <f t="shared" si="240"/>
        <v>0</v>
      </c>
      <c r="Z227" s="24">
        <f t="shared" si="240"/>
        <v>0</v>
      </c>
      <c r="AA227" s="24">
        <f t="shared" si="240"/>
        <v>0</v>
      </c>
      <c r="AB227" s="24">
        <f t="shared" si="240"/>
        <v>0</v>
      </c>
      <c r="AC227" s="24">
        <f t="shared" si="240"/>
        <v>0</v>
      </c>
      <c r="AD227" s="24">
        <f t="shared" si="240"/>
        <v>0</v>
      </c>
      <c r="AE227" s="24">
        <f t="shared" si="240"/>
        <v>0</v>
      </c>
      <c r="AF227" s="24">
        <f t="shared" si="240"/>
        <v>0</v>
      </c>
      <c r="AG227" s="24">
        <f t="shared" si="240"/>
        <v>0</v>
      </c>
      <c r="AH227" s="24">
        <f t="shared" si="240"/>
        <v>0</v>
      </c>
      <c r="AI227" s="24">
        <f t="shared" si="240"/>
        <v>0</v>
      </c>
      <c r="AJ227" s="24">
        <f t="shared" si="240"/>
        <v>0</v>
      </c>
      <c r="AK227" s="24">
        <f t="shared" si="240"/>
        <v>0</v>
      </c>
      <c r="AL227" s="24">
        <f t="shared" si="240"/>
        <v>0</v>
      </c>
      <c r="AM227" s="24">
        <f t="shared" si="240"/>
        <v>0</v>
      </c>
      <c r="AN227" s="24">
        <f t="shared" si="240"/>
        <v>0</v>
      </c>
      <c r="AO227" s="24">
        <f t="shared" si="240"/>
        <v>0</v>
      </c>
      <c r="AP227" s="24">
        <f t="shared" si="240"/>
        <v>0</v>
      </c>
      <c r="AQ227" s="24">
        <f t="shared" si="240"/>
        <v>0</v>
      </c>
      <c r="AR227" s="24">
        <f t="shared" si="240"/>
        <v>0</v>
      </c>
      <c r="AS227" s="24">
        <f t="shared" si="240"/>
        <v>0</v>
      </c>
      <c r="AT227" s="24">
        <f t="shared" si="240"/>
        <v>0</v>
      </c>
      <c r="AU227" s="24" t="str">
        <f t="shared" si="240"/>
        <v>-</v>
      </c>
      <c r="AV227" s="24">
        <f t="shared" si="240"/>
        <v>0</v>
      </c>
      <c r="AW227" s="24">
        <f t="shared" si="240"/>
        <v>0</v>
      </c>
      <c r="AX227" s="24">
        <f t="shared" si="240"/>
        <v>0</v>
      </c>
      <c r="AY227" s="24">
        <f t="shared" si="240"/>
        <v>0</v>
      </c>
      <c r="AZ227" s="24">
        <f t="shared" si="240"/>
        <v>0</v>
      </c>
      <c r="BA227" s="24">
        <f t="shared" si="240"/>
        <v>0</v>
      </c>
      <c r="BB227" s="24">
        <f t="shared" si="240"/>
        <v>0</v>
      </c>
      <c r="BC227" s="24">
        <f t="shared" si="240"/>
        <v>0</v>
      </c>
      <c r="BD227" s="24">
        <f t="shared" si="240"/>
        <v>0</v>
      </c>
      <c r="BE227" s="24">
        <f t="shared" si="240"/>
        <v>0</v>
      </c>
      <c r="BF227" s="24">
        <f t="shared" si="240"/>
        <v>0</v>
      </c>
      <c r="BG227" s="24">
        <f t="shared" si="240"/>
        <v>0</v>
      </c>
    </row>
    <row r="228" spans="8:59" x14ac:dyDescent="0.2">
      <c r="H228">
        <f>Registration!B49</f>
        <v>44</v>
      </c>
      <c r="I228">
        <f>Registration!C49</f>
        <v>0</v>
      </c>
      <c r="J228" s="24">
        <f t="shared" ref="J228:BG228" si="241">IF(ROW()=(COLUMN()+180),"-",(COUNTIF(G6_6,$H228)*COUNTIF(G6_6,J$7))+(COUNTIF(G6_7,$H228)*COUNTIF(G6_7,J$7))+(COUNTIF(G6_8,$H228)*COUNTIF(G6_8,J$7))+(COUNTIF(G6_9,$H228)*COUNTIF(G6_9,J$7))+(COUNTIF(G6_10,$H228)*COUNTIF(G6_10,J$7))+(COUNTIF(G7_6,$H228)*COUNTIF(G7_6,J$7))+(COUNTIF(G7_7,$H228)*COUNTIF(G7_7,J$7))+(COUNTIF(G7_8,$H228)*COUNTIF(G7_8,J$7))+(COUNTIF(G7_9,$H228)*COUNTIF(G7_9,J$7))+(COUNTIF(G7_10,$H228)*COUNTIF(G7_10,J$7))+(COUNTIF(G8_6,$H228)*COUNTIF(G8_6,J$7))+(COUNTIF(G8_7,$H228)*COUNTIF(G8_7,J$7))+(COUNTIF(G8_8,$H228)*COUNTIF(G8_8,J$7))+(COUNTIF(G8_9,$H228)*COUNTIF(G8_9,J$7))+(COUNTIF(G8_10,$H228)*COUNTIF(G8_10,J$7))+(COUNTIF(G9_6,$H228)*COUNTIF(G9_6,J$7))+(COUNTIF(G9_7,$H228)*COUNTIF(G9_7,J$7))+(COUNTIF(G9_8,$H228)*COUNTIF(G9_8,J$7))+(COUNTIF(G9_9,$H228)*COUNTIF(G9_9,J$7))+(COUNTIF(G9_10,$H228)*COUNTIF(G9_10,J$7)+J287))</f>
        <v>0</v>
      </c>
      <c r="K228" s="24">
        <f t="shared" si="241"/>
        <v>0</v>
      </c>
      <c r="L228" s="24">
        <f t="shared" si="241"/>
        <v>0</v>
      </c>
      <c r="M228" s="24">
        <f t="shared" si="241"/>
        <v>0</v>
      </c>
      <c r="N228" s="147">
        <f t="shared" si="241"/>
        <v>0</v>
      </c>
      <c r="O228" s="24">
        <f t="shared" si="241"/>
        <v>0</v>
      </c>
      <c r="P228" s="147">
        <f t="shared" si="241"/>
        <v>0</v>
      </c>
      <c r="Q228" s="24">
        <f t="shared" si="241"/>
        <v>0</v>
      </c>
      <c r="R228" s="24">
        <f t="shared" si="241"/>
        <v>0</v>
      </c>
      <c r="S228" s="24">
        <f t="shared" si="241"/>
        <v>0</v>
      </c>
      <c r="T228" s="24">
        <f t="shared" si="241"/>
        <v>0</v>
      </c>
      <c r="U228" s="24">
        <f t="shared" si="241"/>
        <v>0</v>
      </c>
      <c r="V228" s="24">
        <f t="shared" si="241"/>
        <v>0</v>
      </c>
      <c r="W228" s="24">
        <f t="shared" si="241"/>
        <v>0</v>
      </c>
      <c r="X228" s="24">
        <f t="shared" si="241"/>
        <v>0</v>
      </c>
      <c r="Y228" s="24">
        <f t="shared" si="241"/>
        <v>0</v>
      </c>
      <c r="Z228" s="24">
        <f t="shared" si="241"/>
        <v>0</v>
      </c>
      <c r="AA228" s="24">
        <f t="shared" si="241"/>
        <v>0</v>
      </c>
      <c r="AB228" s="24">
        <f t="shared" si="241"/>
        <v>0</v>
      </c>
      <c r="AC228" s="24">
        <f t="shared" si="241"/>
        <v>0</v>
      </c>
      <c r="AD228" s="24">
        <f t="shared" si="241"/>
        <v>0</v>
      </c>
      <c r="AE228" s="24">
        <f t="shared" si="241"/>
        <v>0</v>
      </c>
      <c r="AF228" s="24">
        <f t="shared" si="241"/>
        <v>0</v>
      </c>
      <c r="AG228" s="24">
        <f t="shared" si="241"/>
        <v>0</v>
      </c>
      <c r="AH228" s="24">
        <f t="shared" si="241"/>
        <v>0</v>
      </c>
      <c r="AI228" s="24">
        <f t="shared" si="241"/>
        <v>0</v>
      </c>
      <c r="AJ228" s="24">
        <f t="shared" si="241"/>
        <v>0</v>
      </c>
      <c r="AK228" s="24">
        <f t="shared" si="241"/>
        <v>0</v>
      </c>
      <c r="AL228" s="24">
        <f t="shared" si="241"/>
        <v>0</v>
      </c>
      <c r="AM228" s="24">
        <f t="shared" si="241"/>
        <v>0</v>
      </c>
      <c r="AN228" s="24">
        <f t="shared" si="241"/>
        <v>0</v>
      </c>
      <c r="AO228" s="24">
        <f t="shared" si="241"/>
        <v>0</v>
      </c>
      <c r="AP228" s="24">
        <f t="shared" si="241"/>
        <v>0</v>
      </c>
      <c r="AQ228" s="24">
        <f t="shared" si="241"/>
        <v>0</v>
      </c>
      <c r="AR228" s="24">
        <f t="shared" si="241"/>
        <v>0</v>
      </c>
      <c r="AS228" s="24">
        <f t="shared" si="241"/>
        <v>0</v>
      </c>
      <c r="AT228" s="24">
        <f t="shared" si="241"/>
        <v>0</v>
      </c>
      <c r="AU228" s="24">
        <f t="shared" si="241"/>
        <v>0</v>
      </c>
      <c r="AV228" s="24" t="str">
        <f t="shared" si="241"/>
        <v>-</v>
      </c>
      <c r="AW228" s="24">
        <f t="shared" si="241"/>
        <v>0</v>
      </c>
      <c r="AX228" s="24">
        <f t="shared" si="241"/>
        <v>0</v>
      </c>
      <c r="AY228" s="24">
        <f t="shared" si="241"/>
        <v>0</v>
      </c>
      <c r="AZ228" s="24">
        <f t="shared" si="241"/>
        <v>0</v>
      </c>
      <c r="BA228" s="24">
        <f t="shared" si="241"/>
        <v>0</v>
      </c>
      <c r="BB228" s="24">
        <f t="shared" si="241"/>
        <v>0</v>
      </c>
      <c r="BC228" s="24">
        <f t="shared" si="241"/>
        <v>0</v>
      </c>
      <c r="BD228" s="24">
        <f t="shared" si="241"/>
        <v>0</v>
      </c>
      <c r="BE228" s="24">
        <f t="shared" si="241"/>
        <v>0</v>
      </c>
      <c r="BF228" s="24">
        <f t="shared" si="241"/>
        <v>0</v>
      </c>
      <c r="BG228" s="24">
        <f t="shared" si="241"/>
        <v>0</v>
      </c>
    </row>
    <row r="229" spans="8:59" x14ac:dyDescent="0.2">
      <c r="H229">
        <f>Registration!B50</f>
        <v>45</v>
      </c>
      <c r="I229">
        <f>Registration!C50</f>
        <v>0</v>
      </c>
      <c r="J229" s="24">
        <f t="shared" ref="J229:BG229" si="242">IF(ROW()=(COLUMN()+180),"-",(COUNTIF(G6_6,$H229)*COUNTIF(G6_6,J$7))+(COUNTIF(G6_7,$H229)*COUNTIF(G6_7,J$7))+(COUNTIF(G6_8,$H229)*COUNTIF(G6_8,J$7))+(COUNTIF(G6_9,$H229)*COUNTIF(G6_9,J$7))+(COUNTIF(G6_10,$H229)*COUNTIF(G6_10,J$7))+(COUNTIF(G7_6,$H229)*COUNTIF(G7_6,J$7))+(COUNTIF(G7_7,$H229)*COUNTIF(G7_7,J$7))+(COUNTIF(G7_8,$H229)*COUNTIF(G7_8,J$7))+(COUNTIF(G7_9,$H229)*COUNTIF(G7_9,J$7))+(COUNTIF(G7_10,$H229)*COUNTIF(G7_10,J$7))+(COUNTIF(G8_6,$H229)*COUNTIF(G8_6,J$7))+(COUNTIF(G8_7,$H229)*COUNTIF(G8_7,J$7))+(COUNTIF(G8_8,$H229)*COUNTIF(G8_8,J$7))+(COUNTIF(G8_9,$H229)*COUNTIF(G8_9,J$7))+(COUNTIF(G8_10,$H229)*COUNTIF(G8_10,J$7))+(COUNTIF(G9_6,$H229)*COUNTIF(G9_6,J$7))+(COUNTIF(G9_7,$H229)*COUNTIF(G9_7,J$7))+(COUNTIF(G9_8,$H229)*COUNTIF(G9_8,J$7))+(COUNTIF(G9_9,$H229)*COUNTIF(G9_9,J$7))+(COUNTIF(G9_10,$H229)*COUNTIF(G9_10,J$7)+J288))</f>
        <v>0</v>
      </c>
      <c r="K229" s="24">
        <f t="shared" si="242"/>
        <v>0</v>
      </c>
      <c r="L229" s="102">
        <f t="shared" si="242"/>
        <v>0</v>
      </c>
      <c r="M229" s="24">
        <f t="shared" si="242"/>
        <v>0</v>
      </c>
      <c r="N229" s="147">
        <f t="shared" si="242"/>
        <v>0</v>
      </c>
      <c r="O229" s="24">
        <f t="shared" si="242"/>
        <v>0</v>
      </c>
      <c r="P229" s="147">
        <f t="shared" si="242"/>
        <v>0</v>
      </c>
      <c r="Q229" s="149">
        <f t="shared" si="242"/>
        <v>0</v>
      </c>
      <c r="R229" s="24">
        <f t="shared" si="242"/>
        <v>0</v>
      </c>
      <c r="S229" s="24">
        <f t="shared" si="242"/>
        <v>0</v>
      </c>
      <c r="T229" s="24">
        <f t="shared" si="242"/>
        <v>0</v>
      </c>
      <c r="U229" s="24">
        <f t="shared" si="242"/>
        <v>0</v>
      </c>
      <c r="V229" s="24">
        <f t="shared" si="242"/>
        <v>0</v>
      </c>
      <c r="W229" s="24">
        <f t="shared" si="242"/>
        <v>0</v>
      </c>
      <c r="X229" s="24">
        <f t="shared" si="242"/>
        <v>0</v>
      </c>
      <c r="Y229" s="24">
        <f t="shared" si="242"/>
        <v>0</v>
      </c>
      <c r="Z229" s="24">
        <f t="shared" si="242"/>
        <v>0</v>
      </c>
      <c r="AA229" s="24">
        <f t="shared" si="242"/>
        <v>0</v>
      </c>
      <c r="AB229" s="24">
        <f t="shared" si="242"/>
        <v>0</v>
      </c>
      <c r="AC229" s="24">
        <f t="shared" si="242"/>
        <v>0</v>
      </c>
      <c r="AD229" s="24">
        <f t="shared" si="242"/>
        <v>0</v>
      </c>
      <c r="AE229" s="24">
        <f t="shared" si="242"/>
        <v>0</v>
      </c>
      <c r="AF229" s="24">
        <f t="shared" si="242"/>
        <v>0</v>
      </c>
      <c r="AG229" s="24">
        <f t="shared" si="242"/>
        <v>0</v>
      </c>
      <c r="AH229" s="24">
        <f t="shared" si="242"/>
        <v>0</v>
      </c>
      <c r="AI229" s="24">
        <f t="shared" si="242"/>
        <v>0</v>
      </c>
      <c r="AJ229" s="24">
        <f t="shared" si="242"/>
        <v>0</v>
      </c>
      <c r="AK229" s="24">
        <f t="shared" si="242"/>
        <v>0</v>
      </c>
      <c r="AL229" s="24">
        <f t="shared" si="242"/>
        <v>0</v>
      </c>
      <c r="AM229" s="24">
        <f t="shared" si="242"/>
        <v>0</v>
      </c>
      <c r="AN229" s="24">
        <f t="shared" si="242"/>
        <v>0</v>
      </c>
      <c r="AO229" s="24">
        <f t="shared" si="242"/>
        <v>0</v>
      </c>
      <c r="AP229" s="24">
        <f t="shared" si="242"/>
        <v>0</v>
      </c>
      <c r="AQ229" s="24">
        <f t="shared" si="242"/>
        <v>0</v>
      </c>
      <c r="AR229" s="24">
        <f t="shared" si="242"/>
        <v>0</v>
      </c>
      <c r="AS229" s="24">
        <f t="shared" si="242"/>
        <v>0</v>
      </c>
      <c r="AT229" s="24">
        <f t="shared" si="242"/>
        <v>0</v>
      </c>
      <c r="AU229" s="24">
        <f t="shared" si="242"/>
        <v>0</v>
      </c>
      <c r="AV229" s="24">
        <f t="shared" si="242"/>
        <v>0</v>
      </c>
      <c r="AW229" s="24" t="str">
        <f t="shared" si="242"/>
        <v>-</v>
      </c>
      <c r="AX229" s="24">
        <f t="shared" si="242"/>
        <v>0</v>
      </c>
      <c r="AY229" s="24">
        <f t="shared" si="242"/>
        <v>0</v>
      </c>
      <c r="AZ229" s="24">
        <f t="shared" si="242"/>
        <v>0</v>
      </c>
      <c r="BA229" s="24">
        <f t="shared" si="242"/>
        <v>0</v>
      </c>
      <c r="BB229" s="24">
        <f t="shared" si="242"/>
        <v>0</v>
      </c>
      <c r="BC229" s="24">
        <f t="shared" si="242"/>
        <v>0</v>
      </c>
      <c r="BD229" s="24">
        <f t="shared" si="242"/>
        <v>0</v>
      </c>
      <c r="BE229" s="24">
        <f t="shared" si="242"/>
        <v>0</v>
      </c>
      <c r="BF229" s="24">
        <f t="shared" si="242"/>
        <v>0</v>
      </c>
      <c r="BG229" s="24">
        <f t="shared" si="242"/>
        <v>0</v>
      </c>
    </row>
    <row r="230" spans="8:59" x14ac:dyDescent="0.2">
      <c r="H230">
        <f>Registration!B51</f>
        <v>46</v>
      </c>
      <c r="I230">
        <f>Registration!C51</f>
        <v>0</v>
      </c>
      <c r="J230" s="147">
        <f t="shared" ref="J230:BG230" si="243">IF(ROW()=(COLUMN()+180),"-",(COUNTIF(G6_6,$H230)*COUNTIF(G6_6,J$7))+(COUNTIF(G6_7,$H230)*COUNTIF(G6_7,J$7))+(COUNTIF(G6_8,$H230)*COUNTIF(G6_8,J$7))+(COUNTIF(G6_9,$H230)*COUNTIF(G6_9,J$7))+(COUNTIF(G6_10,$H230)*COUNTIF(G6_10,J$7))+(COUNTIF(G7_6,$H230)*COUNTIF(G7_6,J$7))+(COUNTIF(G7_7,$H230)*COUNTIF(G7_7,J$7))+(COUNTIF(G7_8,$H230)*COUNTIF(G7_8,J$7))+(COUNTIF(G7_9,$H230)*COUNTIF(G7_9,J$7))+(COUNTIF(G7_10,$H230)*COUNTIF(G7_10,J$7))+(COUNTIF(G8_6,$H230)*COUNTIF(G8_6,J$7))+(COUNTIF(G8_7,$H230)*COUNTIF(G8_7,J$7))+(COUNTIF(G8_8,$H230)*COUNTIF(G8_8,J$7))+(COUNTIF(G8_9,$H230)*COUNTIF(G8_9,J$7))+(COUNTIF(G8_10,$H230)*COUNTIF(G8_10,J$7))+(COUNTIF(G9_6,$H230)*COUNTIF(G9_6,J$7))+(COUNTIF(G9_7,$H230)*COUNTIF(G9_7,J$7))+(COUNTIF(G9_8,$H230)*COUNTIF(G9_8,J$7))+(COUNTIF(G9_9,$H230)*COUNTIF(G9_9,J$7))+(COUNTIF(G9_10,$H230)*COUNTIF(G9_10,J$7)+J289))</f>
        <v>0</v>
      </c>
      <c r="K230" s="24">
        <f t="shared" si="243"/>
        <v>0</v>
      </c>
      <c r="L230" s="24">
        <f t="shared" si="243"/>
        <v>0</v>
      </c>
      <c r="M230" s="24">
        <f t="shared" si="243"/>
        <v>0</v>
      </c>
      <c r="N230" s="24">
        <f t="shared" si="243"/>
        <v>0</v>
      </c>
      <c r="O230" s="24">
        <f t="shared" si="243"/>
        <v>0</v>
      </c>
      <c r="P230" s="24">
        <f t="shared" si="243"/>
        <v>0</v>
      </c>
      <c r="Q230" s="24">
        <f t="shared" si="243"/>
        <v>0</v>
      </c>
      <c r="R230" s="24">
        <f t="shared" si="243"/>
        <v>0</v>
      </c>
      <c r="S230" s="24">
        <f t="shared" si="243"/>
        <v>0</v>
      </c>
      <c r="T230" s="24">
        <f t="shared" si="243"/>
        <v>0</v>
      </c>
      <c r="U230" s="24">
        <f t="shared" si="243"/>
        <v>0</v>
      </c>
      <c r="V230" s="24">
        <f t="shared" si="243"/>
        <v>0</v>
      </c>
      <c r="W230" s="24">
        <f t="shared" si="243"/>
        <v>0</v>
      </c>
      <c r="X230" s="24">
        <f t="shared" si="243"/>
        <v>0</v>
      </c>
      <c r="Y230" s="24">
        <f t="shared" si="243"/>
        <v>0</v>
      </c>
      <c r="Z230" s="24">
        <f t="shared" si="243"/>
        <v>0</v>
      </c>
      <c r="AA230" s="24">
        <f t="shared" si="243"/>
        <v>0</v>
      </c>
      <c r="AB230" s="24">
        <f t="shared" si="243"/>
        <v>0</v>
      </c>
      <c r="AC230" s="24">
        <f t="shared" si="243"/>
        <v>0</v>
      </c>
      <c r="AD230" s="24">
        <f t="shared" si="243"/>
        <v>0</v>
      </c>
      <c r="AE230" s="24">
        <f t="shared" si="243"/>
        <v>0</v>
      </c>
      <c r="AF230" s="24">
        <f t="shared" si="243"/>
        <v>0</v>
      </c>
      <c r="AG230" s="24">
        <f t="shared" si="243"/>
        <v>0</v>
      </c>
      <c r="AH230" s="24">
        <f t="shared" si="243"/>
        <v>0</v>
      </c>
      <c r="AI230" s="24">
        <f t="shared" si="243"/>
        <v>0</v>
      </c>
      <c r="AJ230" s="24">
        <f t="shared" si="243"/>
        <v>0</v>
      </c>
      <c r="AK230" s="24">
        <f t="shared" si="243"/>
        <v>0</v>
      </c>
      <c r="AL230" s="24">
        <f t="shared" si="243"/>
        <v>0</v>
      </c>
      <c r="AM230" s="24">
        <f t="shared" si="243"/>
        <v>0</v>
      </c>
      <c r="AN230" s="24">
        <f t="shared" si="243"/>
        <v>0</v>
      </c>
      <c r="AO230" s="24">
        <f t="shared" si="243"/>
        <v>0</v>
      </c>
      <c r="AP230" s="24">
        <f t="shared" si="243"/>
        <v>0</v>
      </c>
      <c r="AQ230" s="24">
        <f t="shared" si="243"/>
        <v>0</v>
      </c>
      <c r="AR230" s="24">
        <f t="shared" si="243"/>
        <v>0</v>
      </c>
      <c r="AS230" s="24">
        <f t="shared" si="243"/>
        <v>0</v>
      </c>
      <c r="AT230" s="24">
        <f t="shared" si="243"/>
        <v>0</v>
      </c>
      <c r="AU230" s="24">
        <f t="shared" si="243"/>
        <v>0</v>
      </c>
      <c r="AV230" s="24">
        <f t="shared" si="243"/>
        <v>0</v>
      </c>
      <c r="AW230" s="24">
        <f t="shared" si="243"/>
        <v>0</v>
      </c>
      <c r="AX230" s="24" t="str">
        <f t="shared" si="243"/>
        <v>-</v>
      </c>
      <c r="AY230" s="24">
        <f t="shared" si="243"/>
        <v>0</v>
      </c>
      <c r="AZ230" s="24">
        <f t="shared" si="243"/>
        <v>0</v>
      </c>
      <c r="BA230" s="24">
        <f t="shared" si="243"/>
        <v>0</v>
      </c>
      <c r="BB230" s="24">
        <f t="shared" si="243"/>
        <v>0</v>
      </c>
      <c r="BC230" s="24">
        <f t="shared" si="243"/>
        <v>0</v>
      </c>
      <c r="BD230" s="24">
        <f t="shared" si="243"/>
        <v>0</v>
      </c>
      <c r="BE230" s="24">
        <f t="shared" si="243"/>
        <v>0</v>
      </c>
      <c r="BF230" s="24">
        <f t="shared" si="243"/>
        <v>0</v>
      </c>
      <c r="BG230" s="24">
        <f t="shared" si="243"/>
        <v>0</v>
      </c>
    </row>
    <row r="231" spans="8:59" x14ac:dyDescent="0.2">
      <c r="H231">
        <f>Registration!B52</f>
        <v>47</v>
      </c>
      <c r="I231">
        <f>Registration!C52</f>
        <v>0</v>
      </c>
      <c r="J231" s="24">
        <f t="shared" ref="J231:BG231" si="244">IF(ROW()=(COLUMN()+180),"-",(COUNTIF(G6_6,$H231)*COUNTIF(G6_6,J$7))+(COUNTIF(G6_7,$H231)*COUNTIF(G6_7,J$7))+(COUNTIF(G6_8,$H231)*COUNTIF(G6_8,J$7))+(COUNTIF(G6_9,$H231)*COUNTIF(G6_9,J$7))+(COUNTIF(G6_10,$H231)*COUNTIF(G6_10,J$7))+(COUNTIF(G7_6,$H231)*COUNTIF(G7_6,J$7))+(COUNTIF(G7_7,$H231)*COUNTIF(G7_7,J$7))+(COUNTIF(G7_8,$H231)*COUNTIF(G7_8,J$7))+(COUNTIF(G7_9,$H231)*COUNTIF(G7_9,J$7))+(COUNTIF(G7_10,$H231)*COUNTIF(G7_10,J$7))+(COUNTIF(G8_6,$H231)*COUNTIF(G8_6,J$7))+(COUNTIF(G8_7,$H231)*COUNTIF(G8_7,J$7))+(COUNTIF(G8_8,$H231)*COUNTIF(G8_8,J$7))+(COUNTIF(G8_9,$H231)*COUNTIF(G8_9,J$7))+(COUNTIF(G8_10,$H231)*COUNTIF(G8_10,J$7))+(COUNTIF(G9_6,$H231)*COUNTIF(G9_6,J$7))+(COUNTIF(G9_7,$H231)*COUNTIF(G9_7,J$7))+(COUNTIF(G9_8,$H231)*COUNTIF(G9_8,J$7))+(COUNTIF(G9_9,$H231)*COUNTIF(G9_9,J$7))+(COUNTIF(G9_10,$H231)*COUNTIF(G9_10,J$7)+J290))</f>
        <v>0</v>
      </c>
      <c r="K231" s="102">
        <f t="shared" si="244"/>
        <v>0</v>
      </c>
      <c r="L231" s="24">
        <f t="shared" si="244"/>
        <v>0</v>
      </c>
      <c r="M231" s="147">
        <f t="shared" si="244"/>
        <v>0</v>
      </c>
      <c r="N231" s="24">
        <f t="shared" si="244"/>
        <v>0</v>
      </c>
      <c r="O231" s="24">
        <f t="shared" si="244"/>
        <v>0</v>
      </c>
      <c r="P231" s="24">
        <f t="shared" si="244"/>
        <v>0</v>
      </c>
      <c r="Q231" s="24">
        <f t="shared" si="244"/>
        <v>0</v>
      </c>
      <c r="R231" s="24">
        <f t="shared" si="244"/>
        <v>0</v>
      </c>
      <c r="S231" s="24">
        <f t="shared" si="244"/>
        <v>0</v>
      </c>
      <c r="T231" s="24">
        <f t="shared" si="244"/>
        <v>0</v>
      </c>
      <c r="U231" s="24">
        <f t="shared" si="244"/>
        <v>0</v>
      </c>
      <c r="V231" s="24">
        <f t="shared" si="244"/>
        <v>0</v>
      </c>
      <c r="W231" s="24">
        <f t="shared" si="244"/>
        <v>0</v>
      </c>
      <c r="X231" s="24">
        <f t="shared" si="244"/>
        <v>0</v>
      </c>
      <c r="Y231" s="24">
        <f t="shared" si="244"/>
        <v>0</v>
      </c>
      <c r="Z231" s="24">
        <f t="shared" si="244"/>
        <v>0</v>
      </c>
      <c r="AA231" s="24">
        <f t="shared" si="244"/>
        <v>0</v>
      </c>
      <c r="AB231" s="24">
        <f t="shared" si="244"/>
        <v>0</v>
      </c>
      <c r="AC231" s="24">
        <f t="shared" si="244"/>
        <v>0</v>
      </c>
      <c r="AD231" s="24">
        <f t="shared" si="244"/>
        <v>0</v>
      </c>
      <c r="AE231" s="24">
        <f t="shared" si="244"/>
        <v>0</v>
      </c>
      <c r="AF231" s="24">
        <f t="shared" si="244"/>
        <v>0</v>
      </c>
      <c r="AG231" s="24">
        <f t="shared" si="244"/>
        <v>0</v>
      </c>
      <c r="AH231" s="24">
        <f t="shared" si="244"/>
        <v>0</v>
      </c>
      <c r="AI231" s="24">
        <f t="shared" si="244"/>
        <v>0</v>
      </c>
      <c r="AJ231" s="24">
        <f t="shared" si="244"/>
        <v>0</v>
      </c>
      <c r="AK231" s="24">
        <f t="shared" si="244"/>
        <v>0</v>
      </c>
      <c r="AL231" s="24">
        <f t="shared" si="244"/>
        <v>0</v>
      </c>
      <c r="AM231" s="24">
        <f t="shared" si="244"/>
        <v>0</v>
      </c>
      <c r="AN231" s="24">
        <f t="shared" si="244"/>
        <v>0</v>
      </c>
      <c r="AO231" s="24">
        <f t="shared" si="244"/>
        <v>0</v>
      </c>
      <c r="AP231" s="24">
        <f t="shared" si="244"/>
        <v>0</v>
      </c>
      <c r="AQ231" s="24">
        <f t="shared" si="244"/>
        <v>0</v>
      </c>
      <c r="AR231" s="24">
        <f t="shared" si="244"/>
        <v>0</v>
      </c>
      <c r="AS231" s="24">
        <f t="shared" si="244"/>
        <v>0</v>
      </c>
      <c r="AT231" s="24">
        <f t="shared" si="244"/>
        <v>0</v>
      </c>
      <c r="AU231" s="24">
        <f t="shared" si="244"/>
        <v>0</v>
      </c>
      <c r="AV231" s="24">
        <f t="shared" si="244"/>
        <v>0</v>
      </c>
      <c r="AW231" s="24">
        <f t="shared" si="244"/>
        <v>0</v>
      </c>
      <c r="AX231" s="24">
        <f t="shared" si="244"/>
        <v>0</v>
      </c>
      <c r="AY231" s="24" t="str">
        <f t="shared" si="244"/>
        <v>-</v>
      </c>
      <c r="AZ231" s="24">
        <f t="shared" si="244"/>
        <v>0</v>
      </c>
      <c r="BA231" s="24">
        <f t="shared" si="244"/>
        <v>0</v>
      </c>
      <c r="BB231" s="24">
        <f t="shared" si="244"/>
        <v>0</v>
      </c>
      <c r="BC231" s="24">
        <f t="shared" si="244"/>
        <v>0</v>
      </c>
      <c r="BD231" s="24">
        <f t="shared" si="244"/>
        <v>0</v>
      </c>
      <c r="BE231" s="24">
        <f t="shared" si="244"/>
        <v>0</v>
      </c>
      <c r="BF231" s="24">
        <f t="shared" si="244"/>
        <v>0</v>
      </c>
      <c r="BG231" s="24">
        <f t="shared" si="244"/>
        <v>0</v>
      </c>
    </row>
    <row r="232" spans="8:59" x14ac:dyDescent="0.2">
      <c r="H232">
        <f>Registration!B53</f>
        <v>48</v>
      </c>
      <c r="I232">
        <f>Registration!C53</f>
        <v>0</v>
      </c>
      <c r="J232" s="24">
        <f t="shared" ref="J232:BG232" si="245">IF(ROW()=(COLUMN()+180),"-",(COUNTIF(G6_6,$H232)*COUNTIF(G6_6,J$7))+(COUNTIF(G6_7,$H232)*COUNTIF(G6_7,J$7))+(COUNTIF(G6_8,$H232)*COUNTIF(G6_8,J$7))+(COUNTIF(G6_9,$H232)*COUNTIF(G6_9,J$7))+(COUNTIF(G6_10,$H232)*COUNTIF(G6_10,J$7))+(COUNTIF(G7_6,$H232)*COUNTIF(G7_6,J$7))+(COUNTIF(G7_7,$H232)*COUNTIF(G7_7,J$7))+(COUNTIF(G7_8,$H232)*COUNTIF(G7_8,J$7))+(COUNTIF(G7_9,$H232)*COUNTIF(G7_9,J$7))+(COUNTIF(G7_10,$H232)*COUNTIF(G7_10,J$7))+(COUNTIF(G8_6,$H232)*COUNTIF(G8_6,J$7))+(COUNTIF(G8_7,$H232)*COUNTIF(G8_7,J$7))+(COUNTIF(G8_8,$H232)*COUNTIF(G8_8,J$7))+(COUNTIF(G8_9,$H232)*COUNTIF(G8_9,J$7))+(COUNTIF(G8_10,$H232)*COUNTIF(G8_10,J$7))+(COUNTIF(G9_6,$H232)*COUNTIF(G9_6,J$7))+(COUNTIF(G9_7,$H232)*COUNTIF(G9_7,J$7))+(COUNTIF(G9_8,$H232)*COUNTIF(G9_8,J$7))+(COUNTIF(G9_9,$H232)*COUNTIF(G9_9,J$7))+(COUNTIF(G9_10,$H232)*COUNTIF(G9_10,J$7)+J291))</f>
        <v>0</v>
      </c>
      <c r="K232" s="24">
        <f t="shared" si="245"/>
        <v>0</v>
      </c>
      <c r="L232" s="24">
        <f t="shared" si="245"/>
        <v>0</v>
      </c>
      <c r="M232" s="24">
        <f t="shared" si="245"/>
        <v>0</v>
      </c>
      <c r="N232" s="24">
        <f t="shared" si="245"/>
        <v>0</v>
      </c>
      <c r="O232" s="67">
        <f t="shared" si="245"/>
        <v>0</v>
      </c>
      <c r="P232" s="24">
        <f t="shared" si="245"/>
        <v>0</v>
      </c>
      <c r="Q232" s="24">
        <f t="shared" si="245"/>
        <v>0</v>
      </c>
      <c r="R232" s="24">
        <f t="shared" si="245"/>
        <v>0</v>
      </c>
      <c r="S232" s="24">
        <f t="shared" si="245"/>
        <v>0</v>
      </c>
      <c r="T232" s="24">
        <f t="shared" si="245"/>
        <v>0</v>
      </c>
      <c r="U232" s="24">
        <f t="shared" si="245"/>
        <v>0</v>
      </c>
      <c r="V232" s="24">
        <f t="shared" si="245"/>
        <v>0</v>
      </c>
      <c r="W232" s="24">
        <f t="shared" si="245"/>
        <v>0</v>
      </c>
      <c r="X232" s="24">
        <f t="shared" si="245"/>
        <v>0</v>
      </c>
      <c r="Y232" s="24">
        <f t="shared" si="245"/>
        <v>0</v>
      </c>
      <c r="Z232" s="24">
        <f t="shared" si="245"/>
        <v>0</v>
      </c>
      <c r="AA232" s="24">
        <f t="shared" si="245"/>
        <v>0</v>
      </c>
      <c r="AB232" s="24">
        <f t="shared" si="245"/>
        <v>0</v>
      </c>
      <c r="AC232" s="24">
        <f t="shared" si="245"/>
        <v>0</v>
      </c>
      <c r="AD232" s="24">
        <f t="shared" si="245"/>
        <v>0</v>
      </c>
      <c r="AE232" s="24">
        <f t="shared" si="245"/>
        <v>0</v>
      </c>
      <c r="AF232" s="24">
        <f t="shared" si="245"/>
        <v>0</v>
      </c>
      <c r="AG232" s="24">
        <f t="shared" si="245"/>
        <v>0</v>
      </c>
      <c r="AH232" s="24">
        <f t="shared" si="245"/>
        <v>0</v>
      </c>
      <c r="AI232" s="24">
        <f t="shared" si="245"/>
        <v>0</v>
      </c>
      <c r="AJ232" s="24">
        <f t="shared" si="245"/>
        <v>0</v>
      </c>
      <c r="AK232" s="24">
        <f t="shared" si="245"/>
        <v>0</v>
      </c>
      <c r="AL232" s="24">
        <f t="shared" si="245"/>
        <v>0</v>
      </c>
      <c r="AM232" s="24">
        <f t="shared" si="245"/>
        <v>0</v>
      </c>
      <c r="AN232" s="24">
        <f t="shared" si="245"/>
        <v>0</v>
      </c>
      <c r="AO232" s="24">
        <f t="shared" si="245"/>
        <v>0</v>
      </c>
      <c r="AP232" s="24">
        <f t="shared" si="245"/>
        <v>0</v>
      </c>
      <c r="AQ232" s="24">
        <f t="shared" si="245"/>
        <v>0</v>
      </c>
      <c r="AR232" s="24">
        <f t="shared" si="245"/>
        <v>0</v>
      </c>
      <c r="AS232" s="24">
        <f t="shared" si="245"/>
        <v>0</v>
      </c>
      <c r="AT232" s="24">
        <f t="shared" si="245"/>
        <v>0</v>
      </c>
      <c r="AU232" s="24">
        <f t="shared" si="245"/>
        <v>0</v>
      </c>
      <c r="AV232" s="24">
        <f t="shared" si="245"/>
        <v>0</v>
      </c>
      <c r="AW232" s="24">
        <f t="shared" si="245"/>
        <v>0</v>
      </c>
      <c r="AX232" s="24">
        <f t="shared" si="245"/>
        <v>0</v>
      </c>
      <c r="AY232" s="24">
        <f t="shared" si="245"/>
        <v>0</v>
      </c>
      <c r="AZ232" s="24" t="str">
        <f t="shared" si="245"/>
        <v>-</v>
      </c>
      <c r="BA232" s="24">
        <f t="shared" si="245"/>
        <v>0</v>
      </c>
      <c r="BB232" s="24">
        <f t="shared" si="245"/>
        <v>0</v>
      </c>
      <c r="BC232" s="24">
        <f t="shared" si="245"/>
        <v>0</v>
      </c>
      <c r="BD232" s="24">
        <f t="shared" si="245"/>
        <v>0</v>
      </c>
      <c r="BE232" s="24">
        <f t="shared" si="245"/>
        <v>0</v>
      </c>
      <c r="BF232" s="24">
        <f t="shared" si="245"/>
        <v>0</v>
      </c>
      <c r="BG232" s="24">
        <f t="shared" si="245"/>
        <v>0</v>
      </c>
    </row>
    <row r="233" spans="8:59" x14ac:dyDescent="0.2">
      <c r="H233">
        <f>Registration!B54</f>
        <v>49</v>
      </c>
      <c r="I233">
        <f>Registration!C54</f>
        <v>0</v>
      </c>
      <c r="J233" s="24">
        <f t="shared" ref="J233:BG233" si="246">IF(ROW()=(COLUMN()+180),"-",(COUNTIF(G6_6,$H233)*COUNTIF(G6_6,J$7))+(COUNTIF(G6_7,$H233)*COUNTIF(G6_7,J$7))+(COUNTIF(G6_8,$H233)*COUNTIF(G6_8,J$7))+(COUNTIF(G6_9,$H233)*COUNTIF(G6_9,J$7))+(COUNTIF(G6_10,$H233)*COUNTIF(G6_10,J$7))+(COUNTIF(G7_6,$H233)*COUNTIF(G7_6,J$7))+(COUNTIF(G7_7,$H233)*COUNTIF(G7_7,J$7))+(COUNTIF(G7_8,$H233)*COUNTIF(G7_8,J$7))+(COUNTIF(G7_9,$H233)*COUNTIF(G7_9,J$7))+(COUNTIF(G7_10,$H233)*COUNTIF(G7_10,J$7))+(COUNTIF(G8_6,$H233)*COUNTIF(G8_6,J$7))+(COUNTIF(G8_7,$H233)*COUNTIF(G8_7,J$7))+(COUNTIF(G8_8,$H233)*COUNTIF(G8_8,J$7))+(COUNTIF(G8_9,$H233)*COUNTIF(G8_9,J$7))+(COUNTIF(G8_10,$H233)*COUNTIF(G8_10,J$7))+(COUNTIF(G9_6,$H233)*COUNTIF(G9_6,J$7))+(COUNTIF(G9_7,$H233)*COUNTIF(G9_7,J$7))+(COUNTIF(G9_8,$H233)*COUNTIF(G9_8,J$7))+(COUNTIF(G9_9,$H233)*COUNTIF(G9_9,J$7))+(COUNTIF(G9_10,$H233)*COUNTIF(G9_10,J$7)+J292))</f>
        <v>0</v>
      </c>
      <c r="K233" s="24">
        <f t="shared" si="246"/>
        <v>0</v>
      </c>
      <c r="L233" s="24">
        <f t="shared" si="246"/>
        <v>0</v>
      </c>
      <c r="M233" s="24">
        <f t="shared" si="246"/>
        <v>0</v>
      </c>
      <c r="N233" s="24">
        <f t="shared" si="246"/>
        <v>0</v>
      </c>
      <c r="O233" s="24">
        <f t="shared" si="246"/>
        <v>0</v>
      </c>
      <c r="P233" s="24">
        <f t="shared" si="246"/>
        <v>0</v>
      </c>
      <c r="Q233" s="24">
        <f t="shared" si="246"/>
        <v>0</v>
      </c>
      <c r="R233" s="24">
        <f t="shared" si="246"/>
        <v>0</v>
      </c>
      <c r="S233" s="24">
        <f t="shared" si="246"/>
        <v>0</v>
      </c>
      <c r="T233" s="24">
        <f t="shared" si="246"/>
        <v>0</v>
      </c>
      <c r="U233" s="24">
        <f t="shared" si="246"/>
        <v>0</v>
      </c>
      <c r="V233" s="24">
        <f t="shared" si="246"/>
        <v>0</v>
      </c>
      <c r="W233" s="24">
        <f t="shared" si="246"/>
        <v>0</v>
      </c>
      <c r="X233" s="24">
        <f t="shared" si="246"/>
        <v>0</v>
      </c>
      <c r="Y233" s="24">
        <f t="shared" si="246"/>
        <v>0</v>
      </c>
      <c r="Z233" s="24">
        <f t="shared" si="246"/>
        <v>0</v>
      </c>
      <c r="AA233" s="24">
        <f t="shared" si="246"/>
        <v>0</v>
      </c>
      <c r="AB233" s="24">
        <f t="shared" si="246"/>
        <v>0</v>
      </c>
      <c r="AC233" s="24">
        <f t="shared" si="246"/>
        <v>0</v>
      </c>
      <c r="AD233" s="24">
        <f t="shared" si="246"/>
        <v>0</v>
      </c>
      <c r="AE233" s="24">
        <f t="shared" si="246"/>
        <v>0</v>
      </c>
      <c r="AF233" s="24">
        <f t="shared" si="246"/>
        <v>0</v>
      </c>
      <c r="AG233" s="24">
        <f t="shared" si="246"/>
        <v>0</v>
      </c>
      <c r="AH233" s="24">
        <f t="shared" si="246"/>
        <v>0</v>
      </c>
      <c r="AI233" s="24">
        <f t="shared" si="246"/>
        <v>0</v>
      </c>
      <c r="AJ233" s="24">
        <f t="shared" si="246"/>
        <v>0</v>
      </c>
      <c r="AK233" s="24">
        <f t="shared" si="246"/>
        <v>0</v>
      </c>
      <c r="AL233" s="24">
        <f t="shared" si="246"/>
        <v>0</v>
      </c>
      <c r="AM233" s="24">
        <f t="shared" si="246"/>
        <v>0</v>
      </c>
      <c r="AN233" s="24">
        <f t="shared" si="246"/>
        <v>0</v>
      </c>
      <c r="AO233" s="24">
        <f t="shared" si="246"/>
        <v>0</v>
      </c>
      <c r="AP233" s="24">
        <f t="shared" si="246"/>
        <v>0</v>
      </c>
      <c r="AQ233" s="24">
        <f t="shared" si="246"/>
        <v>0</v>
      </c>
      <c r="AR233" s="24">
        <f t="shared" si="246"/>
        <v>0</v>
      </c>
      <c r="AS233" s="24">
        <f t="shared" si="246"/>
        <v>0</v>
      </c>
      <c r="AT233" s="24">
        <f t="shared" si="246"/>
        <v>0</v>
      </c>
      <c r="AU233" s="24">
        <f t="shared" si="246"/>
        <v>0</v>
      </c>
      <c r="AV233" s="24">
        <f t="shared" si="246"/>
        <v>0</v>
      </c>
      <c r="AW233" s="24">
        <f t="shared" si="246"/>
        <v>0</v>
      </c>
      <c r="AX233" s="24">
        <f t="shared" si="246"/>
        <v>0</v>
      </c>
      <c r="AY233" s="24">
        <f t="shared" si="246"/>
        <v>0</v>
      </c>
      <c r="AZ233" s="24">
        <f t="shared" si="246"/>
        <v>0</v>
      </c>
      <c r="BA233" s="24" t="str">
        <f t="shared" si="246"/>
        <v>-</v>
      </c>
      <c r="BB233" s="24">
        <f t="shared" si="246"/>
        <v>0</v>
      </c>
      <c r="BC233" s="24">
        <f t="shared" si="246"/>
        <v>0</v>
      </c>
      <c r="BD233" s="24">
        <f t="shared" si="246"/>
        <v>0</v>
      </c>
      <c r="BE233" s="24">
        <f t="shared" si="246"/>
        <v>0</v>
      </c>
      <c r="BF233" s="24">
        <f t="shared" si="246"/>
        <v>0</v>
      </c>
      <c r="BG233" s="24">
        <f t="shared" si="246"/>
        <v>0</v>
      </c>
    </row>
    <row r="234" spans="8:59" x14ac:dyDescent="0.2">
      <c r="H234">
        <f>Registration!B55</f>
        <v>50</v>
      </c>
      <c r="I234">
        <f>Registration!C55</f>
        <v>0</v>
      </c>
      <c r="J234" s="24">
        <f t="shared" ref="J234:BG234" si="247">IF(ROW()=(COLUMN()+180),"-",(COUNTIF(G6_6,$H234)*COUNTIF(G6_6,J$7))+(COUNTIF(G6_7,$H234)*COUNTIF(G6_7,J$7))+(COUNTIF(G6_8,$H234)*COUNTIF(G6_8,J$7))+(COUNTIF(G6_9,$H234)*COUNTIF(G6_9,J$7))+(COUNTIF(G6_10,$H234)*COUNTIF(G6_10,J$7))+(COUNTIF(G7_6,$H234)*COUNTIF(G7_6,J$7))+(COUNTIF(G7_7,$H234)*COUNTIF(G7_7,J$7))+(COUNTIF(G7_8,$H234)*COUNTIF(G7_8,J$7))+(COUNTIF(G7_9,$H234)*COUNTIF(G7_9,J$7))+(COUNTIF(G7_10,$H234)*COUNTIF(G7_10,J$7))+(COUNTIF(G8_6,$H234)*COUNTIF(G8_6,J$7))+(COUNTIF(G8_7,$H234)*COUNTIF(G8_7,J$7))+(COUNTIF(G8_8,$H234)*COUNTIF(G8_8,J$7))+(COUNTIF(G8_9,$H234)*COUNTIF(G8_9,J$7))+(COUNTIF(G8_10,$H234)*COUNTIF(G8_10,J$7))+(COUNTIF(G9_6,$H234)*COUNTIF(G9_6,J$7))+(COUNTIF(G9_7,$H234)*COUNTIF(G9_7,J$7))+(COUNTIF(G9_8,$H234)*COUNTIF(G9_8,J$7))+(COUNTIF(G9_9,$H234)*COUNTIF(G9_9,J$7))+(COUNTIF(G9_10,$H234)*COUNTIF(G9_10,J$7)+J293))</f>
        <v>0</v>
      </c>
      <c r="K234" s="102">
        <f t="shared" si="247"/>
        <v>0</v>
      </c>
      <c r="L234" s="24">
        <f t="shared" si="247"/>
        <v>0</v>
      </c>
      <c r="M234" s="147">
        <f t="shared" si="247"/>
        <v>0</v>
      </c>
      <c r="N234" s="24">
        <f t="shared" si="247"/>
        <v>0</v>
      </c>
      <c r="O234" s="24">
        <f t="shared" si="247"/>
        <v>0</v>
      </c>
      <c r="P234" s="24">
        <f t="shared" si="247"/>
        <v>0</v>
      </c>
      <c r="Q234" s="24">
        <f t="shared" si="247"/>
        <v>0</v>
      </c>
      <c r="R234" s="24">
        <f t="shared" si="247"/>
        <v>0</v>
      </c>
      <c r="S234" s="24">
        <f t="shared" si="247"/>
        <v>0</v>
      </c>
      <c r="T234" s="24">
        <f t="shared" si="247"/>
        <v>0</v>
      </c>
      <c r="U234" s="24">
        <f t="shared" si="247"/>
        <v>0</v>
      </c>
      <c r="V234" s="24">
        <f t="shared" si="247"/>
        <v>0</v>
      </c>
      <c r="W234" s="24">
        <f t="shared" si="247"/>
        <v>0</v>
      </c>
      <c r="X234" s="24">
        <f t="shared" si="247"/>
        <v>0</v>
      </c>
      <c r="Y234" s="24">
        <f t="shared" si="247"/>
        <v>0</v>
      </c>
      <c r="Z234" s="24">
        <f t="shared" si="247"/>
        <v>0</v>
      </c>
      <c r="AA234" s="24">
        <f t="shared" si="247"/>
        <v>0</v>
      </c>
      <c r="AB234" s="24">
        <f t="shared" si="247"/>
        <v>0</v>
      </c>
      <c r="AC234" s="24">
        <f t="shared" si="247"/>
        <v>0</v>
      </c>
      <c r="AD234" s="24">
        <f t="shared" si="247"/>
        <v>0</v>
      </c>
      <c r="AE234" s="24">
        <f t="shared" si="247"/>
        <v>0</v>
      </c>
      <c r="AF234" s="24">
        <f t="shared" si="247"/>
        <v>0</v>
      </c>
      <c r="AG234" s="24">
        <f t="shared" si="247"/>
        <v>0</v>
      </c>
      <c r="AH234" s="24">
        <f t="shared" si="247"/>
        <v>0</v>
      </c>
      <c r="AI234" s="24">
        <f t="shared" si="247"/>
        <v>0</v>
      </c>
      <c r="AJ234" s="24">
        <f t="shared" si="247"/>
        <v>0</v>
      </c>
      <c r="AK234" s="24">
        <f t="shared" si="247"/>
        <v>0</v>
      </c>
      <c r="AL234" s="24">
        <f t="shared" si="247"/>
        <v>0</v>
      </c>
      <c r="AM234" s="24">
        <f t="shared" si="247"/>
        <v>0</v>
      </c>
      <c r="AN234" s="24">
        <f t="shared" si="247"/>
        <v>0</v>
      </c>
      <c r="AO234" s="24">
        <f t="shared" si="247"/>
        <v>0</v>
      </c>
      <c r="AP234" s="24">
        <f t="shared" si="247"/>
        <v>0</v>
      </c>
      <c r="AQ234" s="24">
        <f t="shared" si="247"/>
        <v>0</v>
      </c>
      <c r="AR234" s="24">
        <f t="shared" si="247"/>
        <v>0</v>
      </c>
      <c r="AS234" s="24">
        <f t="shared" si="247"/>
        <v>0</v>
      </c>
      <c r="AT234" s="24">
        <f t="shared" si="247"/>
        <v>0</v>
      </c>
      <c r="AU234" s="24">
        <f t="shared" si="247"/>
        <v>0</v>
      </c>
      <c r="AV234" s="24">
        <f t="shared" si="247"/>
        <v>0</v>
      </c>
      <c r="AW234" s="24">
        <f t="shared" si="247"/>
        <v>0</v>
      </c>
      <c r="AX234" s="24">
        <f t="shared" si="247"/>
        <v>0</v>
      </c>
      <c r="AY234" s="24">
        <f t="shared" si="247"/>
        <v>0</v>
      </c>
      <c r="AZ234" s="24">
        <f t="shared" si="247"/>
        <v>0</v>
      </c>
      <c r="BA234" s="24">
        <f t="shared" si="247"/>
        <v>0</v>
      </c>
      <c r="BB234" s="24" t="str">
        <f t="shared" si="247"/>
        <v>-</v>
      </c>
      <c r="BC234" s="24">
        <f t="shared" si="247"/>
        <v>0</v>
      </c>
      <c r="BD234" s="24">
        <f t="shared" si="247"/>
        <v>0</v>
      </c>
      <c r="BE234" s="24">
        <f t="shared" si="247"/>
        <v>0</v>
      </c>
      <c r="BF234" s="24">
        <f t="shared" si="247"/>
        <v>0</v>
      </c>
      <c r="BG234" s="24">
        <f t="shared" si="247"/>
        <v>0</v>
      </c>
    </row>
    <row r="235" spans="8:59" x14ac:dyDescent="0.2">
      <c r="H235">
        <f>Registration!B56</f>
        <v>51</v>
      </c>
      <c r="I235">
        <f>Registration!C56</f>
        <v>0</v>
      </c>
      <c r="J235" s="24">
        <f t="shared" ref="J235:BG235" si="248">IF(ROW()=(COLUMN()+180),"-",(COUNTIF(G6_6,$H235)*COUNTIF(G6_6,J$7))+(COUNTIF(G6_7,$H235)*COUNTIF(G6_7,J$7))+(COUNTIF(G6_8,$H235)*COUNTIF(G6_8,J$7))+(COUNTIF(G6_9,$H235)*COUNTIF(G6_9,J$7))+(COUNTIF(G6_10,$H235)*COUNTIF(G6_10,J$7))+(COUNTIF(G7_6,$H235)*COUNTIF(G7_6,J$7))+(COUNTIF(G7_7,$H235)*COUNTIF(G7_7,J$7))+(COUNTIF(G7_8,$H235)*COUNTIF(G7_8,J$7))+(COUNTIF(G7_9,$H235)*COUNTIF(G7_9,J$7))+(COUNTIF(G7_10,$H235)*COUNTIF(G7_10,J$7))+(COUNTIF(G8_6,$H235)*COUNTIF(G8_6,J$7))+(COUNTIF(G8_7,$H235)*COUNTIF(G8_7,J$7))+(COUNTIF(G8_8,$H235)*COUNTIF(G8_8,J$7))+(COUNTIF(G8_9,$H235)*COUNTIF(G8_9,J$7))+(COUNTIF(G8_10,$H235)*COUNTIF(G8_10,J$7))+(COUNTIF(G9_6,$H235)*COUNTIF(G9_6,J$7))+(COUNTIF(G9_7,$H235)*COUNTIF(G9_7,J$7))+(COUNTIF(G9_8,$H235)*COUNTIF(G9_8,J$7))+(COUNTIF(G9_9,$H235)*COUNTIF(G9_9,J$7))+(COUNTIF(G9_10,$H235)*COUNTIF(G9_10,J$7)+J294))</f>
        <v>0</v>
      </c>
      <c r="K235" s="24">
        <f t="shared" si="248"/>
        <v>0</v>
      </c>
      <c r="L235" s="24">
        <f t="shared" si="248"/>
        <v>0</v>
      </c>
      <c r="M235" s="24">
        <f t="shared" si="248"/>
        <v>0</v>
      </c>
      <c r="N235" s="24">
        <f t="shared" si="248"/>
        <v>0</v>
      </c>
      <c r="O235" s="67">
        <f t="shared" si="248"/>
        <v>0</v>
      </c>
      <c r="P235" s="24">
        <f t="shared" si="248"/>
        <v>0</v>
      </c>
      <c r="Q235" s="24">
        <f t="shared" si="248"/>
        <v>0</v>
      </c>
      <c r="R235" s="24">
        <f t="shared" si="248"/>
        <v>0</v>
      </c>
      <c r="S235" s="24">
        <f t="shared" si="248"/>
        <v>0</v>
      </c>
      <c r="T235" s="24">
        <f t="shared" si="248"/>
        <v>0</v>
      </c>
      <c r="U235" s="24">
        <f t="shared" si="248"/>
        <v>0</v>
      </c>
      <c r="V235" s="24">
        <f t="shared" si="248"/>
        <v>0</v>
      </c>
      <c r="W235" s="24">
        <f t="shared" si="248"/>
        <v>0</v>
      </c>
      <c r="X235" s="24">
        <f t="shared" si="248"/>
        <v>0</v>
      </c>
      <c r="Y235" s="24">
        <f t="shared" si="248"/>
        <v>0</v>
      </c>
      <c r="Z235" s="24">
        <f t="shared" si="248"/>
        <v>0</v>
      </c>
      <c r="AA235" s="24">
        <f t="shared" si="248"/>
        <v>0</v>
      </c>
      <c r="AB235" s="24">
        <f t="shared" si="248"/>
        <v>0</v>
      </c>
      <c r="AC235" s="24">
        <f t="shared" si="248"/>
        <v>0</v>
      </c>
      <c r="AD235" s="24">
        <f t="shared" si="248"/>
        <v>0</v>
      </c>
      <c r="AE235" s="24">
        <f t="shared" si="248"/>
        <v>0</v>
      </c>
      <c r="AF235" s="24">
        <f t="shared" si="248"/>
        <v>0</v>
      </c>
      <c r="AG235" s="24">
        <f t="shared" si="248"/>
        <v>0</v>
      </c>
      <c r="AH235" s="24">
        <f t="shared" si="248"/>
        <v>0</v>
      </c>
      <c r="AI235" s="24">
        <f t="shared" si="248"/>
        <v>0</v>
      </c>
      <c r="AJ235" s="24">
        <f t="shared" si="248"/>
        <v>0</v>
      </c>
      <c r="AK235" s="24">
        <f t="shared" si="248"/>
        <v>0</v>
      </c>
      <c r="AL235" s="24">
        <f t="shared" si="248"/>
        <v>0</v>
      </c>
      <c r="AM235" s="24">
        <f t="shared" si="248"/>
        <v>0</v>
      </c>
      <c r="AN235" s="24">
        <f t="shared" si="248"/>
        <v>0</v>
      </c>
      <c r="AO235" s="24">
        <f t="shared" si="248"/>
        <v>0</v>
      </c>
      <c r="AP235" s="24">
        <f t="shared" si="248"/>
        <v>0</v>
      </c>
      <c r="AQ235" s="24">
        <f t="shared" si="248"/>
        <v>0</v>
      </c>
      <c r="AR235" s="24">
        <f t="shared" si="248"/>
        <v>0</v>
      </c>
      <c r="AS235" s="24">
        <f t="shared" si="248"/>
        <v>0</v>
      </c>
      <c r="AT235" s="24">
        <f t="shared" si="248"/>
        <v>0</v>
      </c>
      <c r="AU235" s="24">
        <f t="shared" si="248"/>
        <v>0</v>
      </c>
      <c r="AV235" s="24">
        <f t="shared" si="248"/>
        <v>0</v>
      </c>
      <c r="AW235" s="24">
        <f t="shared" si="248"/>
        <v>0</v>
      </c>
      <c r="AX235" s="24">
        <f t="shared" si="248"/>
        <v>0</v>
      </c>
      <c r="AY235" s="24">
        <f t="shared" si="248"/>
        <v>0</v>
      </c>
      <c r="AZ235" s="24">
        <f t="shared" si="248"/>
        <v>0</v>
      </c>
      <c r="BA235" s="24">
        <f t="shared" si="248"/>
        <v>0</v>
      </c>
      <c r="BB235" s="24">
        <f t="shared" si="248"/>
        <v>0</v>
      </c>
      <c r="BC235" s="24" t="str">
        <f t="shared" si="248"/>
        <v>-</v>
      </c>
      <c r="BD235" s="24">
        <f t="shared" si="248"/>
        <v>0</v>
      </c>
      <c r="BE235" s="24">
        <f t="shared" si="248"/>
        <v>0</v>
      </c>
      <c r="BF235" s="24">
        <f t="shared" si="248"/>
        <v>0</v>
      </c>
      <c r="BG235" s="24">
        <f t="shared" si="248"/>
        <v>0</v>
      </c>
    </row>
    <row r="236" spans="8:59" x14ac:dyDescent="0.2">
      <c r="H236">
        <f>Registration!B57</f>
        <v>52</v>
      </c>
      <c r="I236">
        <f>Registration!C57</f>
        <v>0</v>
      </c>
      <c r="J236" s="24">
        <f t="shared" ref="J236:BG236" si="249">IF(ROW()=(COLUMN()+180),"-",(COUNTIF(G6_6,$H236)*COUNTIF(G6_6,J$7))+(COUNTIF(G6_7,$H236)*COUNTIF(G6_7,J$7))+(COUNTIF(G6_8,$H236)*COUNTIF(G6_8,J$7))+(COUNTIF(G6_9,$H236)*COUNTIF(G6_9,J$7))+(COUNTIF(G6_10,$H236)*COUNTIF(G6_10,J$7))+(COUNTIF(G7_6,$H236)*COUNTIF(G7_6,J$7))+(COUNTIF(G7_7,$H236)*COUNTIF(G7_7,J$7))+(COUNTIF(G7_8,$H236)*COUNTIF(G7_8,J$7))+(COUNTIF(G7_9,$H236)*COUNTIF(G7_9,J$7))+(COUNTIF(G7_10,$H236)*COUNTIF(G7_10,J$7))+(COUNTIF(G8_6,$H236)*COUNTIF(G8_6,J$7))+(COUNTIF(G8_7,$H236)*COUNTIF(G8_7,J$7))+(COUNTIF(G8_8,$H236)*COUNTIF(G8_8,J$7))+(COUNTIF(G8_9,$H236)*COUNTIF(G8_9,J$7))+(COUNTIF(G8_10,$H236)*COUNTIF(G8_10,J$7))+(COUNTIF(G9_6,$H236)*COUNTIF(G9_6,J$7))+(COUNTIF(G9_7,$H236)*COUNTIF(G9_7,J$7))+(COUNTIF(G9_8,$H236)*COUNTIF(G9_8,J$7))+(COUNTIF(G9_9,$H236)*COUNTIF(G9_9,J$7))+(COUNTIF(G9_10,$H236)*COUNTIF(G9_10,J$7)+J295))</f>
        <v>0</v>
      </c>
      <c r="K236" s="24">
        <f t="shared" si="249"/>
        <v>0</v>
      </c>
      <c r="L236" s="24">
        <f t="shared" si="249"/>
        <v>0</v>
      </c>
      <c r="M236" s="24">
        <f t="shared" si="249"/>
        <v>0</v>
      </c>
      <c r="N236" s="24">
        <f t="shared" si="249"/>
        <v>0</v>
      </c>
      <c r="O236" s="24">
        <f t="shared" si="249"/>
        <v>0</v>
      </c>
      <c r="P236" s="24">
        <f t="shared" si="249"/>
        <v>0</v>
      </c>
      <c r="Q236" s="24">
        <f t="shared" si="249"/>
        <v>0</v>
      </c>
      <c r="R236" s="24">
        <f t="shared" si="249"/>
        <v>0</v>
      </c>
      <c r="S236" s="24">
        <f t="shared" si="249"/>
        <v>0</v>
      </c>
      <c r="T236" s="24">
        <f t="shared" si="249"/>
        <v>0</v>
      </c>
      <c r="U236" s="24">
        <f t="shared" si="249"/>
        <v>0</v>
      </c>
      <c r="V236" s="24">
        <f t="shared" si="249"/>
        <v>0</v>
      </c>
      <c r="W236" s="24">
        <f t="shared" si="249"/>
        <v>0</v>
      </c>
      <c r="X236" s="24">
        <f t="shared" si="249"/>
        <v>0</v>
      </c>
      <c r="Y236" s="24">
        <f t="shared" si="249"/>
        <v>0</v>
      </c>
      <c r="Z236" s="24">
        <f t="shared" si="249"/>
        <v>0</v>
      </c>
      <c r="AA236" s="24">
        <f t="shared" si="249"/>
        <v>0</v>
      </c>
      <c r="AB236" s="24">
        <f t="shared" si="249"/>
        <v>0</v>
      </c>
      <c r="AC236" s="24">
        <f t="shared" si="249"/>
        <v>0</v>
      </c>
      <c r="AD236" s="24">
        <f t="shared" si="249"/>
        <v>0</v>
      </c>
      <c r="AE236" s="24">
        <f t="shared" si="249"/>
        <v>0</v>
      </c>
      <c r="AF236" s="24">
        <f t="shared" si="249"/>
        <v>0</v>
      </c>
      <c r="AG236" s="24">
        <f t="shared" si="249"/>
        <v>0</v>
      </c>
      <c r="AH236" s="24">
        <f t="shared" si="249"/>
        <v>0</v>
      </c>
      <c r="AI236" s="24">
        <f t="shared" si="249"/>
        <v>0</v>
      </c>
      <c r="AJ236" s="24">
        <f t="shared" si="249"/>
        <v>0</v>
      </c>
      <c r="AK236" s="24">
        <f t="shared" si="249"/>
        <v>0</v>
      </c>
      <c r="AL236" s="24">
        <f t="shared" si="249"/>
        <v>0</v>
      </c>
      <c r="AM236" s="24">
        <f t="shared" si="249"/>
        <v>0</v>
      </c>
      <c r="AN236" s="24">
        <f t="shared" si="249"/>
        <v>0</v>
      </c>
      <c r="AO236" s="24">
        <f t="shared" si="249"/>
        <v>0</v>
      </c>
      <c r="AP236" s="24">
        <f t="shared" si="249"/>
        <v>0</v>
      </c>
      <c r="AQ236" s="24">
        <f t="shared" si="249"/>
        <v>0</v>
      </c>
      <c r="AR236" s="24">
        <f t="shared" si="249"/>
        <v>0</v>
      </c>
      <c r="AS236" s="24">
        <f t="shared" si="249"/>
        <v>0</v>
      </c>
      <c r="AT236" s="24">
        <f t="shared" si="249"/>
        <v>0</v>
      </c>
      <c r="AU236" s="24">
        <f t="shared" si="249"/>
        <v>0</v>
      </c>
      <c r="AV236" s="24">
        <f t="shared" si="249"/>
        <v>0</v>
      </c>
      <c r="AW236" s="24">
        <f t="shared" si="249"/>
        <v>0</v>
      </c>
      <c r="AX236" s="24">
        <f t="shared" si="249"/>
        <v>0</v>
      </c>
      <c r="AY236" s="24">
        <f t="shared" si="249"/>
        <v>0</v>
      </c>
      <c r="AZ236" s="24">
        <f t="shared" si="249"/>
        <v>0</v>
      </c>
      <c r="BA236" s="24">
        <f t="shared" si="249"/>
        <v>0</v>
      </c>
      <c r="BB236" s="24">
        <f t="shared" si="249"/>
        <v>0</v>
      </c>
      <c r="BC236" s="24">
        <f t="shared" si="249"/>
        <v>0</v>
      </c>
      <c r="BD236" s="24" t="str">
        <f t="shared" si="249"/>
        <v>-</v>
      </c>
      <c r="BE236" s="24">
        <f t="shared" si="249"/>
        <v>0</v>
      </c>
      <c r="BF236" s="24">
        <f t="shared" si="249"/>
        <v>0</v>
      </c>
      <c r="BG236" s="24">
        <f t="shared" si="249"/>
        <v>0</v>
      </c>
    </row>
    <row r="237" spans="8:59" x14ac:dyDescent="0.2">
      <c r="H237">
        <f>Registration!B58</f>
        <v>53</v>
      </c>
      <c r="I237">
        <f>Registration!C58</f>
        <v>0</v>
      </c>
      <c r="J237" s="24">
        <f t="shared" ref="J237:BG237" si="250">IF(ROW()=(COLUMN()+180),"-",(COUNTIF(G6_6,$H237)*COUNTIF(G6_6,J$7))+(COUNTIF(G6_7,$H237)*COUNTIF(G6_7,J$7))+(COUNTIF(G6_8,$H237)*COUNTIF(G6_8,J$7))+(COUNTIF(G6_9,$H237)*COUNTIF(G6_9,J$7))+(COUNTIF(G6_10,$H237)*COUNTIF(G6_10,J$7))+(COUNTIF(G7_6,$H237)*COUNTIF(G7_6,J$7))+(COUNTIF(G7_7,$H237)*COUNTIF(G7_7,J$7))+(COUNTIF(G7_8,$H237)*COUNTIF(G7_8,J$7))+(COUNTIF(G7_9,$H237)*COUNTIF(G7_9,J$7))+(COUNTIF(G7_10,$H237)*COUNTIF(G7_10,J$7))+(COUNTIF(G8_6,$H237)*COUNTIF(G8_6,J$7))+(COUNTIF(G8_7,$H237)*COUNTIF(G8_7,J$7))+(COUNTIF(G8_8,$H237)*COUNTIF(G8_8,J$7))+(COUNTIF(G8_9,$H237)*COUNTIF(G8_9,J$7))+(COUNTIF(G8_10,$H237)*COUNTIF(G8_10,J$7))+(COUNTIF(G9_6,$H237)*COUNTIF(G9_6,J$7))+(COUNTIF(G9_7,$H237)*COUNTIF(G9_7,J$7))+(COUNTIF(G9_8,$H237)*COUNTIF(G9_8,J$7))+(COUNTIF(G9_9,$H237)*COUNTIF(G9_9,J$7))+(COUNTIF(G9_10,$H237)*COUNTIF(G9_10,J$7)+J296))</f>
        <v>0</v>
      </c>
      <c r="K237" s="102">
        <f t="shared" si="250"/>
        <v>0</v>
      </c>
      <c r="L237" s="24">
        <f t="shared" si="250"/>
        <v>0</v>
      </c>
      <c r="M237" s="124">
        <f t="shared" si="250"/>
        <v>0</v>
      </c>
      <c r="N237" s="24">
        <f t="shared" si="250"/>
        <v>0</v>
      </c>
      <c r="O237" s="124">
        <f t="shared" si="250"/>
        <v>0</v>
      </c>
      <c r="P237" s="100">
        <f t="shared" si="250"/>
        <v>0</v>
      </c>
      <c r="Q237" s="24">
        <f t="shared" si="250"/>
        <v>0</v>
      </c>
      <c r="R237" s="24">
        <f t="shared" si="250"/>
        <v>0</v>
      </c>
      <c r="S237" s="24">
        <f t="shared" si="250"/>
        <v>0</v>
      </c>
      <c r="T237" s="24">
        <f t="shared" si="250"/>
        <v>0</v>
      </c>
      <c r="U237" s="24">
        <f t="shared" si="250"/>
        <v>0</v>
      </c>
      <c r="V237" s="24">
        <f t="shared" si="250"/>
        <v>0</v>
      </c>
      <c r="W237" s="24">
        <f t="shared" si="250"/>
        <v>0</v>
      </c>
      <c r="X237" s="24">
        <f t="shared" si="250"/>
        <v>0</v>
      </c>
      <c r="Y237" s="24">
        <f t="shared" si="250"/>
        <v>0</v>
      </c>
      <c r="Z237" s="24">
        <f t="shared" si="250"/>
        <v>0</v>
      </c>
      <c r="AA237" s="24">
        <f t="shared" si="250"/>
        <v>0</v>
      </c>
      <c r="AB237" s="24">
        <f t="shared" si="250"/>
        <v>0</v>
      </c>
      <c r="AC237" s="24">
        <f t="shared" si="250"/>
        <v>0</v>
      </c>
      <c r="AD237" s="24">
        <f t="shared" si="250"/>
        <v>0</v>
      </c>
      <c r="AE237" s="24">
        <f t="shared" si="250"/>
        <v>0</v>
      </c>
      <c r="AF237" s="24">
        <f t="shared" si="250"/>
        <v>0</v>
      </c>
      <c r="AG237" s="24">
        <f t="shared" si="250"/>
        <v>0</v>
      </c>
      <c r="AH237" s="24">
        <f t="shared" si="250"/>
        <v>0</v>
      </c>
      <c r="AI237" s="24">
        <f t="shared" si="250"/>
        <v>0</v>
      </c>
      <c r="AJ237" s="24">
        <f t="shared" si="250"/>
        <v>0</v>
      </c>
      <c r="AK237" s="24">
        <f t="shared" si="250"/>
        <v>0</v>
      </c>
      <c r="AL237" s="24">
        <f t="shared" si="250"/>
        <v>0</v>
      </c>
      <c r="AM237" s="24">
        <f t="shared" si="250"/>
        <v>0</v>
      </c>
      <c r="AN237" s="24">
        <f t="shared" si="250"/>
        <v>0</v>
      </c>
      <c r="AO237" s="24">
        <f t="shared" si="250"/>
        <v>0</v>
      </c>
      <c r="AP237" s="24">
        <f t="shared" si="250"/>
        <v>0</v>
      </c>
      <c r="AQ237" s="24">
        <f t="shared" si="250"/>
        <v>0</v>
      </c>
      <c r="AR237" s="24">
        <f t="shared" si="250"/>
        <v>0</v>
      </c>
      <c r="AS237" s="24">
        <f t="shared" si="250"/>
        <v>0</v>
      </c>
      <c r="AT237" s="24">
        <f t="shared" si="250"/>
        <v>0</v>
      </c>
      <c r="AU237" s="24">
        <f t="shared" si="250"/>
        <v>0</v>
      </c>
      <c r="AV237" s="24">
        <f t="shared" si="250"/>
        <v>0</v>
      </c>
      <c r="AW237" s="24">
        <f t="shared" si="250"/>
        <v>0</v>
      </c>
      <c r="AX237" s="24">
        <f t="shared" si="250"/>
        <v>0</v>
      </c>
      <c r="AY237" s="24">
        <f t="shared" si="250"/>
        <v>0</v>
      </c>
      <c r="AZ237" s="24">
        <f t="shared" si="250"/>
        <v>0</v>
      </c>
      <c r="BA237" s="24">
        <f t="shared" si="250"/>
        <v>0</v>
      </c>
      <c r="BB237" s="24">
        <f t="shared" si="250"/>
        <v>0</v>
      </c>
      <c r="BC237" s="24">
        <f t="shared" si="250"/>
        <v>0</v>
      </c>
      <c r="BD237" s="24">
        <f t="shared" si="250"/>
        <v>0</v>
      </c>
      <c r="BE237" s="24" t="str">
        <f t="shared" si="250"/>
        <v>-</v>
      </c>
      <c r="BF237" s="24">
        <f t="shared" si="250"/>
        <v>0</v>
      </c>
      <c r="BG237" s="24">
        <f t="shared" si="250"/>
        <v>0</v>
      </c>
    </row>
    <row r="238" spans="8:59" x14ac:dyDescent="0.2">
      <c r="H238">
        <f>Registration!B59</f>
        <v>54</v>
      </c>
      <c r="I238">
        <f>Registration!C59</f>
        <v>0</v>
      </c>
      <c r="J238" s="24">
        <f t="shared" ref="J238:BG238" si="251">IF(ROW()=(COLUMN()+180),"-",(COUNTIF(G6_6,$H238)*COUNTIF(G6_6,J$7))+(COUNTIF(G6_7,$H238)*COUNTIF(G6_7,J$7))+(COUNTIF(G6_8,$H238)*COUNTIF(G6_8,J$7))+(COUNTIF(G6_9,$H238)*COUNTIF(G6_9,J$7))+(COUNTIF(G6_10,$H238)*COUNTIF(G6_10,J$7))+(COUNTIF(G7_6,$H238)*COUNTIF(G7_6,J$7))+(COUNTIF(G7_7,$H238)*COUNTIF(G7_7,J$7))+(COUNTIF(G7_8,$H238)*COUNTIF(G7_8,J$7))+(COUNTIF(G7_9,$H238)*COUNTIF(G7_9,J$7))+(COUNTIF(G7_10,$H238)*COUNTIF(G7_10,J$7))+(COUNTIF(G8_6,$H238)*COUNTIF(G8_6,J$7))+(COUNTIF(G8_7,$H238)*COUNTIF(G8_7,J$7))+(COUNTIF(G8_8,$H238)*COUNTIF(G8_8,J$7))+(COUNTIF(G8_9,$H238)*COUNTIF(G8_9,J$7))+(COUNTIF(G8_10,$H238)*COUNTIF(G8_10,J$7))+(COUNTIF(G9_6,$H238)*COUNTIF(G9_6,J$7))+(COUNTIF(G9_7,$H238)*COUNTIF(G9_7,J$7))+(COUNTIF(G9_8,$H238)*COUNTIF(G9_8,J$7))+(COUNTIF(G9_9,$H238)*COUNTIF(G9_9,J$7))+(COUNTIF(G9_10,$H238)*COUNTIF(G9_10,J$7)+J297))</f>
        <v>0</v>
      </c>
      <c r="K238" s="24">
        <f t="shared" si="251"/>
        <v>0</v>
      </c>
      <c r="L238" s="24">
        <f t="shared" si="251"/>
        <v>0</v>
      </c>
      <c r="M238" s="24">
        <f t="shared" si="251"/>
        <v>0</v>
      </c>
      <c r="N238" s="24">
        <f t="shared" si="251"/>
        <v>0</v>
      </c>
      <c r="O238" s="24">
        <f t="shared" si="251"/>
        <v>0</v>
      </c>
      <c r="P238" s="124">
        <f t="shared" si="251"/>
        <v>0</v>
      </c>
      <c r="Q238" s="124">
        <f t="shared" si="251"/>
        <v>0</v>
      </c>
      <c r="R238" s="124">
        <f t="shared" si="251"/>
        <v>0</v>
      </c>
      <c r="S238" s="100">
        <f t="shared" si="251"/>
        <v>0</v>
      </c>
      <c r="T238" s="24">
        <f t="shared" si="251"/>
        <v>0</v>
      </c>
      <c r="U238" s="100">
        <f t="shared" si="251"/>
        <v>0</v>
      </c>
      <c r="V238" s="24">
        <f t="shared" si="251"/>
        <v>0</v>
      </c>
      <c r="W238" s="24">
        <f t="shared" si="251"/>
        <v>0</v>
      </c>
      <c r="X238" s="24">
        <f t="shared" si="251"/>
        <v>0</v>
      </c>
      <c r="Y238" s="24">
        <f t="shared" si="251"/>
        <v>0</v>
      </c>
      <c r="Z238" s="24">
        <f t="shared" si="251"/>
        <v>0</v>
      </c>
      <c r="AA238" s="24">
        <f t="shared" si="251"/>
        <v>0</v>
      </c>
      <c r="AB238" s="24">
        <f t="shared" si="251"/>
        <v>0</v>
      </c>
      <c r="AC238" s="24">
        <f t="shared" si="251"/>
        <v>0</v>
      </c>
      <c r="AD238" s="24">
        <f t="shared" si="251"/>
        <v>0</v>
      </c>
      <c r="AE238" s="24">
        <f t="shared" si="251"/>
        <v>0</v>
      </c>
      <c r="AF238" s="24">
        <f t="shared" si="251"/>
        <v>0</v>
      </c>
      <c r="AG238" s="24">
        <f t="shared" si="251"/>
        <v>0</v>
      </c>
      <c r="AH238" s="24">
        <f t="shared" si="251"/>
        <v>0</v>
      </c>
      <c r="AI238" s="24">
        <f t="shared" si="251"/>
        <v>0</v>
      </c>
      <c r="AJ238" s="24">
        <f t="shared" si="251"/>
        <v>0</v>
      </c>
      <c r="AK238" s="24">
        <f t="shared" si="251"/>
        <v>0</v>
      </c>
      <c r="AL238" s="24">
        <f t="shared" si="251"/>
        <v>0</v>
      </c>
      <c r="AM238" s="24">
        <f t="shared" si="251"/>
        <v>0</v>
      </c>
      <c r="AN238" s="24">
        <f t="shared" si="251"/>
        <v>0</v>
      </c>
      <c r="AO238" s="24">
        <f t="shared" si="251"/>
        <v>0</v>
      </c>
      <c r="AP238" s="24">
        <f t="shared" si="251"/>
        <v>0</v>
      </c>
      <c r="AQ238" s="24">
        <f t="shared" si="251"/>
        <v>0</v>
      </c>
      <c r="AR238" s="24">
        <f t="shared" si="251"/>
        <v>0</v>
      </c>
      <c r="AS238" s="24">
        <f t="shared" si="251"/>
        <v>0</v>
      </c>
      <c r="AT238" s="24">
        <f t="shared" si="251"/>
        <v>0</v>
      </c>
      <c r="AU238" s="24">
        <f t="shared" si="251"/>
        <v>0</v>
      </c>
      <c r="AV238" s="24">
        <f t="shared" si="251"/>
        <v>0</v>
      </c>
      <c r="AW238" s="24">
        <f t="shared" si="251"/>
        <v>0</v>
      </c>
      <c r="AX238" s="24">
        <f t="shared" si="251"/>
        <v>0</v>
      </c>
      <c r="AY238" s="24">
        <f t="shared" si="251"/>
        <v>0</v>
      </c>
      <c r="AZ238" s="24">
        <f t="shared" si="251"/>
        <v>0</v>
      </c>
      <c r="BA238" s="100">
        <f t="shared" si="251"/>
        <v>0</v>
      </c>
      <c r="BB238" s="24">
        <f t="shared" si="251"/>
        <v>0</v>
      </c>
      <c r="BC238" s="24">
        <f t="shared" si="251"/>
        <v>0</v>
      </c>
      <c r="BD238" s="24">
        <f t="shared" si="251"/>
        <v>0</v>
      </c>
      <c r="BE238" s="24">
        <f t="shared" si="251"/>
        <v>0</v>
      </c>
      <c r="BF238" s="24" t="str">
        <f t="shared" si="251"/>
        <v>-</v>
      </c>
      <c r="BG238" s="24">
        <f t="shared" si="251"/>
        <v>0</v>
      </c>
    </row>
    <row r="239" spans="8:59" x14ac:dyDescent="0.2">
      <c r="H239">
        <f>Registration!B60</f>
        <v>55</v>
      </c>
      <c r="I239">
        <f>Registration!C60</f>
        <v>0</v>
      </c>
      <c r="J239" s="147">
        <f t="shared" ref="J239:BG239" si="252">IF(ROW()=(COLUMN()+180),"-",(COUNTIF(G6_6,$H239)*COUNTIF(G6_6,J$7))+(COUNTIF(G6_7,$H239)*COUNTIF(G6_7,J$7))+(COUNTIF(G6_8,$H239)*COUNTIF(G6_8,J$7))+(COUNTIF(G6_9,$H239)*COUNTIF(G6_9,J$7))+(COUNTIF(G6_10,$H239)*COUNTIF(G6_10,J$7))+(COUNTIF(G7_6,$H239)*COUNTIF(G7_6,J$7))+(COUNTIF(G7_7,$H239)*COUNTIF(G7_7,J$7))+(COUNTIF(G7_8,$H239)*COUNTIF(G7_8,J$7))+(COUNTIF(G7_9,$H239)*COUNTIF(G7_9,J$7))+(COUNTIF(G7_10,$H239)*COUNTIF(G7_10,J$7))+(COUNTIF(G8_6,$H239)*COUNTIF(G8_6,J$7))+(COUNTIF(G8_7,$H239)*COUNTIF(G8_7,J$7))+(COUNTIF(G8_8,$H239)*COUNTIF(G8_8,J$7))+(COUNTIF(G8_9,$H239)*COUNTIF(G8_9,J$7))+(COUNTIF(G8_10,$H239)*COUNTIF(G8_10,J$7))+(COUNTIF(G9_6,$H239)*COUNTIF(G9_6,J$7))+(COUNTIF(G9_7,$H239)*COUNTIF(G9_7,J$7))+(COUNTIF(G9_8,$H239)*COUNTIF(G9_8,J$7))+(COUNTIF(G9_9,$H239)*COUNTIF(G9_9,J$7))+(COUNTIF(G9_10,$H239)*COUNTIF(G9_10,J$7)+J298))</f>
        <v>0</v>
      </c>
      <c r="K239" s="24">
        <f t="shared" si="252"/>
        <v>0</v>
      </c>
      <c r="L239" s="24">
        <f t="shared" si="252"/>
        <v>0</v>
      </c>
      <c r="M239" s="24">
        <f t="shared" si="252"/>
        <v>0</v>
      </c>
      <c r="N239" s="24">
        <f t="shared" si="252"/>
        <v>0</v>
      </c>
      <c r="O239" s="24">
        <f t="shared" si="252"/>
        <v>0</v>
      </c>
      <c r="P239" s="24">
        <f t="shared" si="252"/>
        <v>0</v>
      </c>
      <c r="Q239" s="24">
        <f t="shared" si="252"/>
        <v>0</v>
      </c>
      <c r="R239" s="24">
        <f t="shared" si="252"/>
        <v>0</v>
      </c>
      <c r="S239" s="24">
        <f t="shared" si="252"/>
        <v>0</v>
      </c>
      <c r="T239" s="24">
        <f t="shared" si="252"/>
        <v>0</v>
      </c>
      <c r="U239" s="24">
        <f t="shared" si="252"/>
        <v>0</v>
      </c>
      <c r="V239" s="24">
        <f t="shared" si="252"/>
        <v>0</v>
      </c>
      <c r="W239" s="24">
        <f t="shared" si="252"/>
        <v>0</v>
      </c>
      <c r="X239" s="24">
        <f t="shared" si="252"/>
        <v>0</v>
      </c>
      <c r="Y239" s="24">
        <f t="shared" si="252"/>
        <v>0</v>
      </c>
      <c r="Z239" s="24">
        <f t="shared" si="252"/>
        <v>0</v>
      </c>
      <c r="AA239" s="100">
        <f t="shared" si="252"/>
        <v>0</v>
      </c>
      <c r="AB239" s="100">
        <f t="shared" si="252"/>
        <v>0</v>
      </c>
      <c r="AC239" s="24">
        <f t="shared" si="252"/>
        <v>0</v>
      </c>
      <c r="AD239" s="24">
        <f t="shared" si="252"/>
        <v>0</v>
      </c>
      <c r="AE239" s="24">
        <f t="shared" si="252"/>
        <v>0</v>
      </c>
      <c r="AF239" s="24">
        <f t="shared" si="252"/>
        <v>0</v>
      </c>
      <c r="AG239" s="24">
        <f t="shared" si="252"/>
        <v>0</v>
      </c>
      <c r="AH239" s="24">
        <f t="shared" si="252"/>
        <v>0</v>
      </c>
      <c r="AI239" s="24">
        <f t="shared" si="252"/>
        <v>0</v>
      </c>
      <c r="AJ239" s="24">
        <f t="shared" si="252"/>
        <v>0</v>
      </c>
      <c r="AK239" s="24">
        <f t="shared" si="252"/>
        <v>0</v>
      </c>
      <c r="AL239" s="24">
        <f t="shared" si="252"/>
        <v>0</v>
      </c>
      <c r="AM239" s="24">
        <f t="shared" si="252"/>
        <v>0</v>
      </c>
      <c r="AN239" s="24">
        <f t="shared" si="252"/>
        <v>0</v>
      </c>
      <c r="AO239" s="24">
        <f t="shared" si="252"/>
        <v>0</v>
      </c>
      <c r="AP239" s="24">
        <f t="shared" si="252"/>
        <v>0</v>
      </c>
      <c r="AQ239" s="24">
        <f t="shared" si="252"/>
        <v>0</v>
      </c>
      <c r="AR239" s="100">
        <f t="shared" si="252"/>
        <v>0</v>
      </c>
      <c r="AS239" s="24">
        <f t="shared" si="252"/>
        <v>0</v>
      </c>
      <c r="AT239" s="24">
        <f t="shared" si="252"/>
        <v>0</v>
      </c>
      <c r="AU239" s="24">
        <f t="shared" si="252"/>
        <v>0</v>
      </c>
      <c r="AV239" s="24">
        <f t="shared" si="252"/>
        <v>0</v>
      </c>
      <c r="AW239" s="24">
        <f t="shared" si="252"/>
        <v>0</v>
      </c>
      <c r="AX239" s="24">
        <f t="shared" si="252"/>
        <v>0</v>
      </c>
      <c r="AY239" s="24">
        <f t="shared" si="252"/>
        <v>0</v>
      </c>
      <c r="AZ239" s="24">
        <f t="shared" si="252"/>
        <v>0</v>
      </c>
      <c r="BA239" s="24">
        <f t="shared" si="252"/>
        <v>0</v>
      </c>
      <c r="BB239" s="24">
        <f t="shared" si="252"/>
        <v>0</v>
      </c>
      <c r="BC239" s="24">
        <f t="shared" si="252"/>
        <v>0</v>
      </c>
      <c r="BD239" s="24">
        <f t="shared" si="252"/>
        <v>0</v>
      </c>
      <c r="BE239" s="24">
        <f t="shared" si="252"/>
        <v>0</v>
      </c>
      <c r="BF239" s="24">
        <f t="shared" si="252"/>
        <v>0</v>
      </c>
      <c r="BG239" s="24" t="str">
        <f t="shared" si="252"/>
        <v>-</v>
      </c>
    </row>
  </sheetData>
  <phoneticPr fontId="0" type="noConversion"/>
  <pageMargins left="0.78749999999999998" right="0.78749999999999998" top="0.78749999999999998" bottom="0.78749999999999998" header="0.5" footer="0.5"/>
  <pageSetup firstPageNumber="0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zoomScale="70" zoomScaleNormal="70" workbookViewId="0">
      <selection activeCell="Z23" sqref="Z23"/>
    </sheetView>
  </sheetViews>
  <sheetFormatPr defaultRowHeight="12.75" x14ac:dyDescent="0.2"/>
  <cols>
    <col min="1" max="1" width="3.140625" style="158" customWidth="1"/>
    <col min="2" max="2" width="10.42578125" style="158" customWidth="1"/>
    <col min="3" max="8" width="9.140625" style="158"/>
    <col min="9" max="9" width="2.7109375" style="158" customWidth="1"/>
    <col min="10" max="10" width="9.140625" style="158"/>
    <col min="11" max="11" width="2.7109375" style="158" customWidth="1"/>
    <col min="12" max="12" width="9.140625" style="158"/>
    <col min="13" max="13" width="2.7109375" style="158" customWidth="1"/>
    <col min="14" max="14" width="9.140625" style="158"/>
    <col min="15" max="15" width="2.7109375" style="158" customWidth="1"/>
    <col min="16" max="16" width="9.140625" style="158"/>
    <col min="17" max="17" width="2.7109375" style="158" customWidth="1"/>
    <col min="18" max="18" width="9.140625" style="158"/>
    <col min="19" max="19" width="2.7109375" style="158" customWidth="1"/>
    <col min="20" max="20" width="9.140625" style="158"/>
    <col min="21" max="21" width="2.7109375" style="158" customWidth="1"/>
    <col min="22" max="16384" width="9.140625" style="158"/>
  </cols>
  <sheetData>
    <row r="1" spans="1:22" ht="19.5" thickTop="1" thickBot="1" x14ac:dyDescent="0.3">
      <c r="A1" s="187" t="s">
        <v>1091</v>
      </c>
      <c r="D1" s="229"/>
      <c r="E1" s="230"/>
      <c r="G1" s="158" t="s">
        <v>1092</v>
      </c>
      <c r="H1" s="248"/>
      <c r="I1" s="249"/>
      <c r="J1" s="250"/>
      <c r="N1" s="158" t="s">
        <v>1093</v>
      </c>
      <c r="P1" s="242"/>
      <c r="Q1" s="243"/>
      <c r="R1" s="158" t="s">
        <v>1094</v>
      </c>
    </row>
    <row r="2" spans="1:22" ht="21" customHeight="1" thickTop="1" thickBot="1" x14ac:dyDescent="0.3">
      <c r="A2" s="187"/>
      <c r="B2" s="158" t="s">
        <v>1095</v>
      </c>
      <c r="D2" s="251"/>
      <c r="E2" s="252"/>
      <c r="G2" s="231" t="s">
        <v>1165</v>
      </c>
      <c r="H2" s="253" t="s">
        <v>1096</v>
      </c>
      <c r="I2" s="253"/>
      <c r="J2" s="253"/>
      <c r="N2" s="158" t="s">
        <v>1097</v>
      </c>
      <c r="P2" s="244"/>
      <c r="Q2" s="245"/>
      <c r="R2" s="158" t="s">
        <v>1098</v>
      </c>
    </row>
    <row r="3" spans="1:22" ht="13.5" thickTop="1" x14ac:dyDescent="0.2">
      <c r="A3" s="254" t="s">
        <v>1099</v>
      </c>
      <c r="B3" s="255"/>
      <c r="C3" s="255"/>
      <c r="D3" s="256"/>
      <c r="E3" s="256"/>
      <c r="F3" s="255"/>
      <c r="G3" s="255"/>
      <c r="H3" s="257"/>
      <c r="I3" s="188">
        <v>1</v>
      </c>
      <c r="J3" s="188"/>
      <c r="K3" s="189">
        <v>2</v>
      </c>
      <c r="L3" s="189"/>
      <c r="M3" s="189">
        <v>3</v>
      </c>
      <c r="N3" s="189"/>
      <c r="O3" s="189">
        <v>4</v>
      </c>
      <c r="P3" s="189"/>
      <c r="Q3" s="189">
        <v>5</v>
      </c>
      <c r="R3" s="189"/>
      <c r="S3" s="189">
        <v>6</v>
      </c>
      <c r="T3" s="189"/>
      <c r="U3" s="189">
        <v>7</v>
      </c>
      <c r="V3" s="190"/>
    </row>
    <row r="4" spans="1:22" ht="6.75" customHeight="1" x14ac:dyDescent="0.2">
      <c r="A4" s="258"/>
      <c r="B4" s="259"/>
      <c r="C4" s="259"/>
      <c r="D4" s="259"/>
      <c r="E4" s="259"/>
      <c r="F4" s="259"/>
      <c r="G4" s="259"/>
      <c r="H4" s="260"/>
      <c r="I4" s="191"/>
      <c r="J4" s="192" t="s">
        <v>1100</v>
      </c>
      <c r="K4" s="191"/>
      <c r="L4" s="192" t="s">
        <v>1100</v>
      </c>
      <c r="M4" s="191"/>
      <c r="N4" s="192" t="s">
        <v>1100</v>
      </c>
      <c r="O4" s="191"/>
      <c r="P4" s="192" t="s">
        <v>1100</v>
      </c>
      <c r="Q4" s="191"/>
      <c r="R4" s="192" t="s">
        <v>1100</v>
      </c>
      <c r="S4" s="191"/>
      <c r="T4" s="192" t="s">
        <v>1100</v>
      </c>
      <c r="U4" s="191"/>
      <c r="V4" s="193" t="s">
        <v>1100</v>
      </c>
    </row>
    <row r="5" spans="1:22" ht="16.5" customHeight="1" x14ac:dyDescent="0.2">
      <c r="A5" s="194"/>
      <c r="B5" s="191"/>
      <c r="C5" s="261" t="s">
        <v>1101</v>
      </c>
      <c r="D5" s="261" t="s">
        <v>1102</v>
      </c>
      <c r="E5" s="261" t="s">
        <v>1103</v>
      </c>
      <c r="F5" s="261" t="s">
        <v>1104</v>
      </c>
      <c r="G5" s="261" t="s">
        <v>1105</v>
      </c>
      <c r="H5" s="261" t="s">
        <v>1106</v>
      </c>
      <c r="I5" s="246" t="s">
        <v>1107</v>
      </c>
      <c r="J5" s="232"/>
      <c r="K5" s="246" t="s">
        <v>1107</v>
      </c>
      <c r="L5" s="232"/>
      <c r="M5" s="246" t="s">
        <v>1107</v>
      </c>
      <c r="N5" s="232"/>
      <c r="O5" s="246" t="s">
        <v>1107</v>
      </c>
      <c r="P5" s="232"/>
      <c r="Q5" s="246" t="s">
        <v>1107</v>
      </c>
      <c r="R5" s="232"/>
      <c r="S5" s="246" t="s">
        <v>1107</v>
      </c>
      <c r="T5" s="232"/>
      <c r="U5" s="246" t="s">
        <v>1107</v>
      </c>
      <c r="V5" s="232"/>
    </row>
    <row r="6" spans="1:22" ht="27" customHeight="1" thickBot="1" x14ac:dyDescent="0.25">
      <c r="A6" s="194"/>
      <c r="B6" s="195" t="s">
        <v>1108</v>
      </c>
      <c r="C6" s="262"/>
      <c r="D6" s="262"/>
      <c r="E6" s="262"/>
      <c r="F6" s="262"/>
      <c r="G6" s="261"/>
      <c r="H6" s="263"/>
      <c r="I6" s="247"/>
      <c r="J6" s="191" t="s">
        <v>1109</v>
      </c>
      <c r="K6" s="247"/>
      <c r="L6" s="191" t="s">
        <v>1109</v>
      </c>
      <c r="M6" s="247"/>
      <c r="N6" s="191" t="s">
        <v>1109</v>
      </c>
      <c r="O6" s="247"/>
      <c r="P6" s="191" t="s">
        <v>1109</v>
      </c>
      <c r="Q6" s="247"/>
      <c r="R6" s="191" t="s">
        <v>1109</v>
      </c>
      <c r="S6" s="247"/>
      <c r="T6" s="191" t="s">
        <v>1109</v>
      </c>
      <c r="U6" s="247"/>
      <c r="V6" s="196" t="s">
        <v>1109</v>
      </c>
    </row>
    <row r="7" spans="1:22" ht="24.95" customHeight="1" thickBot="1" x14ac:dyDescent="0.25">
      <c r="A7" s="194">
        <v>1</v>
      </c>
      <c r="B7" s="191"/>
      <c r="C7" s="191"/>
      <c r="D7" s="191"/>
      <c r="E7" s="191"/>
      <c r="F7" s="191"/>
      <c r="G7" s="197"/>
      <c r="H7" s="198"/>
      <c r="I7" s="199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6"/>
    </row>
    <row r="8" spans="1:22" ht="24.95" customHeight="1" thickBot="1" x14ac:dyDescent="0.25">
      <c r="A8" s="194">
        <v>2</v>
      </c>
      <c r="B8" s="191"/>
      <c r="C8" s="191"/>
      <c r="D8" s="191"/>
      <c r="E8" s="191"/>
      <c r="F8" s="191"/>
      <c r="G8" s="197"/>
      <c r="H8" s="198"/>
      <c r="I8" s="199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6"/>
    </row>
    <row r="9" spans="1:22" ht="24.95" customHeight="1" thickBot="1" x14ac:dyDescent="0.25">
      <c r="A9" s="194">
        <v>3</v>
      </c>
      <c r="B9" s="191"/>
      <c r="C9" s="191"/>
      <c r="D9" s="191"/>
      <c r="E9" s="191"/>
      <c r="F9" s="191"/>
      <c r="G9" s="197"/>
      <c r="H9" s="198"/>
      <c r="I9" s="199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6"/>
    </row>
    <row r="10" spans="1:22" ht="24.95" customHeight="1" thickBot="1" x14ac:dyDescent="0.25">
      <c r="A10" s="194">
        <v>4</v>
      </c>
      <c r="B10" s="191"/>
      <c r="C10" s="191"/>
      <c r="D10" s="191"/>
      <c r="E10" s="191"/>
      <c r="F10" s="191"/>
      <c r="G10" s="197"/>
      <c r="H10" s="198"/>
      <c r="I10" s="199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6"/>
    </row>
    <row r="11" spans="1:22" ht="24.95" customHeight="1" thickBot="1" x14ac:dyDescent="0.25">
      <c r="A11" s="194">
        <v>5</v>
      </c>
      <c r="B11" s="191"/>
      <c r="C11" s="191"/>
      <c r="D11" s="191"/>
      <c r="E11" s="191"/>
      <c r="F11" s="191"/>
      <c r="G11" s="197"/>
      <c r="H11" s="198"/>
      <c r="I11" s="199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6"/>
    </row>
    <row r="12" spans="1:22" ht="24.95" customHeight="1" thickBot="1" x14ac:dyDescent="0.25">
      <c r="A12" s="194">
        <v>6</v>
      </c>
      <c r="B12" s="191"/>
      <c r="C12" s="191"/>
      <c r="D12" s="191"/>
      <c r="E12" s="191"/>
      <c r="F12" s="191"/>
      <c r="G12" s="197"/>
      <c r="H12" s="198"/>
      <c r="I12" s="199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6"/>
    </row>
    <row r="13" spans="1:22" ht="24.95" customHeight="1" thickBot="1" x14ac:dyDescent="0.25">
      <c r="A13" s="194">
        <v>7</v>
      </c>
      <c r="B13" s="191"/>
      <c r="C13" s="191"/>
      <c r="D13" s="191"/>
      <c r="E13" s="191"/>
      <c r="F13" s="191"/>
      <c r="G13" s="197"/>
      <c r="H13" s="198"/>
      <c r="I13" s="199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6"/>
    </row>
    <row r="14" spans="1:22" ht="24.95" customHeight="1" thickBot="1" x14ac:dyDescent="0.25">
      <c r="A14" s="194">
        <v>8</v>
      </c>
      <c r="B14" s="191"/>
      <c r="C14" s="191"/>
      <c r="D14" s="191"/>
      <c r="E14" s="191"/>
      <c r="F14" s="191"/>
      <c r="G14" s="197"/>
      <c r="H14" s="198"/>
      <c r="I14" s="199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6"/>
    </row>
    <row r="15" spans="1:22" ht="24.95" customHeight="1" thickBot="1" x14ac:dyDescent="0.25">
      <c r="A15" s="194">
        <v>9</v>
      </c>
      <c r="B15" s="191"/>
      <c r="C15" s="191"/>
      <c r="D15" s="191"/>
      <c r="E15" s="191"/>
      <c r="F15" s="191"/>
      <c r="G15" s="197"/>
      <c r="H15" s="198"/>
      <c r="I15" s="199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6"/>
    </row>
    <row r="16" spans="1:22" ht="24.95" customHeight="1" thickBot="1" x14ac:dyDescent="0.25">
      <c r="A16" s="194">
        <v>10</v>
      </c>
      <c r="B16" s="191"/>
      <c r="C16" s="191"/>
      <c r="D16" s="191"/>
      <c r="E16" s="191"/>
      <c r="F16" s="191"/>
      <c r="G16" s="197"/>
      <c r="H16" s="198"/>
      <c r="I16" s="199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6"/>
    </row>
    <row r="17" spans="1:22" ht="24.95" customHeight="1" thickBot="1" x14ac:dyDescent="0.25">
      <c r="A17" s="194">
        <v>11</v>
      </c>
      <c r="B17" s="191"/>
      <c r="C17" s="191"/>
      <c r="D17" s="191"/>
      <c r="E17" s="191"/>
      <c r="F17" s="191"/>
      <c r="G17" s="197"/>
      <c r="H17" s="198"/>
      <c r="I17" s="199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6"/>
    </row>
    <row r="18" spans="1:22" ht="24.95" customHeight="1" thickBot="1" x14ac:dyDescent="0.25">
      <c r="A18" s="194">
        <v>12</v>
      </c>
      <c r="B18" s="191"/>
      <c r="C18" s="191"/>
      <c r="D18" s="191"/>
      <c r="E18" s="191"/>
      <c r="F18" s="191"/>
      <c r="G18" s="197"/>
      <c r="H18" s="198"/>
      <c r="I18" s="199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6"/>
    </row>
    <row r="19" spans="1:22" ht="24.95" customHeight="1" thickBot="1" x14ac:dyDescent="0.25">
      <c r="A19" s="194">
        <v>13</v>
      </c>
      <c r="B19" s="191"/>
      <c r="C19" s="191"/>
      <c r="D19" s="191"/>
      <c r="E19" s="191"/>
      <c r="F19" s="191"/>
      <c r="G19" s="197"/>
      <c r="H19" s="198"/>
      <c r="I19" s="199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6"/>
    </row>
    <row r="20" spans="1:22" ht="24.95" customHeight="1" thickBot="1" x14ac:dyDescent="0.25">
      <c r="A20" s="194">
        <v>14</v>
      </c>
      <c r="B20" s="191"/>
      <c r="C20" s="191"/>
      <c r="D20" s="191"/>
      <c r="E20" s="191"/>
      <c r="F20" s="191"/>
      <c r="G20" s="197"/>
      <c r="H20" s="198"/>
      <c r="I20" s="199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6"/>
    </row>
    <row r="21" spans="1:22" ht="24.95" customHeight="1" thickBot="1" x14ac:dyDescent="0.25">
      <c r="A21" s="194">
        <v>15</v>
      </c>
      <c r="B21" s="191"/>
      <c r="C21" s="191"/>
      <c r="D21" s="191"/>
      <c r="E21" s="191"/>
      <c r="F21" s="191"/>
      <c r="G21" s="197"/>
      <c r="H21" s="198"/>
      <c r="I21" s="199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6"/>
    </row>
    <row r="22" spans="1:22" ht="24.95" customHeight="1" thickBot="1" x14ac:dyDescent="0.25">
      <c r="A22" s="200">
        <v>16</v>
      </c>
      <c r="B22" s="201"/>
      <c r="C22" s="201"/>
      <c r="D22" s="201"/>
      <c r="E22" s="201"/>
      <c r="F22" s="201"/>
      <c r="G22" s="202"/>
      <c r="H22" s="203"/>
      <c r="I22" s="204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5"/>
    </row>
    <row r="23" spans="1:22" ht="24.95" customHeight="1" thickTop="1" x14ac:dyDescent="0.2">
      <c r="B23" s="206" t="s">
        <v>1110</v>
      </c>
      <c r="C23" s="207"/>
      <c r="D23" s="208"/>
      <c r="E23" s="208"/>
      <c r="F23" s="208"/>
      <c r="G23" s="209"/>
      <c r="H23" s="210" t="s">
        <v>1111</v>
      </c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6"/>
    </row>
    <row r="24" spans="1:22" ht="24.95" customHeight="1" thickBot="1" x14ac:dyDescent="0.25">
      <c r="B24" s="211"/>
      <c r="C24" s="212"/>
      <c r="D24" s="212"/>
      <c r="E24" s="212"/>
      <c r="F24" s="212"/>
      <c r="G24" s="213"/>
      <c r="H24" s="214" t="s">
        <v>1112</v>
      </c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4"/>
    </row>
    <row r="25" spans="1:22" ht="24.95" customHeight="1" thickTop="1" thickBot="1" x14ac:dyDescent="0.25">
      <c r="B25" s="215"/>
      <c r="C25" s="216"/>
      <c r="D25" s="216"/>
      <c r="E25" s="216"/>
      <c r="F25" s="216"/>
      <c r="G25" s="217"/>
      <c r="H25" s="174" t="s">
        <v>1113</v>
      </c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</row>
    <row r="26" spans="1:22" ht="24.95" customHeight="1" thickTop="1" thickBot="1" x14ac:dyDescent="0.25">
      <c r="B26" s="158" t="s">
        <v>1114</v>
      </c>
      <c r="C26" s="233"/>
      <c r="D26" s="233"/>
      <c r="E26" s="233"/>
      <c r="F26" s="233"/>
      <c r="H26" s="174" t="s">
        <v>13</v>
      </c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</row>
    <row r="27" spans="1:22" ht="24.95" customHeight="1" thickTop="1" thickBot="1" x14ac:dyDescent="0.25">
      <c r="B27" s="269" t="s">
        <v>1115</v>
      </c>
      <c r="C27" s="269"/>
      <c r="D27" s="269" t="s">
        <v>1116</v>
      </c>
      <c r="E27" s="270"/>
      <c r="F27" s="269" t="s">
        <v>1117</v>
      </c>
      <c r="G27" s="271"/>
      <c r="H27" s="218" t="s">
        <v>1118</v>
      </c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S27" s="267"/>
      <c r="T27" s="267"/>
      <c r="U27" s="267"/>
      <c r="V27" s="267"/>
    </row>
    <row r="28" spans="1:22" ht="13.5" thickTop="1" x14ac:dyDescent="0.2"/>
  </sheetData>
  <mergeCells count="57">
    <mergeCell ref="B27:C27"/>
    <mergeCell ref="D27:E27"/>
    <mergeCell ref="F27:G27"/>
    <mergeCell ref="I27:J27"/>
    <mergeCell ref="Q27:R27"/>
    <mergeCell ref="S25:T25"/>
    <mergeCell ref="U25:V25"/>
    <mergeCell ref="I24:J24"/>
    <mergeCell ref="K24:L24"/>
    <mergeCell ref="K27:L27"/>
    <mergeCell ref="M27:N27"/>
    <mergeCell ref="O27:P27"/>
    <mergeCell ref="I26:J26"/>
    <mergeCell ref="K26:L26"/>
    <mergeCell ref="M26:N26"/>
    <mergeCell ref="O26:P26"/>
    <mergeCell ref="U27:V27"/>
    <mergeCell ref="Q26:R26"/>
    <mergeCell ref="S26:T26"/>
    <mergeCell ref="U26:V26"/>
    <mergeCell ref="S27:T27"/>
    <mergeCell ref="I25:J25"/>
    <mergeCell ref="K25:L25"/>
    <mergeCell ref="M25:N25"/>
    <mergeCell ref="O25:P25"/>
    <mergeCell ref="Q25:R25"/>
    <mergeCell ref="I23:J23"/>
    <mergeCell ref="K23:L23"/>
    <mergeCell ref="M23:N23"/>
    <mergeCell ref="O23:P23"/>
    <mergeCell ref="Q23:R23"/>
    <mergeCell ref="M24:N24"/>
    <mergeCell ref="O24:P24"/>
    <mergeCell ref="Q24:R24"/>
    <mergeCell ref="S24:T24"/>
    <mergeCell ref="U5:U6"/>
    <mergeCell ref="U24:V24"/>
    <mergeCell ref="S23:T23"/>
    <mergeCell ref="U23:V23"/>
    <mergeCell ref="M5:M6"/>
    <mergeCell ref="O5:O6"/>
    <mergeCell ref="Q5:Q6"/>
    <mergeCell ref="S5:S6"/>
    <mergeCell ref="P1:Q1"/>
    <mergeCell ref="P2:Q2"/>
    <mergeCell ref="K5:K6"/>
    <mergeCell ref="H1:J1"/>
    <mergeCell ref="D2:E2"/>
    <mergeCell ref="H2:J2"/>
    <mergeCell ref="A3:H4"/>
    <mergeCell ref="C5:C6"/>
    <mergeCell ref="D5:D6"/>
    <mergeCell ref="E5:E6"/>
    <mergeCell ref="F5:F6"/>
    <mergeCell ref="G5:G6"/>
    <mergeCell ref="H5:H6"/>
    <mergeCell ref="I5:I6"/>
  </mergeCells>
  <phoneticPr fontId="103" type="noConversion"/>
  <pageMargins left="0.36" right="0.38" top="0.57999999999999996" bottom="0.56000000000000005" header="0.5" footer="0.5"/>
  <pageSetup scale="8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view="pageBreakPreview" topLeftCell="A2" zoomScale="60" zoomScaleNormal="100" workbookViewId="0">
      <selection activeCell="F2" sqref="F2"/>
    </sheetView>
  </sheetViews>
  <sheetFormatPr defaultRowHeight="12.75" x14ac:dyDescent="0.2"/>
  <cols>
    <col min="1" max="1" width="5.42578125" style="158" customWidth="1"/>
    <col min="2" max="2" width="9.140625" style="158"/>
    <col min="3" max="3" width="7.7109375" style="158" customWidth="1"/>
    <col min="4" max="4" width="13.85546875" style="158" customWidth="1"/>
    <col min="5" max="5" width="2.5703125" style="158" customWidth="1"/>
    <col min="6" max="7" width="9.140625" style="158"/>
    <col min="8" max="8" width="8.140625" style="158" customWidth="1"/>
    <col min="9" max="9" width="14.140625" style="158" customWidth="1"/>
    <col min="10" max="10" width="3.140625" style="158" customWidth="1"/>
    <col min="11" max="16384" width="9.140625" style="158"/>
  </cols>
  <sheetData>
    <row r="1" spans="2:13" ht="21" x14ac:dyDescent="0.35">
      <c r="F1" s="166" t="str">
        <f>+Registration!B2</f>
        <v>West Coast 18xx Tournament</v>
      </c>
    </row>
    <row r="2" spans="2:13" ht="21" x14ac:dyDescent="0.35">
      <c r="D2" s="167"/>
      <c r="E2" s="167"/>
      <c r="F2" s="166">
        <f>+Registration!B3</f>
        <v>2012</v>
      </c>
    </row>
    <row r="3" spans="2:13" x14ac:dyDescent="0.2">
      <c r="M3" s="168"/>
    </row>
    <row r="4" spans="2:13" x14ac:dyDescent="0.2">
      <c r="C4" s="169" t="s">
        <v>1007</v>
      </c>
    </row>
    <row r="5" spans="2:13" x14ac:dyDescent="0.2">
      <c r="E5" s="170" t="s">
        <v>1008</v>
      </c>
      <c r="F5" s="169" t="s">
        <v>1009</v>
      </c>
    </row>
    <row r="6" spans="2:13" ht="13.5" thickBot="1" x14ac:dyDescent="0.25"/>
    <row r="7" spans="2:13" ht="14.25" thickTop="1" thickBot="1" x14ac:dyDescent="0.25">
      <c r="B7" s="171" t="s">
        <v>1010</v>
      </c>
      <c r="C7" s="172" t="s">
        <v>1011</v>
      </c>
      <c r="D7" s="173" t="s">
        <v>1012</v>
      </c>
      <c r="E7" s="174"/>
      <c r="G7" s="171" t="s">
        <v>1010</v>
      </c>
      <c r="H7" s="172" t="s">
        <v>1011</v>
      </c>
      <c r="I7" s="173" t="s">
        <v>1012</v>
      </c>
      <c r="J7" s="174"/>
    </row>
    <row r="8" spans="2:13" ht="14.25" thickTop="1" thickBot="1" x14ac:dyDescent="0.25">
      <c r="B8" s="175" t="s">
        <v>1013</v>
      </c>
      <c r="C8" s="176" t="s">
        <v>1014</v>
      </c>
      <c r="D8" s="177"/>
      <c r="E8" s="174"/>
      <c r="G8" s="175" t="s">
        <v>1015</v>
      </c>
      <c r="H8" s="178" t="s">
        <v>1016</v>
      </c>
      <c r="I8" s="177"/>
      <c r="J8" s="174"/>
    </row>
    <row r="9" spans="2:13" ht="14.25" thickTop="1" thickBot="1" x14ac:dyDescent="0.25">
      <c r="B9" s="179" t="s">
        <v>1017</v>
      </c>
      <c r="C9" s="180"/>
      <c r="D9" s="177"/>
      <c r="E9" s="174"/>
      <c r="G9" s="179" t="s">
        <v>1018</v>
      </c>
      <c r="H9" s="180"/>
      <c r="I9" s="177"/>
      <c r="J9" s="174"/>
    </row>
    <row r="10" spans="2:13" ht="14.25" thickTop="1" thickBot="1" x14ac:dyDescent="0.25">
      <c r="B10" s="179" t="s">
        <v>1019</v>
      </c>
      <c r="C10" s="180"/>
      <c r="D10" s="177"/>
      <c r="E10" s="174"/>
      <c r="G10" s="179" t="s">
        <v>1020</v>
      </c>
      <c r="H10" s="180"/>
      <c r="I10" s="177"/>
      <c r="J10" s="174"/>
    </row>
    <row r="11" spans="2:13" ht="14.25" thickTop="1" thickBot="1" x14ac:dyDescent="0.25">
      <c r="B11" s="179" t="s">
        <v>1021</v>
      </c>
      <c r="C11" s="180"/>
      <c r="D11" s="177"/>
      <c r="E11" s="174"/>
      <c r="G11" s="179" t="s">
        <v>1022</v>
      </c>
      <c r="H11" s="180"/>
      <c r="I11" s="177"/>
      <c r="J11" s="174"/>
    </row>
    <row r="12" spans="2:13" ht="14.25" thickTop="1" thickBot="1" x14ac:dyDescent="0.25">
      <c r="B12" s="179" t="s">
        <v>1023</v>
      </c>
      <c r="C12" s="180"/>
      <c r="D12" s="177"/>
      <c r="E12" s="174"/>
      <c r="G12" s="179" t="s">
        <v>1024</v>
      </c>
      <c r="H12" s="180"/>
      <c r="I12" s="177"/>
      <c r="J12" s="174"/>
    </row>
    <row r="13" spans="2:13" ht="14.25" thickTop="1" thickBot="1" x14ac:dyDescent="0.25">
      <c r="B13" s="179" t="s">
        <v>1025</v>
      </c>
      <c r="C13" s="180"/>
      <c r="D13" s="177"/>
      <c r="E13" s="174"/>
      <c r="G13" s="179" t="s">
        <v>1026</v>
      </c>
      <c r="H13" s="180"/>
      <c r="I13" s="177"/>
      <c r="J13" s="174"/>
    </row>
    <row r="14" spans="2:13" ht="14.25" thickTop="1" thickBot="1" x14ac:dyDescent="0.25">
      <c r="B14" s="179" t="s">
        <v>1027</v>
      </c>
      <c r="C14" s="180"/>
      <c r="D14" s="177"/>
      <c r="E14" s="174"/>
      <c r="G14" s="179" t="s">
        <v>1028</v>
      </c>
      <c r="H14" s="180"/>
      <c r="I14" s="177"/>
      <c r="J14" s="174"/>
    </row>
    <row r="15" spans="2:13" ht="14.25" thickTop="1" thickBot="1" x14ac:dyDescent="0.25">
      <c r="B15" s="179" t="s">
        <v>1029</v>
      </c>
      <c r="C15" s="180"/>
      <c r="D15" s="177"/>
      <c r="E15" s="174"/>
      <c r="G15" s="179" t="s">
        <v>1030</v>
      </c>
      <c r="H15" s="180"/>
      <c r="I15" s="177"/>
      <c r="J15" s="174"/>
    </row>
    <row r="16" spans="2:13" ht="14.25" thickTop="1" thickBot="1" x14ac:dyDescent="0.25">
      <c r="B16" s="179" t="s">
        <v>1031</v>
      </c>
      <c r="C16" s="180"/>
      <c r="D16" s="177"/>
      <c r="E16" s="174"/>
      <c r="G16" s="179" t="s">
        <v>1032</v>
      </c>
      <c r="H16" s="180"/>
      <c r="I16" s="177"/>
      <c r="J16" s="174"/>
    </row>
    <row r="17" spans="2:10" ht="14.25" thickTop="1" thickBot="1" x14ac:dyDescent="0.25">
      <c r="B17" s="179" t="s">
        <v>1033</v>
      </c>
      <c r="C17" s="180"/>
      <c r="D17" s="177"/>
      <c r="E17" s="174"/>
      <c r="G17" s="179" t="s">
        <v>1034</v>
      </c>
      <c r="H17" s="180"/>
      <c r="I17" s="177"/>
      <c r="J17" s="174"/>
    </row>
    <row r="18" spans="2:10" ht="14.25" thickTop="1" thickBot="1" x14ac:dyDescent="0.25">
      <c r="B18" s="175" t="s">
        <v>1035</v>
      </c>
      <c r="C18" s="176" t="s">
        <v>1036</v>
      </c>
      <c r="D18" s="177"/>
      <c r="E18" s="174"/>
      <c r="G18" s="175" t="s">
        <v>1037</v>
      </c>
      <c r="H18" s="178" t="s">
        <v>1038</v>
      </c>
      <c r="I18" s="177"/>
      <c r="J18" s="174"/>
    </row>
    <row r="19" spans="2:10" ht="14.25" thickTop="1" thickBot="1" x14ac:dyDescent="0.25">
      <c r="B19" s="179" t="s">
        <v>1039</v>
      </c>
      <c r="C19" s="180"/>
      <c r="D19" s="177"/>
      <c r="E19" s="174"/>
      <c r="G19" s="179" t="s">
        <v>1040</v>
      </c>
      <c r="H19" s="180"/>
      <c r="I19" s="177"/>
      <c r="J19" s="174"/>
    </row>
    <row r="20" spans="2:10" ht="14.25" thickTop="1" thickBot="1" x14ac:dyDescent="0.25">
      <c r="B20" s="179" t="s">
        <v>1041</v>
      </c>
      <c r="C20" s="180"/>
      <c r="D20" s="177"/>
      <c r="E20" s="174"/>
      <c r="G20" s="179" t="s">
        <v>1042</v>
      </c>
      <c r="H20" s="180"/>
      <c r="I20" s="177"/>
      <c r="J20" s="174"/>
    </row>
    <row r="21" spans="2:10" ht="14.25" thickTop="1" thickBot="1" x14ac:dyDescent="0.25">
      <c r="B21" s="179" t="s">
        <v>1043</v>
      </c>
      <c r="C21" s="180"/>
      <c r="D21" s="177"/>
      <c r="E21" s="174"/>
      <c r="G21" s="179" t="s">
        <v>1044</v>
      </c>
      <c r="H21" s="180"/>
      <c r="I21" s="177"/>
      <c r="J21" s="174"/>
    </row>
    <row r="22" spans="2:10" ht="14.25" thickTop="1" thickBot="1" x14ac:dyDescent="0.25">
      <c r="B22" s="179" t="s">
        <v>1045</v>
      </c>
      <c r="C22" s="180"/>
      <c r="D22" s="177"/>
      <c r="E22" s="174"/>
      <c r="G22" s="179" t="s">
        <v>1046</v>
      </c>
      <c r="H22" s="180"/>
      <c r="I22" s="177"/>
      <c r="J22" s="174"/>
    </row>
    <row r="23" spans="2:10" ht="14.25" thickTop="1" thickBot="1" x14ac:dyDescent="0.25">
      <c r="B23" s="179" t="s">
        <v>1047</v>
      </c>
      <c r="C23" s="180"/>
      <c r="D23" s="177"/>
      <c r="E23" s="174"/>
      <c r="G23" s="179" t="s">
        <v>1048</v>
      </c>
      <c r="H23" s="180"/>
      <c r="I23" s="177"/>
      <c r="J23" s="174"/>
    </row>
    <row r="24" spans="2:10" ht="14.25" thickTop="1" thickBot="1" x14ac:dyDescent="0.25">
      <c r="B24" s="179" t="s">
        <v>1049</v>
      </c>
      <c r="C24" s="180"/>
      <c r="D24" s="177"/>
      <c r="E24" s="174"/>
      <c r="G24" s="179" t="s">
        <v>1050</v>
      </c>
      <c r="H24" s="180"/>
      <c r="I24" s="177"/>
      <c r="J24" s="174"/>
    </row>
    <row r="25" spans="2:10" ht="14.25" thickTop="1" thickBot="1" x14ac:dyDescent="0.25">
      <c r="B25" s="179" t="s">
        <v>1051</v>
      </c>
      <c r="C25" s="180"/>
      <c r="D25" s="177"/>
      <c r="E25" s="174"/>
      <c r="G25" s="179" t="s">
        <v>1052</v>
      </c>
      <c r="H25" s="180"/>
      <c r="I25" s="177"/>
      <c r="J25" s="174"/>
    </row>
    <row r="26" spans="2:10" ht="14.25" thickTop="1" thickBot="1" x14ac:dyDescent="0.25">
      <c r="B26" s="179" t="s">
        <v>1053</v>
      </c>
      <c r="C26" s="180"/>
      <c r="D26" s="177"/>
      <c r="E26" s="174"/>
      <c r="G26" s="179" t="s">
        <v>1054</v>
      </c>
      <c r="H26" s="180"/>
      <c r="I26" s="177"/>
      <c r="J26" s="174"/>
    </row>
    <row r="27" spans="2:10" ht="14.25" thickTop="1" thickBot="1" x14ac:dyDescent="0.25">
      <c r="B27" s="179" t="s">
        <v>1055</v>
      </c>
      <c r="C27" s="180"/>
      <c r="D27" s="177"/>
      <c r="E27" s="174"/>
      <c r="G27" s="179" t="s">
        <v>1056</v>
      </c>
      <c r="H27" s="180"/>
      <c r="I27" s="177"/>
      <c r="J27" s="174"/>
    </row>
    <row r="28" spans="2:10" ht="14.25" thickTop="1" thickBot="1" x14ac:dyDescent="0.25">
      <c r="B28" s="175" t="s">
        <v>1057</v>
      </c>
      <c r="C28" s="176" t="s">
        <v>1058</v>
      </c>
      <c r="D28" s="177"/>
      <c r="E28" s="174"/>
      <c r="G28" s="175" t="s">
        <v>1037</v>
      </c>
      <c r="H28" s="178" t="s">
        <v>1059</v>
      </c>
      <c r="I28" s="177"/>
      <c r="J28" s="174"/>
    </row>
    <row r="29" spans="2:10" ht="14.25" thickTop="1" thickBot="1" x14ac:dyDescent="0.25">
      <c r="B29" s="179" t="s">
        <v>1060</v>
      </c>
      <c r="C29" s="180"/>
      <c r="D29" s="177"/>
      <c r="E29" s="174"/>
      <c r="G29" s="179" t="s">
        <v>1040</v>
      </c>
      <c r="H29" s="180"/>
      <c r="I29" s="177"/>
      <c r="J29" s="174"/>
    </row>
    <row r="30" spans="2:10" ht="14.25" thickTop="1" thickBot="1" x14ac:dyDescent="0.25">
      <c r="B30" s="179" t="s">
        <v>1061</v>
      </c>
      <c r="C30" s="180"/>
      <c r="D30" s="177"/>
      <c r="E30" s="174"/>
      <c r="G30" s="179" t="s">
        <v>1042</v>
      </c>
      <c r="H30" s="180"/>
      <c r="I30" s="177"/>
      <c r="J30" s="174"/>
    </row>
    <row r="31" spans="2:10" ht="14.25" thickTop="1" thickBot="1" x14ac:dyDescent="0.25">
      <c r="B31" s="179" t="s">
        <v>1062</v>
      </c>
      <c r="C31" s="180"/>
      <c r="D31" s="177"/>
      <c r="E31" s="174"/>
      <c r="G31" s="179" t="s">
        <v>1044</v>
      </c>
      <c r="H31" s="180"/>
      <c r="I31" s="177"/>
      <c r="J31" s="174"/>
    </row>
    <row r="32" spans="2:10" ht="14.25" thickTop="1" thickBot="1" x14ac:dyDescent="0.25">
      <c r="B32" s="179" t="s">
        <v>1063</v>
      </c>
      <c r="C32" s="180"/>
      <c r="D32" s="177"/>
      <c r="E32" s="174"/>
      <c r="G32" s="179" t="s">
        <v>1046</v>
      </c>
      <c r="H32" s="180"/>
      <c r="I32" s="177"/>
      <c r="J32" s="174"/>
    </row>
    <row r="33" spans="2:10" ht="14.25" thickTop="1" thickBot="1" x14ac:dyDescent="0.25">
      <c r="B33" s="179" t="s">
        <v>1064</v>
      </c>
      <c r="C33" s="180"/>
      <c r="D33" s="177"/>
      <c r="E33" s="174"/>
      <c r="G33" s="179" t="s">
        <v>1048</v>
      </c>
      <c r="H33" s="180"/>
      <c r="I33" s="177"/>
      <c r="J33" s="174"/>
    </row>
    <row r="34" spans="2:10" ht="14.25" thickTop="1" thickBot="1" x14ac:dyDescent="0.25">
      <c r="B34" s="179" t="s">
        <v>1065</v>
      </c>
      <c r="C34" s="180"/>
      <c r="D34" s="177"/>
      <c r="E34" s="174"/>
      <c r="G34" s="179" t="s">
        <v>1050</v>
      </c>
      <c r="H34" s="180"/>
      <c r="I34" s="177"/>
      <c r="J34" s="174"/>
    </row>
    <row r="35" spans="2:10" ht="14.25" thickTop="1" thickBot="1" x14ac:dyDescent="0.25">
      <c r="B35" s="179" t="s">
        <v>1066</v>
      </c>
      <c r="C35" s="180"/>
      <c r="D35" s="177"/>
      <c r="E35" s="174"/>
      <c r="G35" s="179" t="s">
        <v>1052</v>
      </c>
      <c r="H35" s="180"/>
      <c r="I35" s="177"/>
      <c r="J35" s="174"/>
    </row>
    <row r="36" spans="2:10" ht="14.25" thickTop="1" thickBot="1" x14ac:dyDescent="0.25">
      <c r="B36" s="179" t="s">
        <v>1067</v>
      </c>
      <c r="C36" s="180"/>
      <c r="D36" s="177"/>
      <c r="E36" s="174"/>
      <c r="G36" s="179" t="s">
        <v>1054</v>
      </c>
      <c r="H36" s="180"/>
      <c r="I36" s="177"/>
      <c r="J36" s="174"/>
    </row>
    <row r="37" spans="2:10" ht="14.25" thickTop="1" thickBot="1" x14ac:dyDescent="0.25">
      <c r="B37" s="179" t="s">
        <v>1068</v>
      </c>
      <c r="C37" s="181"/>
      <c r="D37" s="177"/>
      <c r="E37" s="174"/>
      <c r="G37" s="179" t="s">
        <v>1056</v>
      </c>
      <c r="H37" s="181"/>
      <c r="I37" s="177"/>
      <c r="J37" s="174"/>
    </row>
    <row r="38" spans="2:10" ht="14.25" thickTop="1" thickBot="1" x14ac:dyDescent="0.25">
      <c r="B38" s="175" t="s">
        <v>1069</v>
      </c>
      <c r="C38" s="182" t="s">
        <v>1070</v>
      </c>
      <c r="D38" s="177"/>
      <c r="E38" s="174"/>
      <c r="G38" s="175" t="s">
        <v>1071</v>
      </c>
      <c r="H38" s="183" t="s">
        <v>1072</v>
      </c>
      <c r="I38" s="177"/>
      <c r="J38" s="174"/>
    </row>
    <row r="39" spans="2:10" ht="14.25" thickTop="1" thickBot="1" x14ac:dyDescent="0.25">
      <c r="B39" s="179" t="s">
        <v>1073</v>
      </c>
      <c r="C39" s="180"/>
      <c r="D39" s="177"/>
      <c r="E39" s="174"/>
      <c r="G39" s="179" t="s">
        <v>1074</v>
      </c>
      <c r="H39" s="180"/>
      <c r="I39" s="177"/>
      <c r="J39" s="174"/>
    </row>
    <row r="40" spans="2:10" ht="14.25" thickTop="1" thickBot="1" x14ac:dyDescent="0.25">
      <c r="B40" s="179" t="s">
        <v>1075</v>
      </c>
      <c r="C40" s="180"/>
      <c r="D40" s="177"/>
      <c r="E40" s="174"/>
      <c r="G40" s="179" t="s">
        <v>1076</v>
      </c>
      <c r="H40" s="180"/>
      <c r="I40" s="177"/>
      <c r="J40" s="174"/>
    </row>
    <row r="41" spans="2:10" ht="14.25" thickTop="1" thickBot="1" x14ac:dyDescent="0.25">
      <c r="B41" s="179" t="s">
        <v>1077</v>
      </c>
      <c r="C41" s="180"/>
      <c r="D41" s="177"/>
      <c r="E41" s="174"/>
      <c r="G41" s="179" t="s">
        <v>1078</v>
      </c>
      <c r="H41" s="180"/>
      <c r="I41" s="177"/>
      <c r="J41" s="174"/>
    </row>
    <row r="42" spans="2:10" ht="14.25" thickTop="1" thickBot="1" x14ac:dyDescent="0.25">
      <c r="B42" s="179" t="s">
        <v>1079</v>
      </c>
      <c r="C42" s="180"/>
      <c r="D42" s="177"/>
      <c r="E42" s="174"/>
      <c r="G42" s="179" t="s">
        <v>1080</v>
      </c>
      <c r="H42" s="180"/>
      <c r="I42" s="177"/>
      <c r="J42" s="174"/>
    </row>
    <row r="43" spans="2:10" ht="14.25" thickTop="1" thickBot="1" x14ac:dyDescent="0.25">
      <c r="B43" s="179" t="s">
        <v>1081</v>
      </c>
      <c r="C43" s="180"/>
      <c r="D43" s="177"/>
      <c r="E43" s="174"/>
      <c r="G43" s="179" t="s">
        <v>1082</v>
      </c>
      <c r="H43" s="180"/>
      <c r="I43" s="177"/>
      <c r="J43" s="174"/>
    </row>
    <row r="44" spans="2:10" ht="14.25" thickTop="1" thickBot="1" x14ac:dyDescent="0.25">
      <c r="B44" s="179" t="s">
        <v>1083</v>
      </c>
      <c r="C44" s="180"/>
      <c r="D44" s="177"/>
      <c r="E44" s="174"/>
      <c r="G44" s="179" t="s">
        <v>1084</v>
      </c>
      <c r="H44" s="180"/>
      <c r="I44" s="177"/>
      <c r="J44" s="174"/>
    </row>
    <row r="45" spans="2:10" ht="14.25" thickTop="1" thickBot="1" x14ac:dyDescent="0.25">
      <c r="B45" s="179" t="s">
        <v>1085</v>
      </c>
      <c r="C45" s="180"/>
      <c r="D45" s="177"/>
      <c r="E45" s="174"/>
      <c r="G45" s="179" t="s">
        <v>1086</v>
      </c>
      <c r="H45" s="180"/>
      <c r="I45" s="177"/>
      <c r="J45" s="174"/>
    </row>
    <row r="46" spans="2:10" ht="14.25" thickTop="1" thickBot="1" x14ac:dyDescent="0.25">
      <c r="B46" s="179" t="s">
        <v>1087</v>
      </c>
      <c r="C46" s="180"/>
      <c r="D46" s="177"/>
      <c r="E46" s="174"/>
      <c r="G46" s="179" t="s">
        <v>1088</v>
      </c>
      <c r="H46" s="180"/>
      <c r="I46" s="177"/>
      <c r="J46" s="174"/>
    </row>
    <row r="47" spans="2:10" ht="14.25" thickTop="1" thickBot="1" x14ac:dyDescent="0.25">
      <c r="B47" s="184" t="s">
        <v>1089</v>
      </c>
      <c r="C47" s="185"/>
      <c r="D47" s="186"/>
      <c r="E47" s="174"/>
      <c r="G47" s="184" t="s">
        <v>1090</v>
      </c>
      <c r="H47" s="185"/>
      <c r="I47" s="186"/>
      <c r="J47" s="174"/>
    </row>
    <row r="48" spans="2:10" ht="13.5" thickTop="1" x14ac:dyDescent="0.2"/>
  </sheetData>
  <phoneticPr fontId="103" type="noConversion"/>
  <pageMargins left="0.75" right="0.75" top="1" bottom="1" header="0.5" footer="0.5"/>
  <pageSetup scale="96" orientation="portrait" horizontalDpi="90" verticalDpi="9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I11" sqref="I11"/>
    </sheetView>
  </sheetViews>
  <sheetFormatPr defaultRowHeight="12.75" x14ac:dyDescent="0.2"/>
  <cols>
    <col min="1" max="1" width="4.7109375" customWidth="1"/>
  </cols>
  <sheetData>
    <row r="1" spans="1:4" x14ac:dyDescent="0.2">
      <c r="A1" t="s">
        <v>1119</v>
      </c>
      <c r="D1" s="169" t="s">
        <v>1159</v>
      </c>
    </row>
    <row r="2" spans="1:4" x14ac:dyDescent="0.2">
      <c r="B2" t="s">
        <v>1120</v>
      </c>
      <c r="D2" t="s">
        <v>3</v>
      </c>
    </row>
    <row r="3" spans="1:4" x14ac:dyDescent="0.2">
      <c r="B3" t="s">
        <v>1121</v>
      </c>
      <c r="D3" t="s">
        <v>1002</v>
      </c>
    </row>
    <row r="5" spans="1:4" x14ac:dyDescent="0.2">
      <c r="B5" t="s">
        <v>1122</v>
      </c>
      <c r="D5" s="169" t="s">
        <v>1163</v>
      </c>
    </row>
    <row r="6" spans="1:4" x14ac:dyDescent="0.2">
      <c r="B6" t="s">
        <v>1123</v>
      </c>
      <c r="D6" s="169" t="s">
        <v>1164</v>
      </c>
    </row>
    <row r="7" spans="1:4" x14ac:dyDescent="0.2">
      <c r="B7" s="169" t="s">
        <v>1162</v>
      </c>
      <c r="D7" s="169" t="s">
        <v>1144</v>
      </c>
    </row>
    <row r="9" spans="1:4" x14ac:dyDescent="0.2">
      <c r="B9" t="s">
        <v>1124</v>
      </c>
    </row>
    <row r="11" spans="1:4" x14ac:dyDescent="0.2">
      <c r="A11" t="s">
        <v>1142</v>
      </c>
    </row>
    <row r="12" spans="1:4" x14ac:dyDescent="0.2">
      <c r="B12" t="s">
        <v>1143</v>
      </c>
    </row>
    <row r="14" spans="1:4" x14ac:dyDescent="0.2">
      <c r="A14" t="s">
        <v>1125</v>
      </c>
    </row>
    <row r="15" spans="1:4" x14ac:dyDescent="0.2">
      <c r="B15" t="s">
        <v>1126</v>
      </c>
      <c r="D15" t="s">
        <v>1127</v>
      </c>
    </row>
    <row r="16" spans="1:4" x14ac:dyDescent="0.2">
      <c r="B16" t="s">
        <v>3</v>
      </c>
      <c r="D16" t="s">
        <v>1128</v>
      </c>
    </row>
    <row r="19" spans="1:3" x14ac:dyDescent="0.2">
      <c r="A19" t="s">
        <v>1129</v>
      </c>
    </row>
    <row r="20" spans="1:3" x14ac:dyDescent="0.2">
      <c r="B20" t="s">
        <v>35</v>
      </c>
    </row>
    <row r="21" spans="1:3" x14ac:dyDescent="0.2">
      <c r="B21" t="s">
        <v>1130</v>
      </c>
    </row>
    <row r="22" spans="1:3" x14ac:dyDescent="0.2">
      <c r="C22" t="s">
        <v>1131</v>
      </c>
    </row>
    <row r="23" spans="1:3" x14ac:dyDescent="0.2">
      <c r="C23" t="s">
        <v>1133</v>
      </c>
    </row>
    <row r="24" spans="1:3" x14ac:dyDescent="0.2">
      <c r="C24" t="s">
        <v>1132</v>
      </c>
    </row>
    <row r="26" spans="1:3" x14ac:dyDescent="0.2">
      <c r="C26" t="s">
        <v>1134</v>
      </c>
    </row>
    <row r="27" spans="1:3" x14ac:dyDescent="0.2">
      <c r="C27" t="s">
        <v>1135</v>
      </c>
    </row>
    <row r="29" spans="1:3" x14ac:dyDescent="0.2">
      <c r="C29" t="s">
        <v>1136</v>
      </c>
    </row>
    <row r="30" spans="1:3" x14ac:dyDescent="0.2">
      <c r="C30" t="s">
        <v>1137</v>
      </c>
    </row>
    <row r="32" spans="1:3" x14ac:dyDescent="0.2">
      <c r="A32" t="s">
        <v>1138</v>
      </c>
    </row>
    <row r="33" spans="1:3" x14ac:dyDescent="0.2">
      <c r="C33" s="169" t="s">
        <v>1166</v>
      </c>
    </row>
    <row r="36" spans="1:3" x14ac:dyDescent="0.2">
      <c r="A36" t="s">
        <v>1139</v>
      </c>
    </row>
    <row r="40" spans="1:3" x14ac:dyDescent="0.2">
      <c r="A40" t="s">
        <v>1140</v>
      </c>
    </row>
    <row r="43" spans="1:3" x14ac:dyDescent="0.2">
      <c r="A43" t="s">
        <v>1141</v>
      </c>
    </row>
  </sheetData>
  <phoneticPr fontId="10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H62"/>
  <sheetViews>
    <sheetView tabSelected="1" view="pageBreakPreview" zoomScale="90" zoomScaleNormal="100" zoomScaleSheetLayoutView="90" workbookViewId="0">
      <selection activeCell="AJ27" sqref="AJ27"/>
    </sheetView>
  </sheetViews>
  <sheetFormatPr defaultColWidth="9" defaultRowHeight="12.75" x14ac:dyDescent="0.2"/>
  <cols>
    <col min="1" max="1" width="1.140625" style="1" customWidth="1"/>
    <col min="2" max="2" width="4.42578125" style="152" customWidth="1"/>
    <col min="3" max="3" width="14.85546875" style="1" customWidth="1"/>
    <col min="4" max="4" width="8.28515625" style="2" customWidth="1"/>
    <col min="5" max="5" width="10.140625" style="3" customWidth="1"/>
    <col min="6" max="6" width="5" style="1" customWidth="1"/>
    <col min="7" max="7" width="2.7109375" style="1" customWidth="1"/>
    <col min="8" max="8" width="1.7109375" style="1" customWidth="1"/>
    <col min="9" max="9" width="5.7109375" style="2" customWidth="1"/>
    <col min="10" max="10" width="5.7109375" style="5" customWidth="1"/>
    <col min="11" max="11" width="1.7109375" style="5" customWidth="1"/>
    <col min="12" max="13" width="5.7109375" style="2" customWidth="1"/>
    <col min="14" max="14" width="1.7109375" style="2" customWidth="1"/>
    <col min="15" max="15" width="5.7109375" style="2" customWidth="1"/>
    <col min="16" max="16" width="7" style="2" customWidth="1"/>
    <col min="17" max="17" width="1.7109375" style="2" customWidth="1"/>
    <col min="18" max="19" width="5.7109375" style="2" customWidth="1"/>
    <col min="20" max="20" width="1.7109375" style="2" customWidth="1"/>
    <col min="21" max="21" width="5.7109375" style="2" customWidth="1"/>
    <col min="22" max="22" width="5.7109375" style="1" customWidth="1"/>
    <col min="23" max="23" width="1.7109375" style="1" customWidth="1"/>
    <col min="24" max="25" width="5.7109375" style="1" customWidth="1"/>
    <col min="26" max="26" width="1.7109375" style="1" customWidth="1"/>
    <col min="27" max="28" width="5.7109375" style="1" customWidth="1"/>
    <col min="29" max="29" width="1.7109375" style="1" customWidth="1"/>
    <col min="30" max="31" width="5.7109375" style="1" customWidth="1"/>
    <col min="32" max="32" width="1.7109375" style="1" customWidth="1"/>
    <col min="33" max="34" width="5.7109375" style="1" customWidth="1"/>
  </cols>
  <sheetData>
    <row r="4" spans="2:34" x14ac:dyDescent="0.2">
      <c r="J4" s="6" t="s">
        <v>4</v>
      </c>
    </row>
    <row r="5" spans="2:34" x14ac:dyDescent="0.2">
      <c r="J5" s="6" t="s">
        <v>5</v>
      </c>
    </row>
    <row r="6" spans="2:34" x14ac:dyDescent="0.2">
      <c r="J6" s="6" t="s">
        <v>6</v>
      </c>
    </row>
    <row r="7" spans="2:34" x14ac:dyDescent="0.2">
      <c r="J7" s="6" t="s">
        <v>7</v>
      </c>
    </row>
    <row r="8" spans="2:34" ht="22.5" customHeight="1" x14ac:dyDescent="0.25">
      <c r="L8" s="241" t="str">
        <f>+Registration!B2</f>
        <v>West Coast 18xx Tournament</v>
      </c>
      <c r="M8" s="241"/>
      <c r="N8" s="241"/>
      <c r="O8" s="241"/>
      <c r="P8" s="241"/>
      <c r="Q8" s="241"/>
      <c r="R8" s="241"/>
      <c r="S8" s="241"/>
    </row>
    <row r="9" spans="2:34" x14ac:dyDescent="0.2">
      <c r="I9" s="238">
        <f>+Registration!B5</f>
        <v>41082</v>
      </c>
      <c r="J9" s="238"/>
      <c r="K9" s="238"/>
      <c r="L9" s="238"/>
      <c r="M9" s="238"/>
      <c r="N9" s="238"/>
      <c r="O9" s="237" t="s">
        <v>1189</v>
      </c>
      <c r="P9" s="238">
        <f>+Registration!B7</f>
        <v>41084</v>
      </c>
      <c r="Q9" s="238"/>
      <c r="R9" s="238"/>
      <c r="S9" s="238"/>
      <c r="T9" s="238"/>
      <c r="U9" s="238"/>
    </row>
    <row r="10" spans="2:34" x14ac:dyDescent="0.2">
      <c r="D10" s="2" t="s">
        <v>8</v>
      </c>
      <c r="E10" s="3" t="s">
        <v>9</v>
      </c>
      <c r="F10" s="1" t="s">
        <v>10</v>
      </c>
      <c r="J10" s="6"/>
      <c r="AD10" s="158" t="s">
        <v>1149</v>
      </c>
    </row>
    <row r="11" spans="2:34" x14ac:dyDescent="0.2">
      <c r="B11" s="153" t="s">
        <v>0</v>
      </c>
      <c r="C11" s="1" t="s">
        <v>11</v>
      </c>
      <c r="D11" s="2" t="s">
        <v>12</v>
      </c>
      <c r="E11" s="3" t="s">
        <v>13</v>
      </c>
      <c r="F11" s="1" t="s">
        <v>14</v>
      </c>
      <c r="I11" s="2" t="s">
        <v>15</v>
      </c>
      <c r="L11" s="2" t="s">
        <v>16</v>
      </c>
      <c r="O11" s="2" t="s">
        <v>17</v>
      </c>
      <c r="R11" s="2" t="s">
        <v>18</v>
      </c>
      <c r="S11" s="5"/>
      <c r="T11" s="5"/>
      <c r="U11" s="2" t="s">
        <v>19</v>
      </c>
      <c r="V11" s="2"/>
      <c r="W11" s="2"/>
      <c r="X11" s="2" t="s">
        <v>20</v>
      </c>
      <c r="Y11" s="2">
        <v>90</v>
      </c>
      <c r="Z11" s="2"/>
      <c r="AA11" s="2" t="s">
        <v>21</v>
      </c>
      <c r="AB11" s="5"/>
      <c r="AC11" s="5"/>
      <c r="AD11" s="2" t="s">
        <v>22</v>
      </c>
      <c r="AE11" s="2"/>
      <c r="AF11" s="2"/>
      <c r="AG11" s="158" t="s">
        <v>1185</v>
      </c>
    </row>
    <row r="12" spans="2:34" x14ac:dyDescent="0.2">
      <c r="B12" s="154"/>
      <c r="C12" s="1" t="str">
        <f>Registration!C10</f>
        <v xml:space="preserve">  </v>
      </c>
    </row>
    <row r="13" spans="2:34" x14ac:dyDescent="0.2">
      <c r="B13" s="154">
        <f>Registration!B11</f>
        <v>1</v>
      </c>
      <c r="C13" s="1" t="str">
        <f>Registration!C11</f>
        <v>Bruce Beard</v>
      </c>
      <c r="D13" s="2">
        <f t="shared" ref="D13:D44" si="0">F13+IF(H13="X",I13,0)+IF(K13="X",L13,0)+IF(N13="X",O13,0)+IF(Q13="X",R13,0)+IF(T13="X",U13,0)+IF(W13="X",X13,0)+IF(Z13="X",AA13,0)+IF(AC13="X",AD13,0)+IF(AF13="X",AG13,0)</f>
        <v>27.329010133890463</v>
      </c>
      <c r="E13" s="3">
        <f t="shared" ref="E13:E44" si="1">IF(F13=0," ",RANK(D13,D$1:D$31992))</f>
        <v>1</v>
      </c>
      <c r="F13">
        <f>'Opponents Played'!BH10</f>
        <v>3.25</v>
      </c>
      <c r="H13" s="162" t="s">
        <v>1172</v>
      </c>
      <c r="I13" s="2">
        <f t="shared" ref="I13:I44" si="2">IF(ISNA(VLOOKUP(B13,Session1,1,FALSE()))=TRUE()," ",VLOOKUP(B13,Session1,8,FALSE()))</f>
        <v>5.1313232352100595</v>
      </c>
      <c r="J13" s="8">
        <f t="shared" ref="J13:J44" si="3">IF(ISNA(VLOOKUP(B13,Session1,1,FALSE()))=TRUE()," ",VLOOKUP(B13,Session1,3,FALSE()))</f>
        <v>1865</v>
      </c>
      <c r="K13" s="162" t="s">
        <v>1172</v>
      </c>
      <c r="L13" s="2">
        <f t="shared" ref="L13:L44" si="4">IF(ISNA(VLOOKUP(B13,Session2,1,FALSE()))=TRUE()," ",VLOOKUP(B13,Session2,8,FALSE()))</f>
        <v>5.4350426913441385</v>
      </c>
      <c r="M13" s="5">
        <f t="shared" ref="M13:M44" si="5">IF(ISNA(VLOOKUP(B13,Session2,1,FALSE()))=TRUE()," ",VLOOKUP(B13,Session2,3,FALSE()))</f>
        <v>1846</v>
      </c>
      <c r="N13" s="162"/>
      <c r="O13" s="2">
        <f t="shared" ref="O13:O44" si="6">IF(ISNA(VLOOKUP(B13,Session3,1,FALSE()))=TRUE()," ",VLOOKUP(B13,Session3,8,FALSE()))</f>
        <v>6.1555374838107291</v>
      </c>
      <c r="P13" s="5">
        <f t="shared" ref="P13:P44" si="7">IF(ISNA(VLOOKUP(B13,Session3,1,FALSE()))=TRUE()," ",VLOOKUP(B13,Session3,3,FALSE()))</f>
        <v>1880</v>
      </c>
      <c r="Q13" s="162" t="s">
        <v>1172</v>
      </c>
      <c r="R13" s="2">
        <f t="shared" ref="R13:R44" si="8">IF(ISNA(VLOOKUP(B13,Session4,1,FALSE()))=TRUE()," ",VLOOKUP(B13,Session4,8,FALSE()))</f>
        <v>7.2861773558694143</v>
      </c>
      <c r="S13" s="5">
        <f t="shared" ref="S13:S44" si="9">IF(ISNA(VLOOKUP(B13,Session4,1,FALSE()))=TRUE()," ",VLOOKUP(B13,Session4,3,FALSE()))</f>
        <v>1844</v>
      </c>
      <c r="T13" s="162"/>
      <c r="U13" s="2" t="str">
        <f t="shared" ref="U13:U44" si="10">IF(ISNA(VLOOKUP(B13,Session5,1,FALSE()))=TRUE()," ",VLOOKUP(B13,Session5,8,FALSE()))</f>
        <v xml:space="preserve"> </v>
      </c>
      <c r="V13" s="5" t="str">
        <f t="shared" ref="V13:V44" si="11">IF(ISNA(VLOOKUP(B13,Session5,1,FALSE()))=TRUE()," ",VLOOKUP(B13,Session5,3,FALSE()))</f>
        <v xml:space="preserve"> </v>
      </c>
      <c r="W13" s="162"/>
      <c r="X13" s="2">
        <f t="shared" ref="X13:X44" si="12">IF(ISNA(VLOOKUP(B13,Session6,1,FALSE()))=TRUE()," ",VLOOKUP(B13,Session6,8,FALSE()))</f>
        <v>1.8449016278837511</v>
      </c>
      <c r="Y13" s="5" t="str">
        <f t="shared" ref="Y13:Y44" si="13">IF(ISNA(VLOOKUP(B13,Session6,1,FALSE()))=TRUE()," ",VLOOKUP(B13,Session6,3,FALSE()))</f>
        <v>18GL</v>
      </c>
      <c r="Z13" s="162" t="s">
        <v>1172</v>
      </c>
      <c r="AA13" s="2">
        <f t="shared" ref="AA13:AA44" si="14">IF(ISNA(VLOOKUP(B13,Session7,1,FALSE()))=TRUE()," ",VLOOKUP(B13,Session7,8,FALSE()))</f>
        <v>6.2264668514668511</v>
      </c>
      <c r="AB13" s="5">
        <f t="shared" ref="AB13:AB44" si="15">IF(ISNA(VLOOKUP(B13,Session7,1,FALSE()))=TRUE()," ",VLOOKUP(B13,Session7,3,FALSE()))</f>
        <v>1880</v>
      </c>
      <c r="AC13" s="151"/>
      <c r="AD13" s="2" t="str">
        <f t="shared" ref="AD13:AD44" si="16">IF(ISNA(VLOOKUP(B13,Session8,1,FALSE()))=TRUE()," ",VLOOKUP(B13,Session8,8,FALSE()))</f>
        <v xml:space="preserve"> </v>
      </c>
      <c r="AE13" s="5" t="str">
        <f t="shared" ref="AE13:AE44" si="17">IF(ISNA(VLOOKUP(B13,Session8,1,FALSE()))=TRUE()," ",VLOOKUP(B13,Session8,3,FALSE()))</f>
        <v xml:space="preserve"> </v>
      </c>
      <c r="AF13" s="235"/>
      <c r="AG13" s="2">
        <f t="shared" ref="AG13:AG44" si="18">IF(ISNA(VLOOKUP(B13,Session9,1,FALSE()))=TRUE()," ",VLOOKUP(B13,Session9,8,FALSE()))</f>
        <v>4.0631100266193432</v>
      </c>
      <c r="AH13" s="5" t="str">
        <f t="shared" ref="AH13:AH44" si="19">IF(ISNA(VLOOKUP(B13,Session9,1,FALSE()))=TRUE()," ",VLOOKUP(B13,Session9,3,FALSE()))</f>
        <v>18Neb</v>
      </c>
    </row>
    <row r="14" spans="2:34" x14ac:dyDescent="0.2">
      <c r="B14" s="154">
        <f>Registration!B12</f>
        <v>2</v>
      </c>
      <c r="C14" s="1" t="str">
        <f>Registration!C12</f>
        <v>Jeff Heuer</v>
      </c>
      <c r="D14" s="2">
        <f t="shared" si="0"/>
        <v>12.951507429460998</v>
      </c>
      <c r="E14" s="3">
        <f t="shared" si="1"/>
        <v>14</v>
      </c>
      <c r="F14" s="10">
        <f>'Opponents Played'!BH11</f>
        <v>3.75</v>
      </c>
      <c r="H14" s="162" t="s">
        <v>1172</v>
      </c>
      <c r="I14" s="2">
        <f t="shared" si="2"/>
        <v>1.8617979367938431</v>
      </c>
      <c r="J14" s="8" t="str">
        <f t="shared" si="3"/>
        <v>18PA</v>
      </c>
      <c r="K14" s="162" t="s">
        <v>1172</v>
      </c>
      <c r="L14" s="2">
        <f t="shared" si="4"/>
        <v>1.5210257824348545</v>
      </c>
      <c r="M14" s="5">
        <f t="shared" si="5"/>
        <v>1860</v>
      </c>
      <c r="N14" s="162"/>
      <c r="O14" s="2" t="str">
        <f t="shared" si="6"/>
        <v xml:space="preserve"> </v>
      </c>
      <c r="P14" s="5" t="str">
        <f t="shared" si="7"/>
        <v xml:space="preserve"> </v>
      </c>
      <c r="Q14" s="162" t="s">
        <v>1172</v>
      </c>
      <c r="R14" s="2">
        <f t="shared" si="8"/>
        <v>2.963994805808051</v>
      </c>
      <c r="S14" s="5">
        <f t="shared" si="9"/>
        <v>1832</v>
      </c>
      <c r="T14" s="162"/>
      <c r="U14" s="2" t="str">
        <f t="shared" si="10"/>
        <v xml:space="preserve"> </v>
      </c>
      <c r="V14" s="5" t="str">
        <f t="shared" si="11"/>
        <v xml:space="preserve"> </v>
      </c>
      <c r="W14" s="162" t="s">
        <v>1172</v>
      </c>
      <c r="X14" s="2">
        <f t="shared" si="12"/>
        <v>2.8546889044242487</v>
      </c>
      <c r="Y14" s="5" t="str">
        <f t="shared" si="13"/>
        <v>18GL</v>
      </c>
      <c r="Z14" s="162"/>
      <c r="AA14" s="2">
        <f t="shared" si="14"/>
        <v>0.51536197763390235</v>
      </c>
      <c r="AB14" s="5">
        <f t="shared" si="15"/>
        <v>1880</v>
      </c>
      <c r="AC14" s="151"/>
      <c r="AD14" s="2" t="str">
        <f t="shared" si="16"/>
        <v xml:space="preserve"> </v>
      </c>
      <c r="AE14" s="5" t="str">
        <f t="shared" si="17"/>
        <v xml:space="preserve"> </v>
      </c>
      <c r="AF14" s="151"/>
      <c r="AG14" s="2" t="str">
        <f t="shared" si="18"/>
        <v xml:space="preserve"> </v>
      </c>
      <c r="AH14" s="5" t="str">
        <f t="shared" si="19"/>
        <v xml:space="preserve"> </v>
      </c>
    </row>
    <row r="15" spans="2:34" x14ac:dyDescent="0.2">
      <c r="B15" s="154">
        <f>Registration!B13</f>
        <v>3</v>
      </c>
      <c r="C15" s="1" t="str">
        <f>Registration!C13</f>
        <v>Mark Geary</v>
      </c>
      <c r="D15" s="2">
        <f t="shared" si="0"/>
        <v>14.432455504582927</v>
      </c>
      <c r="E15" s="3">
        <f t="shared" si="1"/>
        <v>12</v>
      </c>
      <c r="F15" s="11">
        <f>'Opponents Played'!BH12</f>
        <v>3</v>
      </c>
      <c r="H15" s="162" t="s">
        <v>1172</v>
      </c>
      <c r="I15" s="2">
        <f t="shared" si="2"/>
        <v>2.6694502435629786</v>
      </c>
      <c r="J15" s="8" t="str">
        <f t="shared" si="3"/>
        <v>1830</v>
      </c>
      <c r="K15" s="162" t="s">
        <v>1172</v>
      </c>
      <c r="L15" s="2">
        <f t="shared" si="4"/>
        <v>3.8685992955838526</v>
      </c>
      <c r="M15" s="5" t="str">
        <f t="shared" si="5"/>
        <v>18IN</v>
      </c>
      <c r="N15" s="162"/>
      <c r="O15" s="2">
        <f t="shared" si="6"/>
        <v>1.8106374952847983</v>
      </c>
      <c r="P15" s="5">
        <f t="shared" si="7"/>
        <v>1848</v>
      </c>
      <c r="Q15" s="162"/>
      <c r="R15" s="2">
        <f t="shared" si="8"/>
        <v>1.8792638273270379</v>
      </c>
      <c r="S15" s="5" t="str">
        <f t="shared" si="9"/>
        <v>18ARD</v>
      </c>
      <c r="T15" s="162"/>
      <c r="U15" s="2" t="str">
        <f t="shared" si="10"/>
        <v xml:space="preserve"> </v>
      </c>
      <c r="V15" s="5" t="str">
        <f t="shared" si="11"/>
        <v xml:space="preserve"> </v>
      </c>
      <c r="W15" s="162" t="s">
        <v>1172</v>
      </c>
      <c r="X15" s="2">
        <f t="shared" si="12"/>
        <v>2.9410506299025432</v>
      </c>
      <c r="Y15" s="5">
        <f t="shared" si="13"/>
        <v>1844</v>
      </c>
      <c r="Z15" s="162" t="s">
        <v>1172</v>
      </c>
      <c r="AA15" s="2">
        <f t="shared" si="14"/>
        <v>1.9533553355335533</v>
      </c>
      <c r="AB15" s="5">
        <f t="shared" si="15"/>
        <v>1812</v>
      </c>
      <c r="AC15" s="151"/>
      <c r="AD15" s="2" t="str">
        <f t="shared" si="16"/>
        <v xml:space="preserve"> </v>
      </c>
      <c r="AE15" s="5" t="str">
        <f t="shared" si="17"/>
        <v xml:space="preserve"> </v>
      </c>
      <c r="AF15" s="151"/>
      <c r="AG15" s="2" t="str">
        <f t="shared" si="18"/>
        <v xml:space="preserve"> </v>
      </c>
      <c r="AH15" s="5" t="str">
        <f t="shared" si="19"/>
        <v xml:space="preserve"> </v>
      </c>
    </row>
    <row r="16" spans="2:34" x14ac:dyDescent="0.2">
      <c r="B16" s="154">
        <f>Registration!B14</f>
        <v>4</v>
      </c>
      <c r="C16" s="1" t="str">
        <f>Registration!C14</f>
        <v>David Simmons</v>
      </c>
      <c r="D16" s="2">
        <f t="shared" si="0"/>
        <v>13.146923868718705</v>
      </c>
      <c r="E16" s="3">
        <f t="shared" si="1"/>
        <v>13</v>
      </c>
      <c r="F16">
        <f>'Opponents Played'!BH13</f>
        <v>2.75</v>
      </c>
      <c r="H16" s="162" t="s">
        <v>1172</v>
      </c>
      <c r="I16" s="2">
        <f t="shared" si="2"/>
        <v>1.873392397827951</v>
      </c>
      <c r="J16" s="8">
        <f t="shared" si="3"/>
        <v>1880</v>
      </c>
      <c r="K16" s="162"/>
      <c r="L16" s="2">
        <f t="shared" si="4"/>
        <v>0.62744728915662651</v>
      </c>
      <c r="M16" s="5" t="str">
        <f t="shared" si="5"/>
        <v>18Neb</v>
      </c>
      <c r="N16" s="162"/>
      <c r="O16" s="2">
        <f t="shared" si="6"/>
        <v>0.74012772057865239</v>
      </c>
      <c r="P16" s="5">
        <f t="shared" si="7"/>
        <v>1880</v>
      </c>
      <c r="Q16" s="162" t="s">
        <v>1172</v>
      </c>
      <c r="R16" s="2">
        <f t="shared" si="8"/>
        <v>3.8747074707470746</v>
      </c>
      <c r="S16" s="5">
        <f t="shared" si="9"/>
        <v>1844</v>
      </c>
      <c r="T16" s="162"/>
      <c r="U16" s="2" t="str">
        <f t="shared" si="10"/>
        <v xml:space="preserve"> </v>
      </c>
      <c r="V16" s="5" t="str">
        <f t="shared" si="11"/>
        <v xml:space="preserve"> </v>
      </c>
      <c r="W16" s="162" t="s">
        <v>1172</v>
      </c>
      <c r="X16" s="2">
        <f t="shared" si="12"/>
        <v>2.8381118165062462</v>
      </c>
      <c r="Y16" s="5">
        <f t="shared" si="13"/>
        <v>1841</v>
      </c>
      <c r="Z16" s="162" t="s">
        <v>1172</v>
      </c>
      <c r="AA16" s="2">
        <f t="shared" si="14"/>
        <v>1.8107121836374338</v>
      </c>
      <c r="AB16" s="5">
        <f t="shared" si="15"/>
        <v>1880</v>
      </c>
      <c r="AC16" s="151"/>
      <c r="AD16" s="2" t="str">
        <f t="shared" si="16"/>
        <v xml:space="preserve"> </v>
      </c>
      <c r="AE16" s="5" t="str">
        <f t="shared" si="17"/>
        <v xml:space="preserve"> </v>
      </c>
      <c r="AF16" s="151"/>
      <c r="AG16" s="2" t="str">
        <f t="shared" si="18"/>
        <v xml:space="preserve"> </v>
      </c>
      <c r="AH16" s="5" t="str">
        <f t="shared" si="19"/>
        <v xml:space="preserve"> </v>
      </c>
    </row>
    <row r="17" spans="2:34" x14ac:dyDescent="0.2">
      <c r="B17" s="154">
        <f>Registration!B15</f>
        <v>5</v>
      </c>
      <c r="C17" s="1" t="str">
        <f>Registration!C15</f>
        <v>Chris Schaffer</v>
      </c>
      <c r="D17" s="2">
        <f t="shared" si="0"/>
        <v>21.284176743026872</v>
      </c>
      <c r="E17" s="3">
        <f t="shared" si="1"/>
        <v>4</v>
      </c>
      <c r="F17">
        <f>'Opponents Played'!BH14</f>
        <v>3.25</v>
      </c>
      <c r="H17" s="162" t="s">
        <v>1172</v>
      </c>
      <c r="I17" s="2">
        <f t="shared" si="2"/>
        <v>6.1094200830717522</v>
      </c>
      <c r="J17" s="8">
        <f t="shared" si="3"/>
        <v>1880</v>
      </c>
      <c r="K17" s="162" t="s">
        <v>1172</v>
      </c>
      <c r="L17" s="2">
        <f t="shared" si="4"/>
        <v>2.7936440074105744</v>
      </c>
      <c r="M17" s="5">
        <f t="shared" si="5"/>
        <v>1846</v>
      </c>
      <c r="N17" s="162" t="s">
        <v>1172</v>
      </c>
      <c r="O17" s="2">
        <f t="shared" si="6"/>
        <v>3.937703636126678</v>
      </c>
      <c r="P17" s="5">
        <f t="shared" si="7"/>
        <v>1880</v>
      </c>
      <c r="Q17" s="162"/>
      <c r="R17" s="2">
        <f t="shared" si="8"/>
        <v>1</v>
      </c>
      <c r="S17" s="5">
        <f t="shared" si="9"/>
        <v>1817</v>
      </c>
      <c r="T17" s="162"/>
      <c r="U17" s="2" t="str">
        <f t="shared" si="10"/>
        <v xml:space="preserve"> </v>
      </c>
      <c r="V17" s="5" t="str">
        <f t="shared" si="11"/>
        <v xml:space="preserve"> </v>
      </c>
      <c r="W17" s="162" t="s">
        <v>1172</v>
      </c>
      <c r="X17" s="2">
        <f t="shared" si="12"/>
        <v>5.1934090164178661</v>
      </c>
      <c r="Y17" s="5" t="str">
        <f t="shared" si="13"/>
        <v>18GL</v>
      </c>
      <c r="Z17" s="162"/>
      <c r="AA17" s="2">
        <f t="shared" si="14"/>
        <v>0.44642857142857145</v>
      </c>
      <c r="AB17" s="5">
        <f t="shared" si="15"/>
        <v>1848</v>
      </c>
      <c r="AC17" s="151"/>
      <c r="AD17" s="2" t="str">
        <f t="shared" si="16"/>
        <v xml:space="preserve"> </v>
      </c>
      <c r="AE17" s="5" t="str">
        <f t="shared" si="17"/>
        <v xml:space="preserve"> </v>
      </c>
      <c r="AF17" s="162" t="s">
        <v>1146</v>
      </c>
      <c r="AG17" s="2">
        <f t="shared" si="18"/>
        <v>1.9687010954616588</v>
      </c>
      <c r="AH17" s="5" t="str">
        <f t="shared" si="19"/>
        <v>18Neb</v>
      </c>
    </row>
    <row r="18" spans="2:34" x14ac:dyDescent="0.2">
      <c r="B18" s="154">
        <f>Registration!B16</f>
        <v>6</v>
      </c>
      <c r="C18" s="1" t="str">
        <f>Registration!C16</f>
        <v>Bill Gallagher</v>
      </c>
      <c r="D18" s="2">
        <f t="shared" si="0"/>
        <v>15.07099822320863</v>
      </c>
      <c r="E18" s="3">
        <f t="shared" si="1"/>
        <v>10</v>
      </c>
      <c r="F18">
        <f>'Opponents Played'!BH15</f>
        <v>3.5</v>
      </c>
      <c r="H18" s="162"/>
      <c r="I18" s="2">
        <f t="shared" si="2"/>
        <v>0.61412151067323484</v>
      </c>
      <c r="J18" s="8">
        <f t="shared" si="3"/>
        <v>1865</v>
      </c>
      <c r="K18" s="162" t="s">
        <v>1172</v>
      </c>
      <c r="L18" s="2">
        <f t="shared" si="4"/>
        <v>2.9047439759036147</v>
      </c>
      <c r="M18" s="5" t="str">
        <f t="shared" si="5"/>
        <v>18Neb</v>
      </c>
      <c r="N18" s="162" t="s">
        <v>1172</v>
      </c>
      <c r="O18" s="2">
        <f t="shared" si="6"/>
        <v>1.6825432741260324</v>
      </c>
      <c r="P18" s="5">
        <f t="shared" si="7"/>
        <v>1848</v>
      </c>
      <c r="Q18" s="162"/>
      <c r="R18" s="2">
        <f t="shared" si="8"/>
        <v>0.60713020894817615</v>
      </c>
      <c r="S18" s="5">
        <f t="shared" si="9"/>
        <v>1832</v>
      </c>
      <c r="T18" s="162"/>
      <c r="U18" s="2" t="str">
        <f t="shared" si="10"/>
        <v xml:space="preserve"> </v>
      </c>
      <c r="V18" s="5" t="str">
        <f t="shared" si="11"/>
        <v xml:space="preserve"> </v>
      </c>
      <c r="W18" s="162" t="s">
        <v>1172</v>
      </c>
      <c r="X18" s="2">
        <f t="shared" si="12"/>
        <v>6.1227648785695221</v>
      </c>
      <c r="Y18" s="5">
        <f t="shared" si="13"/>
        <v>1844</v>
      </c>
      <c r="Z18" s="162" t="s">
        <v>1172</v>
      </c>
      <c r="AA18" s="2">
        <f t="shared" si="14"/>
        <v>0.86094609460946092</v>
      </c>
      <c r="AB18" s="5">
        <f t="shared" si="15"/>
        <v>1812</v>
      </c>
      <c r="AC18" s="151"/>
      <c r="AD18" s="2" t="str">
        <f t="shared" si="16"/>
        <v xml:space="preserve"> </v>
      </c>
      <c r="AE18" s="5" t="str">
        <f t="shared" si="17"/>
        <v xml:space="preserve"> </v>
      </c>
      <c r="AF18" s="151"/>
      <c r="AG18" s="2" t="str">
        <f t="shared" si="18"/>
        <v xml:space="preserve"> </v>
      </c>
      <c r="AH18" s="5" t="str">
        <f t="shared" si="19"/>
        <v xml:space="preserve"> </v>
      </c>
    </row>
    <row r="19" spans="2:34" x14ac:dyDescent="0.2">
      <c r="B19" s="154">
        <f>Registration!B17</f>
        <v>7</v>
      </c>
      <c r="C19" s="1" t="str">
        <f>Registration!C17</f>
        <v>Eric Flood</v>
      </c>
      <c r="D19" s="2">
        <f t="shared" si="0"/>
        <v>16.313869809743458</v>
      </c>
      <c r="E19" s="3">
        <f t="shared" si="1"/>
        <v>9</v>
      </c>
      <c r="F19">
        <f>'Opponents Played'!BH16</f>
        <v>3.5</v>
      </c>
      <c r="H19" s="162" t="s">
        <v>1172</v>
      </c>
      <c r="I19" s="2">
        <f t="shared" si="2"/>
        <v>3.9213639526791928</v>
      </c>
      <c r="J19" s="8" t="str">
        <f t="shared" si="3"/>
        <v>1830</v>
      </c>
      <c r="K19" s="162" t="s">
        <v>1172</v>
      </c>
      <c r="L19" s="2">
        <f t="shared" si="4"/>
        <v>5.2608796430434026</v>
      </c>
      <c r="M19" s="5">
        <f t="shared" si="5"/>
        <v>1860</v>
      </c>
      <c r="N19" s="162" t="s">
        <v>1172</v>
      </c>
      <c r="O19" s="2">
        <f t="shared" si="6"/>
        <v>2.8636205092431113</v>
      </c>
      <c r="P19" s="5">
        <f t="shared" si="7"/>
        <v>1835</v>
      </c>
      <c r="Q19" s="162"/>
      <c r="R19" s="2" t="str">
        <f t="shared" si="8"/>
        <v xml:space="preserve"> </v>
      </c>
      <c r="S19" s="5">
        <f t="shared" si="9"/>
        <v>1817</v>
      </c>
      <c r="T19" s="162"/>
      <c r="U19" s="2" t="str">
        <f t="shared" si="10"/>
        <v xml:space="preserve"> </v>
      </c>
      <c r="V19" s="5" t="str">
        <f t="shared" si="11"/>
        <v xml:space="preserve"> </v>
      </c>
      <c r="W19" s="162" t="s">
        <v>1172</v>
      </c>
      <c r="X19" s="2">
        <f t="shared" si="12"/>
        <v>0.76800570477775132</v>
      </c>
      <c r="Y19" s="5">
        <f t="shared" si="13"/>
        <v>1844</v>
      </c>
      <c r="Z19" s="162"/>
      <c r="AA19" s="2">
        <f t="shared" si="14"/>
        <v>2.9285714285714288</v>
      </c>
      <c r="AB19" s="5">
        <f t="shared" si="15"/>
        <v>1848</v>
      </c>
      <c r="AC19" s="151"/>
      <c r="AD19" s="2" t="str">
        <f t="shared" si="16"/>
        <v xml:space="preserve"> </v>
      </c>
      <c r="AE19" s="5" t="str">
        <f t="shared" si="17"/>
        <v xml:space="preserve"> </v>
      </c>
      <c r="AF19" s="151"/>
      <c r="AG19" s="2" t="str">
        <f t="shared" si="18"/>
        <v xml:space="preserve"> </v>
      </c>
      <c r="AH19" s="5" t="str">
        <f t="shared" si="19"/>
        <v xml:space="preserve"> </v>
      </c>
    </row>
    <row r="20" spans="2:34" x14ac:dyDescent="0.2">
      <c r="B20" s="154">
        <f>Registration!B18</f>
        <v>8</v>
      </c>
      <c r="C20" s="1" t="str">
        <f>Registration!C18</f>
        <v>Jonathan Flagg</v>
      </c>
      <c r="D20" s="2">
        <f t="shared" si="0"/>
        <v>11.633182055742168</v>
      </c>
      <c r="E20" s="3">
        <f t="shared" si="1"/>
        <v>15</v>
      </c>
      <c r="F20">
        <f>'Opponents Played'!BH17</f>
        <v>3.25</v>
      </c>
      <c r="H20" s="162"/>
      <c r="I20" s="2">
        <f t="shared" si="2"/>
        <v>0.76696350181863793</v>
      </c>
      <c r="J20" s="8">
        <f t="shared" si="3"/>
        <v>1870</v>
      </c>
      <c r="K20" s="162" t="s">
        <v>1172</v>
      </c>
      <c r="L20" s="2">
        <f t="shared" si="4"/>
        <v>0.81172251484926594</v>
      </c>
      <c r="M20" s="5">
        <f t="shared" si="5"/>
        <v>1846</v>
      </c>
      <c r="N20" s="162" t="s">
        <v>1172</v>
      </c>
      <c r="O20" s="2">
        <f t="shared" si="6"/>
        <v>3.9900037721614483</v>
      </c>
      <c r="P20" s="5">
        <f t="shared" si="7"/>
        <v>1848</v>
      </c>
      <c r="Q20" s="162" t="s">
        <v>1172</v>
      </c>
      <c r="R20" s="2">
        <f t="shared" si="8"/>
        <v>1.8179671821508676</v>
      </c>
      <c r="S20" s="5">
        <f t="shared" si="9"/>
        <v>1832</v>
      </c>
      <c r="T20" s="162"/>
      <c r="U20" s="2" t="str">
        <f t="shared" si="10"/>
        <v xml:space="preserve"> </v>
      </c>
      <c r="V20" s="5" t="str">
        <f t="shared" si="11"/>
        <v xml:space="preserve"> </v>
      </c>
      <c r="W20" s="162"/>
      <c r="X20" s="2">
        <f t="shared" si="12"/>
        <v>0.65215220213722158</v>
      </c>
      <c r="Y20" s="5" t="str">
        <f t="shared" si="13"/>
        <v>18GL</v>
      </c>
      <c r="Z20" s="162" t="s">
        <v>1172</v>
      </c>
      <c r="AA20" s="2">
        <f t="shared" si="14"/>
        <v>1.7634885865805856</v>
      </c>
      <c r="AB20" s="5">
        <f t="shared" si="15"/>
        <v>1870</v>
      </c>
      <c r="AC20" s="151"/>
      <c r="AD20" s="2" t="str">
        <f t="shared" si="16"/>
        <v xml:space="preserve"> </v>
      </c>
      <c r="AE20" s="5" t="str">
        <f t="shared" si="17"/>
        <v xml:space="preserve"> </v>
      </c>
      <c r="AF20" s="151"/>
      <c r="AG20" s="2" t="str">
        <f t="shared" si="18"/>
        <v xml:space="preserve"> </v>
      </c>
      <c r="AH20" s="5" t="str">
        <f t="shared" si="19"/>
        <v xml:space="preserve"> </v>
      </c>
    </row>
    <row r="21" spans="2:34" x14ac:dyDescent="0.2">
      <c r="B21" s="154">
        <f>Registration!B19</f>
        <v>9</v>
      </c>
      <c r="C21" s="1" t="str">
        <f>Registration!C19</f>
        <v>Todd V.d Pluyme</v>
      </c>
      <c r="D21" s="2">
        <f t="shared" si="0"/>
        <v>25.924952720368218</v>
      </c>
      <c r="E21" s="3">
        <f t="shared" si="1"/>
        <v>2</v>
      </c>
      <c r="F21">
        <f>'Opponents Played'!BH18</f>
        <v>3.75</v>
      </c>
      <c r="H21" s="162"/>
      <c r="I21" s="2">
        <f t="shared" si="2"/>
        <v>3.9754215490140039</v>
      </c>
      <c r="J21" s="8">
        <f t="shared" si="3"/>
        <v>1880</v>
      </c>
      <c r="K21" s="162" t="s">
        <v>1172</v>
      </c>
      <c r="L21" s="2">
        <f t="shared" si="4"/>
        <v>6.3630991949183837</v>
      </c>
      <c r="M21" s="5" t="str">
        <f t="shared" si="5"/>
        <v>18IN</v>
      </c>
      <c r="N21" s="162" t="s">
        <v>1172</v>
      </c>
      <c r="O21" s="2">
        <f t="shared" si="6"/>
        <v>6.2080734872745662</v>
      </c>
      <c r="P21" s="5">
        <f t="shared" si="7"/>
        <v>1835</v>
      </c>
      <c r="Q21" s="162" t="s">
        <v>1172</v>
      </c>
      <c r="R21" s="2">
        <f t="shared" si="8"/>
        <v>5.180257062245289</v>
      </c>
      <c r="S21" s="5">
        <f t="shared" si="9"/>
        <v>1832</v>
      </c>
      <c r="T21" s="162"/>
      <c r="U21" s="2" t="str">
        <f t="shared" si="10"/>
        <v xml:space="preserve"> </v>
      </c>
      <c r="V21" s="5" t="str">
        <f t="shared" si="11"/>
        <v xml:space="preserve"> </v>
      </c>
      <c r="W21" s="162"/>
      <c r="X21" s="2" t="str">
        <f t="shared" si="12"/>
        <v xml:space="preserve"> </v>
      </c>
      <c r="Y21" s="5">
        <f t="shared" si="13"/>
        <v>1841</v>
      </c>
      <c r="Z21" s="162" t="s">
        <v>1172</v>
      </c>
      <c r="AA21" s="2">
        <f t="shared" si="14"/>
        <v>4.4235229759299779</v>
      </c>
      <c r="AB21" s="5">
        <f t="shared" si="15"/>
        <v>1870</v>
      </c>
      <c r="AC21" s="151"/>
      <c r="AD21" s="2" t="str">
        <f t="shared" si="16"/>
        <v xml:space="preserve"> </v>
      </c>
      <c r="AE21" s="5" t="str">
        <f t="shared" si="17"/>
        <v xml:space="preserve"> </v>
      </c>
      <c r="AF21" s="162"/>
      <c r="AG21" s="2" t="str">
        <f t="shared" si="18"/>
        <v xml:space="preserve"> </v>
      </c>
      <c r="AH21" s="5" t="str">
        <f t="shared" si="19"/>
        <v xml:space="preserve"> </v>
      </c>
    </row>
    <row r="22" spans="2:34" x14ac:dyDescent="0.2">
      <c r="B22" s="154">
        <f>Registration!B20</f>
        <v>10</v>
      </c>
      <c r="C22" s="1" t="str">
        <f>Registration!C20</f>
        <v>Allen Stancius</v>
      </c>
      <c r="D22" s="2">
        <f t="shared" si="0"/>
        <v>8.9160553211593285</v>
      </c>
      <c r="E22" s="3">
        <f t="shared" si="1"/>
        <v>18</v>
      </c>
      <c r="F22">
        <f>'Opponents Played'!BH19</f>
        <v>3.25</v>
      </c>
      <c r="H22" s="162" t="s">
        <v>1172</v>
      </c>
      <c r="I22" s="2">
        <f t="shared" si="2"/>
        <v>2.9983625347961356</v>
      </c>
      <c r="J22" s="8" t="str">
        <f t="shared" si="3"/>
        <v>18PA</v>
      </c>
      <c r="K22" s="162" t="s">
        <v>1172</v>
      </c>
      <c r="L22" s="2">
        <f t="shared" si="4"/>
        <v>0.45304261080233715</v>
      </c>
      <c r="M22" s="5">
        <f t="shared" si="5"/>
        <v>1846</v>
      </c>
      <c r="N22" s="162" t="s">
        <v>1172</v>
      </c>
      <c r="O22" s="2">
        <f t="shared" si="6"/>
        <v>1.7535514140492636</v>
      </c>
      <c r="P22" s="5">
        <f t="shared" si="7"/>
        <v>1880</v>
      </c>
      <c r="Q22" s="162"/>
      <c r="R22" s="2" t="str">
        <f t="shared" si="8"/>
        <v xml:space="preserve"> </v>
      </c>
      <c r="S22" s="5">
        <f t="shared" si="9"/>
        <v>1817</v>
      </c>
      <c r="T22" s="162"/>
      <c r="U22" s="2" t="str">
        <f t="shared" si="10"/>
        <v xml:space="preserve"> </v>
      </c>
      <c r="V22" s="5" t="str">
        <f t="shared" si="11"/>
        <v xml:space="preserve"> </v>
      </c>
      <c r="W22" s="162" t="s">
        <v>1172</v>
      </c>
      <c r="X22" s="2">
        <f t="shared" si="12"/>
        <v>0.46109876151159096</v>
      </c>
      <c r="Y22" s="5">
        <f t="shared" si="13"/>
        <v>1830</v>
      </c>
      <c r="Z22" s="162"/>
      <c r="AA22" s="2">
        <f t="shared" si="14"/>
        <v>0.41666666666666669</v>
      </c>
      <c r="AB22" s="5" t="str">
        <f t="shared" si="15"/>
        <v>18PA</v>
      </c>
      <c r="AC22" s="151"/>
      <c r="AD22" s="2" t="str">
        <f t="shared" si="16"/>
        <v xml:space="preserve"> </v>
      </c>
      <c r="AE22" s="5" t="str">
        <f t="shared" si="17"/>
        <v xml:space="preserve"> </v>
      </c>
      <c r="AF22" s="151"/>
      <c r="AG22" s="2" t="str">
        <f t="shared" si="18"/>
        <v xml:space="preserve"> </v>
      </c>
      <c r="AH22" s="5" t="str">
        <f t="shared" si="19"/>
        <v xml:space="preserve"> </v>
      </c>
    </row>
    <row r="23" spans="2:34" x14ac:dyDescent="0.2">
      <c r="B23" s="154">
        <f>Registration!B21</f>
        <v>11</v>
      </c>
      <c r="C23" s="1" t="str">
        <f>Registration!C21</f>
        <v>Mike Monical</v>
      </c>
      <c r="D23" s="2">
        <f t="shared" si="0"/>
        <v>17.665646453633883</v>
      </c>
      <c r="E23" s="3">
        <f t="shared" si="1"/>
        <v>7</v>
      </c>
      <c r="F23">
        <f>'Opponents Played'!BH20</f>
        <v>2.75</v>
      </c>
      <c r="H23" s="162" t="s">
        <v>1172</v>
      </c>
      <c r="I23" s="2">
        <f t="shared" si="2"/>
        <v>5.133076673315089</v>
      </c>
      <c r="J23" s="8" t="str">
        <f t="shared" si="3"/>
        <v>18PA</v>
      </c>
      <c r="K23" s="162" t="s">
        <v>1172</v>
      </c>
      <c r="L23" s="2">
        <f t="shared" si="4"/>
        <v>1.6404768355459225</v>
      </c>
      <c r="M23" s="5" t="str">
        <f t="shared" si="5"/>
        <v>18IN</v>
      </c>
      <c r="N23" s="162"/>
      <c r="O23" s="2">
        <f t="shared" si="6"/>
        <v>0.56657992985631855</v>
      </c>
      <c r="P23" s="5">
        <f t="shared" si="7"/>
        <v>1848</v>
      </c>
      <c r="Q23" s="162" t="s">
        <v>1172</v>
      </c>
      <c r="R23" s="2">
        <f t="shared" si="8"/>
        <v>4.0761090498467496</v>
      </c>
      <c r="S23" s="5">
        <f t="shared" si="9"/>
        <v>1837</v>
      </c>
      <c r="T23" s="162"/>
      <c r="U23" s="2" t="str">
        <f t="shared" si="10"/>
        <v xml:space="preserve"> </v>
      </c>
      <c r="V23" s="5" t="str">
        <f t="shared" si="11"/>
        <v xml:space="preserve"> </v>
      </c>
      <c r="W23" s="162"/>
      <c r="X23" s="2" t="str">
        <f t="shared" si="12"/>
        <v xml:space="preserve"> </v>
      </c>
      <c r="Y23" s="5" t="str">
        <f t="shared" si="13"/>
        <v xml:space="preserve"> </v>
      </c>
      <c r="Z23" s="162" t="s">
        <v>1172</v>
      </c>
      <c r="AA23" s="2">
        <f t="shared" si="14"/>
        <v>4.06598389492612</v>
      </c>
      <c r="AB23" s="5">
        <f t="shared" si="15"/>
        <v>1812</v>
      </c>
      <c r="AC23" s="151"/>
      <c r="AD23" s="2" t="str">
        <f t="shared" si="16"/>
        <v xml:space="preserve"> </v>
      </c>
      <c r="AE23" s="5" t="str">
        <f t="shared" si="17"/>
        <v xml:space="preserve"> </v>
      </c>
      <c r="AF23" s="151"/>
      <c r="AG23" s="2" t="str">
        <f t="shared" si="18"/>
        <v xml:space="preserve"> </v>
      </c>
      <c r="AH23" s="5" t="str">
        <f t="shared" si="19"/>
        <v xml:space="preserve"> </v>
      </c>
    </row>
    <row r="24" spans="2:34" x14ac:dyDescent="0.2">
      <c r="B24" s="154">
        <f>Registration!B22</f>
        <v>12</v>
      </c>
      <c r="C24" s="1" t="str">
        <f>Registration!C22</f>
        <v>Dave Blanchard</v>
      </c>
      <c r="D24" s="2">
        <f t="shared" si="0"/>
        <v>23.327757648398808</v>
      </c>
      <c r="E24" s="3">
        <f t="shared" si="1"/>
        <v>3</v>
      </c>
      <c r="F24">
        <f>'Opponents Played'!BH21</f>
        <v>3.75</v>
      </c>
      <c r="H24" s="162" t="s">
        <v>1172</v>
      </c>
      <c r="I24" s="2">
        <f t="shared" si="2"/>
        <v>5.1663253364540669</v>
      </c>
      <c r="J24" s="8">
        <f t="shared" si="3"/>
        <v>1870</v>
      </c>
      <c r="K24" s="162" t="s">
        <v>1172</v>
      </c>
      <c r="L24" s="2">
        <f t="shared" si="4"/>
        <v>5.1713986438061639</v>
      </c>
      <c r="M24" s="5" t="str">
        <f t="shared" si="5"/>
        <v>18Neb</v>
      </c>
      <c r="N24" s="162" t="s">
        <v>1172</v>
      </c>
      <c r="O24" s="2">
        <f t="shared" si="6"/>
        <v>5.3491566816759519</v>
      </c>
      <c r="P24" s="5">
        <f t="shared" si="7"/>
        <v>1848</v>
      </c>
      <c r="Q24" s="162"/>
      <c r="R24" s="2">
        <f t="shared" si="8"/>
        <v>1</v>
      </c>
      <c r="S24" s="5">
        <f t="shared" si="9"/>
        <v>1817</v>
      </c>
      <c r="T24" s="162"/>
      <c r="U24" s="2" t="str">
        <f t="shared" si="10"/>
        <v xml:space="preserve"> </v>
      </c>
      <c r="V24" s="5" t="str">
        <f t="shared" si="11"/>
        <v xml:space="preserve"> </v>
      </c>
      <c r="W24" s="162"/>
      <c r="X24" s="2">
        <f t="shared" si="12"/>
        <v>1.6057751382346916</v>
      </c>
      <c r="Y24" s="5">
        <f t="shared" si="13"/>
        <v>1841</v>
      </c>
      <c r="Z24" s="162" t="s">
        <v>1172</v>
      </c>
      <c r="AA24" s="2">
        <f t="shared" si="14"/>
        <v>3.8908769864626249</v>
      </c>
      <c r="AB24" s="5">
        <f t="shared" si="15"/>
        <v>1880</v>
      </c>
      <c r="AC24" s="151"/>
      <c r="AD24" s="2" t="str">
        <f t="shared" si="16"/>
        <v xml:space="preserve"> </v>
      </c>
      <c r="AE24" s="5" t="str">
        <f t="shared" si="17"/>
        <v xml:space="preserve"> </v>
      </c>
      <c r="AF24" s="151"/>
      <c r="AG24" s="2" t="str">
        <f t="shared" si="18"/>
        <v xml:space="preserve"> </v>
      </c>
      <c r="AH24" s="5" t="str">
        <f t="shared" si="19"/>
        <v xml:space="preserve"> </v>
      </c>
    </row>
    <row r="25" spans="2:34" x14ac:dyDescent="0.2">
      <c r="B25" s="154">
        <f>Registration!B23</f>
        <v>13</v>
      </c>
      <c r="C25" s="1" t="str">
        <f>Registration!C23</f>
        <v>David Hecht</v>
      </c>
      <c r="D25" s="2">
        <f t="shared" si="0"/>
        <v>3.3258512284067105</v>
      </c>
      <c r="E25" s="3">
        <f t="shared" si="1"/>
        <v>22</v>
      </c>
      <c r="F25">
        <f>'Opponents Played'!BH22</f>
        <v>1.5</v>
      </c>
      <c r="H25" s="162"/>
      <c r="I25" s="2">
        <f t="shared" si="2"/>
        <v>0.67005076142131981</v>
      </c>
      <c r="J25" s="8" t="str">
        <f t="shared" si="3"/>
        <v>18PA</v>
      </c>
      <c r="K25" s="162"/>
      <c r="L25" s="2" t="str">
        <f t="shared" si="4"/>
        <v xml:space="preserve"> </v>
      </c>
      <c r="M25" s="5" t="str">
        <f t="shared" si="5"/>
        <v xml:space="preserve"> </v>
      </c>
      <c r="N25" s="162"/>
      <c r="O25" s="2" t="str">
        <f t="shared" si="6"/>
        <v xml:space="preserve"> </v>
      </c>
      <c r="P25" s="5" t="str">
        <f t="shared" si="7"/>
        <v xml:space="preserve"> </v>
      </c>
      <c r="Q25" s="162" t="s">
        <v>1172</v>
      </c>
      <c r="R25" s="2">
        <f t="shared" si="8"/>
        <v>0.82299094237810755</v>
      </c>
      <c r="S25" s="5" t="str">
        <f t="shared" si="9"/>
        <v>18ARD</v>
      </c>
      <c r="T25" s="162"/>
      <c r="U25" s="2" t="str">
        <f t="shared" si="10"/>
        <v xml:space="preserve"> </v>
      </c>
      <c r="V25" s="5" t="str">
        <f t="shared" si="11"/>
        <v xml:space="preserve"> </v>
      </c>
      <c r="W25" s="162"/>
      <c r="X25" s="2" t="str">
        <f t="shared" si="12"/>
        <v xml:space="preserve"> </v>
      </c>
      <c r="Y25" s="5" t="str">
        <f t="shared" si="13"/>
        <v xml:space="preserve"> </v>
      </c>
      <c r="Z25" s="162" t="s">
        <v>1172</v>
      </c>
      <c r="AA25" s="2">
        <f t="shared" si="14"/>
        <v>1.0028602860286029</v>
      </c>
      <c r="AB25" s="5" t="str">
        <f t="shared" si="15"/>
        <v>18PA</v>
      </c>
      <c r="AC25" s="151"/>
      <c r="AD25" s="2" t="str">
        <f t="shared" si="16"/>
        <v xml:space="preserve"> </v>
      </c>
      <c r="AE25" s="5" t="str">
        <f t="shared" si="17"/>
        <v xml:space="preserve"> </v>
      </c>
      <c r="AF25" s="151"/>
      <c r="AG25" s="2" t="str">
        <f t="shared" si="18"/>
        <v xml:space="preserve"> </v>
      </c>
      <c r="AH25" s="5" t="str">
        <f t="shared" si="19"/>
        <v xml:space="preserve"> </v>
      </c>
    </row>
    <row r="26" spans="2:34" x14ac:dyDescent="0.2">
      <c r="B26" s="154">
        <f>Registration!B24</f>
        <v>14</v>
      </c>
      <c r="C26" s="1" t="str">
        <f>Registration!C24</f>
        <v>Aliza Panitz</v>
      </c>
      <c r="D26" s="2">
        <f t="shared" si="0"/>
        <v>8.100259930878245</v>
      </c>
      <c r="E26" s="3">
        <f t="shared" si="1"/>
        <v>19</v>
      </c>
      <c r="F26">
        <f>'Opponents Played'!BH23</f>
        <v>1.25</v>
      </c>
      <c r="H26" s="162"/>
      <c r="I26" s="2" t="str">
        <f t="shared" si="2"/>
        <v xml:space="preserve"> </v>
      </c>
      <c r="J26" s="8" t="str">
        <f t="shared" si="3"/>
        <v xml:space="preserve"> </v>
      </c>
      <c r="K26" s="162" t="s">
        <v>1172</v>
      </c>
      <c r="L26" s="2">
        <f t="shared" si="4"/>
        <v>4.134568110536577</v>
      </c>
      <c r="M26" s="5">
        <f t="shared" si="5"/>
        <v>1846</v>
      </c>
      <c r="N26" s="162" t="s">
        <v>1172</v>
      </c>
      <c r="O26" s="2">
        <f t="shared" si="6"/>
        <v>2.7156918203416676</v>
      </c>
      <c r="P26" s="5">
        <f t="shared" si="7"/>
        <v>1848</v>
      </c>
      <c r="Q26" s="162"/>
      <c r="R26" s="2" t="str">
        <f t="shared" si="8"/>
        <v xml:space="preserve"> </v>
      </c>
      <c r="S26" s="5" t="str">
        <f t="shared" si="9"/>
        <v xml:space="preserve"> </v>
      </c>
      <c r="T26" s="162"/>
      <c r="U26" s="2" t="str">
        <f t="shared" si="10"/>
        <v xml:space="preserve"> </v>
      </c>
      <c r="V26" s="5" t="str">
        <f t="shared" si="11"/>
        <v xml:space="preserve"> </v>
      </c>
      <c r="W26" s="162"/>
      <c r="X26" s="2" t="str">
        <f t="shared" si="12"/>
        <v xml:space="preserve"> </v>
      </c>
      <c r="Y26" s="5" t="str">
        <f t="shared" si="13"/>
        <v xml:space="preserve"> </v>
      </c>
      <c r="Z26" s="162"/>
      <c r="AA26" s="2" t="str">
        <f t="shared" si="14"/>
        <v xml:space="preserve"> </v>
      </c>
      <c r="AB26" s="5" t="str">
        <f t="shared" si="15"/>
        <v xml:space="preserve"> </v>
      </c>
      <c r="AC26" s="151"/>
      <c r="AD26" s="2" t="str">
        <f t="shared" si="16"/>
        <v xml:space="preserve"> </v>
      </c>
      <c r="AE26" s="5" t="str">
        <f t="shared" si="17"/>
        <v xml:space="preserve"> </v>
      </c>
      <c r="AF26" s="151"/>
      <c r="AG26" s="2" t="str">
        <f t="shared" si="18"/>
        <v xml:space="preserve"> </v>
      </c>
      <c r="AH26" s="5" t="str">
        <f t="shared" si="19"/>
        <v xml:space="preserve"> </v>
      </c>
    </row>
    <row r="27" spans="2:34" x14ac:dyDescent="0.2">
      <c r="B27" s="154">
        <f>Registration!B25</f>
        <v>15</v>
      </c>
      <c r="C27" s="1" t="str">
        <f>Registration!C25</f>
        <v>Steve Yu</v>
      </c>
      <c r="D27" s="2">
        <f t="shared" si="0"/>
        <v>17.333630886186299</v>
      </c>
      <c r="E27" s="3">
        <f t="shared" si="1"/>
        <v>8</v>
      </c>
      <c r="F27">
        <f>'Opponents Played'!BH24</f>
        <v>4.25</v>
      </c>
      <c r="H27" s="162" t="s">
        <v>1172</v>
      </c>
      <c r="I27" s="2">
        <f t="shared" si="2"/>
        <v>2.8865390111460418</v>
      </c>
      <c r="J27" s="8">
        <f t="shared" si="3"/>
        <v>1880</v>
      </c>
      <c r="K27" s="162"/>
      <c r="L27" s="2" t="str">
        <f t="shared" si="4"/>
        <v xml:space="preserve"> </v>
      </c>
      <c r="M27" s="5">
        <f t="shared" si="5"/>
        <v>1860</v>
      </c>
      <c r="N27" s="162" t="s">
        <v>1172</v>
      </c>
      <c r="O27" s="2">
        <f t="shared" si="6"/>
        <v>0.6069407770652584</v>
      </c>
      <c r="P27" s="5">
        <f t="shared" si="7"/>
        <v>1848</v>
      </c>
      <c r="Q27" s="162" t="s">
        <v>1172</v>
      </c>
      <c r="R27" s="2">
        <f t="shared" si="8"/>
        <v>4.1101839965768079</v>
      </c>
      <c r="S27" s="5" t="str">
        <f t="shared" si="9"/>
        <v>18ARD</v>
      </c>
      <c r="T27" s="162"/>
      <c r="U27" s="2" t="str">
        <f t="shared" si="10"/>
        <v xml:space="preserve"> </v>
      </c>
      <c r="V27" s="5" t="str">
        <f t="shared" si="11"/>
        <v xml:space="preserve"> </v>
      </c>
      <c r="W27" s="162" t="s">
        <v>1172</v>
      </c>
      <c r="X27" s="2">
        <f t="shared" si="12"/>
        <v>5.4799671013981905</v>
      </c>
      <c r="Y27" s="5">
        <f t="shared" si="13"/>
        <v>1830</v>
      </c>
      <c r="Z27" s="162"/>
      <c r="AA27" s="2">
        <f t="shared" si="14"/>
        <v>2.8597998822836965</v>
      </c>
      <c r="AB27" s="5">
        <f t="shared" si="15"/>
        <v>1880</v>
      </c>
      <c r="AC27" s="151"/>
      <c r="AD27" s="2" t="str">
        <f t="shared" si="16"/>
        <v xml:space="preserve"> </v>
      </c>
      <c r="AE27" s="5" t="str">
        <f t="shared" si="17"/>
        <v xml:space="preserve"> </v>
      </c>
      <c r="AF27" s="151"/>
      <c r="AG27" s="2" t="str">
        <f t="shared" si="18"/>
        <v xml:space="preserve"> </v>
      </c>
      <c r="AH27" s="5" t="str">
        <f t="shared" si="19"/>
        <v xml:space="preserve"> </v>
      </c>
    </row>
    <row r="28" spans="2:34" x14ac:dyDescent="0.2">
      <c r="B28" s="154">
        <f>Registration!B26</f>
        <v>16</v>
      </c>
      <c r="C28" s="1" t="str">
        <f>Registration!C26</f>
        <v>Chris… Roa</v>
      </c>
      <c r="D28" s="2">
        <f t="shared" si="0"/>
        <v>14.821515045663556</v>
      </c>
      <c r="E28" s="3">
        <f t="shared" si="1"/>
        <v>11</v>
      </c>
      <c r="F28">
        <f>'Opponents Played'!BH25</f>
        <v>3.25</v>
      </c>
      <c r="H28" s="162"/>
      <c r="I28" s="2" t="str">
        <f t="shared" si="2"/>
        <v xml:space="preserve"> </v>
      </c>
      <c r="J28" s="8" t="str">
        <f t="shared" si="3"/>
        <v xml:space="preserve"> </v>
      </c>
      <c r="K28" s="162" t="s">
        <v>1172</v>
      </c>
      <c r="L28" s="2">
        <f t="shared" si="4"/>
        <v>2.8582655452916033</v>
      </c>
      <c r="M28" s="5">
        <f t="shared" si="5"/>
        <v>1860</v>
      </c>
      <c r="N28" s="162"/>
      <c r="O28" s="2">
        <f t="shared" si="6"/>
        <v>2.8840060354583175</v>
      </c>
      <c r="P28" s="5">
        <f t="shared" si="7"/>
        <v>1848</v>
      </c>
      <c r="Q28" s="162" t="s">
        <v>1172</v>
      </c>
      <c r="R28" s="2">
        <f t="shared" si="8"/>
        <v>1.6486048604860486</v>
      </c>
      <c r="S28" s="5">
        <f t="shared" si="9"/>
        <v>1844</v>
      </c>
      <c r="T28" s="7"/>
      <c r="U28" s="2" t="str">
        <f t="shared" si="10"/>
        <v xml:space="preserve"> </v>
      </c>
      <c r="V28" s="5" t="str">
        <f t="shared" si="11"/>
        <v xml:space="preserve"> </v>
      </c>
      <c r="W28" s="162" t="s">
        <v>1172</v>
      </c>
      <c r="X28" s="2">
        <f t="shared" si="12"/>
        <v>1.7846446398859044</v>
      </c>
      <c r="Y28" s="5">
        <f t="shared" si="13"/>
        <v>1844</v>
      </c>
      <c r="Z28" s="162" t="s">
        <v>1172</v>
      </c>
      <c r="AA28" s="2">
        <f t="shared" si="14"/>
        <v>5.28</v>
      </c>
      <c r="AB28" s="5">
        <f t="shared" si="15"/>
        <v>1848</v>
      </c>
      <c r="AC28" s="151"/>
      <c r="AD28" s="2" t="str">
        <f t="shared" si="16"/>
        <v xml:space="preserve"> </v>
      </c>
      <c r="AE28" s="5" t="str">
        <f t="shared" si="17"/>
        <v xml:space="preserve"> </v>
      </c>
      <c r="AF28" s="151"/>
      <c r="AG28" s="2" t="str">
        <f t="shared" si="18"/>
        <v xml:space="preserve"> </v>
      </c>
      <c r="AH28" s="5" t="str">
        <f t="shared" si="19"/>
        <v xml:space="preserve"> </v>
      </c>
    </row>
    <row r="29" spans="2:34" x14ac:dyDescent="0.2">
      <c r="B29" s="154">
        <f>Registration!B27</f>
        <v>17</v>
      </c>
      <c r="C29" s="1" t="str">
        <f>Registration!C27</f>
        <v>Jonathan Ander…</v>
      </c>
      <c r="D29" s="2">
        <f t="shared" si="0"/>
        <v>19.664556039253146</v>
      </c>
      <c r="E29" s="3">
        <f t="shared" si="1"/>
        <v>6</v>
      </c>
      <c r="F29">
        <f>'Opponents Played'!BH26</f>
        <v>2.5</v>
      </c>
      <c r="H29" s="162" t="s">
        <v>1172</v>
      </c>
      <c r="I29" s="2">
        <f t="shared" si="2"/>
        <v>6.4957064793130366</v>
      </c>
      <c r="J29" s="8" t="str">
        <f t="shared" si="3"/>
        <v>1830</v>
      </c>
      <c r="K29" s="162" t="s">
        <v>1172</v>
      </c>
      <c r="L29" s="2">
        <f t="shared" si="4"/>
        <v>1.8324554522021743</v>
      </c>
      <c r="M29" s="5">
        <f t="shared" si="5"/>
        <v>1846</v>
      </c>
      <c r="N29" s="162" t="s">
        <v>1172</v>
      </c>
      <c r="O29" s="2">
        <f t="shared" si="6"/>
        <v>6.1650698778236794</v>
      </c>
      <c r="P29" s="5">
        <f t="shared" si="7"/>
        <v>1848</v>
      </c>
      <c r="Q29" s="162"/>
      <c r="R29" s="2" t="str">
        <f t="shared" si="8"/>
        <v xml:space="preserve"> </v>
      </c>
      <c r="S29" s="5" t="str">
        <f t="shared" si="9"/>
        <v xml:space="preserve"> </v>
      </c>
      <c r="T29" s="162"/>
      <c r="U29" s="2" t="str">
        <f t="shared" si="10"/>
        <v xml:space="preserve"> </v>
      </c>
      <c r="V29" s="5" t="str">
        <f t="shared" si="11"/>
        <v xml:space="preserve"> </v>
      </c>
      <c r="W29" s="162" t="s">
        <v>1172</v>
      </c>
      <c r="X29" s="2">
        <f t="shared" si="12"/>
        <v>2.6713242299142586</v>
      </c>
      <c r="Y29" s="5">
        <f t="shared" si="13"/>
        <v>1830</v>
      </c>
      <c r="Z29" s="162"/>
      <c r="AA29" s="2">
        <f t="shared" si="14"/>
        <v>0.3439589578049343</v>
      </c>
      <c r="AB29" s="5">
        <f t="shared" si="15"/>
        <v>1870</v>
      </c>
      <c r="AC29" s="151"/>
      <c r="AD29" s="2" t="str">
        <f t="shared" si="16"/>
        <v xml:space="preserve"> </v>
      </c>
      <c r="AE29" s="5" t="str">
        <f t="shared" si="17"/>
        <v xml:space="preserve"> </v>
      </c>
      <c r="AF29" s="151"/>
      <c r="AG29" s="2" t="str">
        <f t="shared" si="18"/>
        <v xml:space="preserve"> </v>
      </c>
      <c r="AH29" s="5" t="str">
        <f t="shared" si="19"/>
        <v xml:space="preserve"> </v>
      </c>
    </row>
    <row r="30" spans="2:34" x14ac:dyDescent="0.2">
      <c r="B30" s="154">
        <f>Registration!B28</f>
        <v>18</v>
      </c>
      <c r="C30" s="1" t="str">
        <f>Registration!C28</f>
        <v>Ken Boucher</v>
      </c>
      <c r="D30" s="2">
        <f t="shared" si="0"/>
        <v>19.672878548201432</v>
      </c>
      <c r="E30" s="3">
        <f t="shared" si="1"/>
        <v>5</v>
      </c>
      <c r="F30">
        <f>'Opponents Played'!BH27</f>
        <v>3.5</v>
      </c>
      <c r="H30" s="162"/>
      <c r="I30" s="2">
        <f t="shared" si="2"/>
        <v>2.7127699886320578</v>
      </c>
      <c r="J30" s="8">
        <f t="shared" si="3"/>
        <v>1865</v>
      </c>
      <c r="K30" s="162" t="s">
        <v>1172</v>
      </c>
      <c r="L30" s="2">
        <f t="shared" si="4"/>
        <v>2.7656461663505825</v>
      </c>
      <c r="M30" s="5" t="str">
        <f t="shared" si="5"/>
        <v>18IN</v>
      </c>
      <c r="N30" s="162" t="s">
        <v>1172</v>
      </c>
      <c r="O30" s="2">
        <f t="shared" si="6"/>
        <v>2.8956079760198099</v>
      </c>
      <c r="P30" s="5">
        <f t="shared" si="7"/>
        <v>1880</v>
      </c>
      <c r="Q30" s="162" t="s">
        <v>1172</v>
      </c>
      <c r="R30" s="2">
        <f t="shared" si="8"/>
        <v>4.8748874887488753</v>
      </c>
      <c r="S30" s="5">
        <f t="shared" si="9"/>
        <v>1844</v>
      </c>
      <c r="T30" s="162"/>
      <c r="U30" s="2" t="str">
        <f t="shared" si="10"/>
        <v xml:space="preserve"> </v>
      </c>
      <c r="V30" s="5" t="str">
        <f t="shared" si="11"/>
        <v xml:space="preserve"> </v>
      </c>
      <c r="W30" s="162" t="s">
        <v>1172</v>
      </c>
      <c r="X30" s="2">
        <f t="shared" si="12"/>
        <v>5.636736917082164</v>
      </c>
      <c r="Y30" s="5">
        <f t="shared" si="13"/>
        <v>1841</v>
      </c>
      <c r="Z30" s="162"/>
      <c r="AA30" s="2">
        <f t="shared" si="14"/>
        <v>1.75</v>
      </c>
      <c r="AB30" s="5">
        <f t="shared" si="15"/>
        <v>1848</v>
      </c>
      <c r="AC30" s="151"/>
      <c r="AD30" s="2" t="str">
        <f t="shared" si="16"/>
        <v xml:space="preserve"> </v>
      </c>
      <c r="AE30" s="5" t="str">
        <f t="shared" si="17"/>
        <v xml:space="preserve"> </v>
      </c>
      <c r="AF30" s="162"/>
      <c r="AG30" s="2" t="str">
        <f t="shared" si="18"/>
        <v xml:space="preserve"> </v>
      </c>
      <c r="AH30" s="5" t="str">
        <f t="shared" si="19"/>
        <v xml:space="preserve"> </v>
      </c>
    </row>
    <row r="31" spans="2:34" x14ac:dyDescent="0.2">
      <c r="B31" s="154">
        <f>Registration!B29</f>
        <v>19</v>
      </c>
      <c r="C31" s="1" t="str">
        <f>Registration!C29</f>
        <v>Tyler Harvey</v>
      </c>
      <c r="D31" s="2">
        <f t="shared" si="0"/>
        <v>5.5459435883571206</v>
      </c>
      <c r="E31" s="3">
        <f t="shared" si="1"/>
        <v>20</v>
      </c>
      <c r="F31">
        <f>'Opponents Played'!BH28</f>
        <v>2</v>
      </c>
      <c r="H31" s="162" t="s">
        <v>1172</v>
      </c>
      <c r="I31" s="2">
        <f t="shared" si="2"/>
        <v>0.77150614461274647</v>
      </c>
      <c r="J31" s="8">
        <f t="shared" si="3"/>
        <v>1880</v>
      </c>
      <c r="K31" s="162"/>
      <c r="L31" s="2" t="str">
        <f t="shared" si="4"/>
        <v xml:space="preserve"> </v>
      </c>
      <c r="M31" s="5" t="str">
        <f t="shared" si="5"/>
        <v xml:space="preserve"> </v>
      </c>
      <c r="N31" s="162"/>
      <c r="O31" s="2" t="str">
        <f t="shared" si="6"/>
        <v xml:space="preserve"> </v>
      </c>
      <c r="P31" s="5" t="str">
        <f t="shared" si="7"/>
        <v xml:space="preserve"> </v>
      </c>
      <c r="Q31" s="162" t="s">
        <v>1172</v>
      </c>
      <c r="R31" s="2">
        <f t="shared" si="8"/>
        <v>2.7744374437443744</v>
      </c>
      <c r="S31" s="5">
        <f t="shared" si="9"/>
        <v>1844</v>
      </c>
      <c r="T31" s="162"/>
      <c r="U31" s="2" t="str">
        <f t="shared" si="10"/>
        <v xml:space="preserve"> </v>
      </c>
      <c r="V31" s="5" t="str">
        <f t="shared" si="11"/>
        <v xml:space="preserve"> </v>
      </c>
      <c r="W31" s="162"/>
      <c r="X31" s="2" t="str">
        <f t="shared" si="12"/>
        <v xml:space="preserve"> </v>
      </c>
      <c r="Y31" s="5" t="str">
        <f t="shared" si="13"/>
        <v xml:space="preserve"> </v>
      </c>
      <c r="Z31" s="162"/>
      <c r="AA31" s="2" t="str">
        <f t="shared" si="14"/>
        <v xml:space="preserve"> </v>
      </c>
      <c r="AB31" s="5" t="str">
        <f t="shared" si="15"/>
        <v xml:space="preserve"> </v>
      </c>
      <c r="AC31" s="151"/>
      <c r="AD31" s="2" t="str">
        <f t="shared" si="16"/>
        <v xml:space="preserve"> </v>
      </c>
      <c r="AE31" s="5" t="str">
        <f t="shared" si="17"/>
        <v xml:space="preserve"> </v>
      </c>
      <c r="AF31" s="151"/>
      <c r="AG31" s="2" t="str">
        <f t="shared" si="18"/>
        <v xml:space="preserve"> </v>
      </c>
      <c r="AH31" s="5" t="str">
        <f t="shared" si="19"/>
        <v xml:space="preserve"> </v>
      </c>
    </row>
    <row r="32" spans="2:34" x14ac:dyDescent="0.2">
      <c r="B32" s="154">
        <f>Registration!B30</f>
        <v>20</v>
      </c>
      <c r="C32" s="1" t="str">
        <f>Registration!C30</f>
        <v>Steve Wambler</v>
      </c>
      <c r="D32" s="2">
        <f t="shared" si="0"/>
        <v>2.083507306889353</v>
      </c>
      <c r="E32" s="3">
        <f t="shared" si="1"/>
        <v>23</v>
      </c>
      <c r="F32">
        <f>'Opponents Played'!BH29</f>
        <v>1</v>
      </c>
      <c r="H32" s="162" t="s">
        <v>1172</v>
      </c>
      <c r="I32" s="2">
        <f t="shared" si="2"/>
        <v>1.0835073068893528</v>
      </c>
      <c r="J32" s="8" t="str">
        <f t="shared" si="3"/>
        <v>1830</v>
      </c>
      <c r="K32" s="162"/>
      <c r="L32" s="2" t="str">
        <f t="shared" si="4"/>
        <v xml:space="preserve"> </v>
      </c>
      <c r="M32" s="5" t="str">
        <f t="shared" si="5"/>
        <v xml:space="preserve"> </v>
      </c>
      <c r="N32" s="162"/>
      <c r="O32" s="2" t="str">
        <f t="shared" si="6"/>
        <v xml:space="preserve"> </v>
      </c>
      <c r="P32" s="5" t="str">
        <f t="shared" si="7"/>
        <v xml:space="preserve"> </v>
      </c>
      <c r="Q32" s="162"/>
      <c r="R32" s="2" t="str">
        <f t="shared" si="8"/>
        <v xml:space="preserve"> </v>
      </c>
      <c r="S32" s="5" t="str">
        <f t="shared" si="9"/>
        <v xml:space="preserve"> </v>
      </c>
      <c r="T32" s="162"/>
      <c r="U32" s="2" t="str">
        <f t="shared" si="10"/>
        <v xml:space="preserve"> </v>
      </c>
      <c r="V32" s="5" t="str">
        <f t="shared" si="11"/>
        <v xml:space="preserve"> </v>
      </c>
      <c r="W32" s="162"/>
      <c r="X32" s="2" t="str">
        <f t="shared" si="12"/>
        <v xml:space="preserve"> </v>
      </c>
      <c r="Y32" s="5" t="str">
        <f t="shared" si="13"/>
        <v xml:space="preserve"> </v>
      </c>
      <c r="Z32" s="162"/>
      <c r="AA32" s="2" t="str">
        <f t="shared" si="14"/>
        <v xml:space="preserve"> </v>
      </c>
      <c r="AB32" s="5" t="str">
        <f t="shared" si="15"/>
        <v xml:space="preserve"> </v>
      </c>
      <c r="AC32" s="151"/>
      <c r="AD32" s="2" t="str">
        <f t="shared" si="16"/>
        <v xml:space="preserve"> </v>
      </c>
      <c r="AE32" s="5" t="str">
        <f t="shared" si="17"/>
        <v xml:space="preserve"> </v>
      </c>
      <c r="AF32" s="151"/>
      <c r="AG32" s="2" t="str">
        <f t="shared" si="18"/>
        <v xml:space="preserve"> </v>
      </c>
      <c r="AH32" s="5" t="str">
        <f t="shared" si="19"/>
        <v xml:space="preserve"> </v>
      </c>
    </row>
    <row r="33" spans="2:34" x14ac:dyDescent="0.2">
      <c r="B33" s="154">
        <f>Registration!B31</f>
        <v>21</v>
      </c>
      <c r="C33" s="1" t="str">
        <f>Registration!C31</f>
        <v>Paul Work</v>
      </c>
      <c r="D33" s="2">
        <f t="shared" si="0"/>
        <v>9.9081976053076382</v>
      </c>
      <c r="E33" s="3">
        <f t="shared" si="1"/>
        <v>17</v>
      </c>
      <c r="F33">
        <f>'Opponents Played'!BH30</f>
        <v>2.75</v>
      </c>
      <c r="H33" s="162" t="s">
        <v>1172</v>
      </c>
      <c r="I33" s="2">
        <f t="shared" si="2"/>
        <v>1.667550839964633</v>
      </c>
      <c r="J33" s="8">
        <f t="shared" si="3"/>
        <v>1865</v>
      </c>
      <c r="K33" s="162"/>
      <c r="L33" s="2">
        <f t="shared" si="4"/>
        <v>0.39338932538607424</v>
      </c>
      <c r="M33" s="5" t="str">
        <f t="shared" si="5"/>
        <v>18IN</v>
      </c>
      <c r="N33" s="162" t="s">
        <v>1172</v>
      </c>
      <c r="O33" s="2">
        <f t="shared" si="6"/>
        <v>0.64492500871991632</v>
      </c>
      <c r="P33" s="5">
        <f t="shared" si="7"/>
        <v>1835</v>
      </c>
      <c r="Q33" s="162" t="s">
        <v>1172</v>
      </c>
      <c r="R33" s="2">
        <f t="shared" si="8"/>
        <v>0.88613059902860225</v>
      </c>
      <c r="S33" s="5">
        <f t="shared" si="9"/>
        <v>1837</v>
      </c>
      <c r="T33" s="162"/>
      <c r="U33" s="2" t="str">
        <f t="shared" si="10"/>
        <v xml:space="preserve"> </v>
      </c>
      <c r="V33" s="5" t="str">
        <f t="shared" si="11"/>
        <v xml:space="preserve"> </v>
      </c>
      <c r="W33" s="162" t="s">
        <v>1172</v>
      </c>
      <c r="X33" s="2">
        <f t="shared" si="12"/>
        <v>3.9595911575944855</v>
      </c>
      <c r="Y33" s="5">
        <f t="shared" si="13"/>
        <v>1844</v>
      </c>
      <c r="Z33" s="162"/>
      <c r="AA33" s="2" t="str">
        <f t="shared" si="14"/>
        <v xml:space="preserve"> </v>
      </c>
      <c r="AB33" s="5" t="str">
        <f t="shared" si="15"/>
        <v xml:space="preserve"> </v>
      </c>
      <c r="AC33" s="151"/>
      <c r="AD33" s="2" t="str">
        <f t="shared" si="16"/>
        <v xml:space="preserve"> </v>
      </c>
      <c r="AE33" s="5" t="str">
        <f t="shared" si="17"/>
        <v xml:space="preserve"> </v>
      </c>
      <c r="AF33" s="151"/>
      <c r="AG33" s="2" t="str">
        <f t="shared" si="18"/>
        <v xml:space="preserve"> </v>
      </c>
      <c r="AH33" s="5" t="str">
        <f t="shared" si="19"/>
        <v xml:space="preserve"> </v>
      </c>
    </row>
    <row r="34" spans="2:34" x14ac:dyDescent="0.2">
      <c r="B34" s="154">
        <f>Registration!B32</f>
        <v>22</v>
      </c>
      <c r="C34" s="1" t="str">
        <f>Registration!C32</f>
        <v>Jonathan Work</v>
      </c>
      <c r="D34" s="2">
        <f t="shared" si="0"/>
        <v>10.813226914172173</v>
      </c>
      <c r="E34" s="3">
        <f t="shared" si="1"/>
        <v>16</v>
      </c>
      <c r="F34">
        <f>'Opponents Played'!BH31</f>
        <v>2.75</v>
      </c>
      <c r="H34" s="162" t="s">
        <v>1172</v>
      </c>
      <c r="I34" s="2">
        <f t="shared" si="2"/>
        <v>2.8477361093691207</v>
      </c>
      <c r="J34" s="8">
        <f t="shared" si="3"/>
        <v>1870</v>
      </c>
      <c r="K34" s="162"/>
      <c r="L34" s="2">
        <f t="shared" si="4"/>
        <v>1.5406869032350006</v>
      </c>
      <c r="M34" s="5">
        <f t="shared" si="5"/>
        <v>1846</v>
      </c>
      <c r="N34" s="162" t="s">
        <v>1172</v>
      </c>
      <c r="O34" s="2">
        <f t="shared" si="6"/>
        <v>1.7434600627833974</v>
      </c>
      <c r="P34" s="5">
        <f t="shared" si="7"/>
        <v>1835</v>
      </c>
      <c r="Q34" s="162" t="s">
        <v>1172</v>
      </c>
      <c r="R34" s="2">
        <f t="shared" si="8"/>
        <v>1.9016909516100018</v>
      </c>
      <c r="S34" s="5">
        <f t="shared" si="9"/>
        <v>1837</v>
      </c>
      <c r="T34" s="162"/>
      <c r="U34" s="2" t="str">
        <f t="shared" si="10"/>
        <v xml:space="preserve"> </v>
      </c>
      <c r="V34" s="5" t="str">
        <f t="shared" si="11"/>
        <v xml:space="preserve"> </v>
      </c>
      <c r="W34" s="162" t="s">
        <v>1172</v>
      </c>
      <c r="X34" s="2">
        <f t="shared" si="12"/>
        <v>1.5703397904096539</v>
      </c>
      <c r="Y34" s="5">
        <f t="shared" si="13"/>
        <v>1830</v>
      </c>
      <c r="Z34" s="162"/>
      <c r="AA34" s="2" t="str">
        <f t="shared" si="14"/>
        <v xml:space="preserve"> </v>
      </c>
      <c r="AB34" s="5" t="str">
        <f t="shared" si="15"/>
        <v xml:space="preserve"> </v>
      </c>
      <c r="AC34" s="151"/>
      <c r="AD34" s="2" t="str">
        <f t="shared" si="16"/>
        <v xml:space="preserve"> </v>
      </c>
      <c r="AE34" s="5" t="str">
        <f t="shared" si="17"/>
        <v xml:space="preserve"> </v>
      </c>
      <c r="AF34" s="162"/>
      <c r="AG34" s="2">
        <f t="shared" si="18"/>
        <v>0.85320813771518</v>
      </c>
      <c r="AH34" s="5" t="str">
        <f t="shared" si="19"/>
        <v>18Neb</v>
      </c>
    </row>
    <row r="35" spans="2:34" x14ac:dyDescent="0.2">
      <c r="B35" s="154">
        <f>Registration!B33</f>
        <v>23</v>
      </c>
      <c r="C35" s="1" t="str">
        <f>Registration!C33</f>
        <v>Aaron</v>
      </c>
      <c r="D35" s="2">
        <f t="shared" si="0"/>
        <v>5.0319148936170208</v>
      </c>
      <c r="E35" s="3">
        <f t="shared" si="1"/>
        <v>21</v>
      </c>
      <c r="F35" s="12">
        <f>'Opponents Played'!BH32</f>
        <v>0.5</v>
      </c>
      <c r="H35" s="7"/>
      <c r="I35" s="2" t="str">
        <f t="shared" si="2"/>
        <v xml:space="preserve"> </v>
      </c>
      <c r="J35" s="8" t="str">
        <f t="shared" si="3"/>
        <v xml:space="preserve"> </v>
      </c>
      <c r="K35" s="7"/>
      <c r="L35" s="2" t="str">
        <f t="shared" si="4"/>
        <v xml:space="preserve"> </v>
      </c>
      <c r="M35" s="5" t="str">
        <f t="shared" si="5"/>
        <v xml:space="preserve"> </v>
      </c>
      <c r="N35" s="7"/>
      <c r="O35" s="2" t="str">
        <f t="shared" si="6"/>
        <v xml:space="preserve"> </v>
      </c>
      <c r="P35" s="5" t="str">
        <f t="shared" si="7"/>
        <v xml:space="preserve"> </v>
      </c>
      <c r="Q35" s="7"/>
      <c r="R35" s="2" t="str">
        <f t="shared" si="8"/>
        <v xml:space="preserve"> </v>
      </c>
      <c r="S35" s="5" t="str">
        <f t="shared" si="9"/>
        <v xml:space="preserve"> </v>
      </c>
      <c r="T35" s="7"/>
      <c r="U35" s="2" t="str">
        <f t="shared" si="10"/>
        <v xml:space="preserve"> </v>
      </c>
      <c r="V35" s="5" t="str">
        <f t="shared" si="11"/>
        <v xml:space="preserve"> </v>
      </c>
      <c r="W35" s="7"/>
      <c r="X35" s="2" t="str">
        <f t="shared" si="12"/>
        <v xml:space="preserve"> </v>
      </c>
      <c r="Y35" s="5" t="str">
        <f t="shared" si="13"/>
        <v xml:space="preserve"> </v>
      </c>
      <c r="Z35" s="235" t="s">
        <v>1172</v>
      </c>
      <c r="AA35" s="2">
        <f t="shared" si="14"/>
        <v>4.5319148936170208</v>
      </c>
      <c r="AB35" s="5" t="str">
        <f t="shared" si="15"/>
        <v>18PA</v>
      </c>
      <c r="AC35" s="151"/>
      <c r="AD35" s="2" t="str">
        <f t="shared" si="16"/>
        <v xml:space="preserve"> </v>
      </c>
      <c r="AE35" s="5" t="str">
        <f t="shared" si="17"/>
        <v xml:space="preserve"> </v>
      </c>
      <c r="AF35" s="151"/>
      <c r="AG35" s="2" t="str">
        <f t="shared" si="18"/>
        <v xml:space="preserve"> </v>
      </c>
      <c r="AH35" s="5" t="str">
        <f t="shared" si="19"/>
        <v xml:space="preserve"> </v>
      </c>
    </row>
    <row r="36" spans="2:34" x14ac:dyDescent="0.2">
      <c r="B36" s="154">
        <f>Registration!B34</f>
        <v>24</v>
      </c>
      <c r="C36" s="1">
        <f>Registration!C34</f>
        <v>0</v>
      </c>
      <c r="D36" s="2">
        <f t="shared" si="0"/>
        <v>0</v>
      </c>
      <c r="E36" s="3" t="str">
        <f t="shared" si="1"/>
        <v xml:space="preserve"> </v>
      </c>
      <c r="F36">
        <f>'Opponents Played'!BH33</f>
        <v>0</v>
      </c>
      <c r="H36" s="162"/>
      <c r="I36" s="2" t="str">
        <f t="shared" si="2"/>
        <v xml:space="preserve"> </v>
      </c>
      <c r="J36" s="8" t="str">
        <f t="shared" si="3"/>
        <v xml:space="preserve"> </v>
      </c>
      <c r="K36" s="162"/>
      <c r="L36" s="2" t="str">
        <f t="shared" si="4"/>
        <v xml:space="preserve"> </v>
      </c>
      <c r="M36" s="5" t="str">
        <f t="shared" si="5"/>
        <v xml:space="preserve"> </v>
      </c>
      <c r="N36" s="162"/>
      <c r="O36" s="2" t="str">
        <f t="shared" si="6"/>
        <v xml:space="preserve"> </v>
      </c>
      <c r="P36" s="5" t="str">
        <f t="shared" si="7"/>
        <v xml:space="preserve"> </v>
      </c>
      <c r="Q36" s="162"/>
      <c r="R36" s="2" t="str">
        <f t="shared" si="8"/>
        <v xml:space="preserve"> </v>
      </c>
      <c r="S36" s="5" t="str">
        <f t="shared" si="9"/>
        <v xml:space="preserve"> </v>
      </c>
      <c r="T36" s="162"/>
      <c r="U36" s="2" t="str">
        <f t="shared" si="10"/>
        <v xml:space="preserve"> </v>
      </c>
      <c r="V36" s="5" t="str">
        <f t="shared" si="11"/>
        <v xml:space="preserve"> </v>
      </c>
      <c r="W36" s="162"/>
      <c r="X36" s="2" t="str">
        <f t="shared" si="12"/>
        <v xml:space="preserve"> </v>
      </c>
      <c r="Y36" s="5" t="str">
        <f t="shared" si="13"/>
        <v xml:space="preserve"> </v>
      </c>
      <c r="Z36" s="162"/>
      <c r="AA36" s="2" t="str">
        <f t="shared" si="14"/>
        <v xml:space="preserve"> </v>
      </c>
      <c r="AB36" s="5" t="str">
        <f t="shared" si="15"/>
        <v xml:space="preserve"> </v>
      </c>
      <c r="AC36" s="151"/>
      <c r="AD36" s="2" t="str">
        <f t="shared" si="16"/>
        <v xml:space="preserve"> </v>
      </c>
      <c r="AE36" s="5" t="str">
        <f t="shared" si="17"/>
        <v xml:space="preserve"> </v>
      </c>
      <c r="AF36" s="151"/>
      <c r="AG36" s="2" t="str">
        <f t="shared" si="18"/>
        <v xml:space="preserve"> </v>
      </c>
      <c r="AH36" s="5" t="str">
        <f t="shared" si="19"/>
        <v xml:space="preserve"> </v>
      </c>
    </row>
    <row r="37" spans="2:34" x14ac:dyDescent="0.2">
      <c r="B37" s="154">
        <f>Registration!B35</f>
        <v>25</v>
      </c>
      <c r="C37" s="1">
        <f>Registration!C35</f>
        <v>0</v>
      </c>
      <c r="D37" s="2">
        <f t="shared" si="0"/>
        <v>0</v>
      </c>
      <c r="E37" s="3" t="str">
        <f t="shared" si="1"/>
        <v xml:space="preserve"> </v>
      </c>
      <c r="F37">
        <f>'Opponents Played'!BH34</f>
        <v>0</v>
      </c>
      <c r="H37" s="162"/>
      <c r="I37" s="2" t="str">
        <f t="shared" si="2"/>
        <v xml:space="preserve"> </v>
      </c>
      <c r="J37" s="8" t="str">
        <f t="shared" si="3"/>
        <v xml:space="preserve"> </v>
      </c>
      <c r="K37" s="162"/>
      <c r="L37" s="2" t="str">
        <f t="shared" si="4"/>
        <v xml:space="preserve"> </v>
      </c>
      <c r="M37" s="5" t="str">
        <f t="shared" si="5"/>
        <v xml:space="preserve"> </v>
      </c>
      <c r="N37" s="162"/>
      <c r="O37" s="2" t="str">
        <f t="shared" si="6"/>
        <v xml:space="preserve"> </v>
      </c>
      <c r="P37" s="5" t="str">
        <f t="shared" si="7"/>
        <v xml:space="preserve"> </v>
      </c>
      <c r="Q37" s="162"/>
      <c r="R37" s="2" t="str">
        <f t="shared" si="8"/>
        <v xml:space="preserve"> </v>
      </c>
      <c r="S37" s="5" t="str">
        <f t="shared" si="9"/>
        <v xml:space="preserve"> </v>
      </c>
      <c r="T37" s="162"/>
      <c r="U37" s="2" t="str">
        <f t="shared" si="10"/>
        <v xml:space="preserve"> </v>
      </c>
      <c r="V37" s="5" t="str">
        <f t="shared" si="11"/>
        <v xml:space="preserve"> </v>
      </c>
      <c r="W37" s="162"/>
      <c r="X37" s="2" t="str">
        <f t="shared" si="12"/>
        <v xml:space="preserve"> </v>
      </c>
      <c r="Y37" s="5" t="str">
        <f t="shared" si="13"/>
        <v xml:space="preserve"> </v>
      </c>
      <c r="Z37" s="162"/>
      <c r="AA37" s="2" t="str">
        <f t="shared" si="14"/>
        <v xml:space="preserve"> </v>
      </c>
      <c r="AB37" s="5" t="str">
        <f t="shared" si="15"/>
        <v xml:space="preserve"> </v>
      </c>
      <c r="AC37" s="151"/>
      <c r="AD37" s="2" t="str">
        <f t="shared" si="16"/>
        <v xml:space="preserve"> </v>
      </c>
      <c r="AE37" s="5" t="str">
        <f t="shared" si="17"/>
        <v xml:space="preserve"> </v>
      </c>
      <c r="AF37" s="151"/>
      <c r="AG37" s="2" t="str">
        <f t="shared" si="18"/>
        <v xml:space="preserve"> </v>
      </c>
      <c r="AH37" s="5" t="str">
        <f t="shared" si="19"/>
        <v xml:space="preserve"> </v>
      </c>
    </row>
    <row r="38" spans="2:34" x14ac:dyDescent="0.2">
      <c r="B38" s="154">
        <f>Registration!B36</f>
        <v>26</v>
      </c>
      <c r="C38" s="1" t="str">
        <f>Registration!C36</f>
        <v>Who #1</v>
      </c>
      <c r="D38" s="2">
        <f t="shared" si="0"/>
        <v>0</v>
      </c>
      <c r="E38" s="3" t="str">
        <f t="shared" si="1"/>
        <v xml:space="preserve"> </v>
      </c>
      <c r="F38">
        <f>'Opponents Played'!BH35</f>
        <v>0</v>
      </c>
      <c r="H38" s="162"/>
      <c r="I38" s="2" t="str">
        <f t="shared" si="2"/>
        <v xml:space="preserve"> </v>
      </c>
      <c r="J38" s="8" t="str">
        <f t="shared" si="3"/>
        <v xml:space="preserve"> </v>
      </c>
      <c r="K38" s="162"/>
      <c r="L38" s="2" t="str">
        <f t="shared" si="4"/>
        <v xml:space="preserve"> </v>
      </c>
      <c r="M38" s="5" t="str">
        <f t="shared" si="5"/>
        <v xml:space="preserve"> </v>
      </c>
      <c r="N38" s="162"/>
      <c r="O38" s="2" t="str">
        <f t="shared" si="6"/>
        <v xml:space="preserve"> </v>
      </c>
      <c r="P38" s="5" t="str">
        <f t="shared" si="7"/>
        <v xml:space="preserve"> </v>
      </c>
      <c r="Q38" s="162"/>
      <c r="R38" s="2" t="str">
        <f t="shared" si="8"/>
        <v xml:space="preserve"> </v>
      </c>
      <c r="S38" s="5" t="str">
        <f t="shared" si="9"/>
        <v xml:space="preserve"> </v>
      </c>
      <c r="T38" s="162"/>
      <c r="U38" s="2" t="str">
        <f t="shared" si="10"/>
        <v xml:space="preserve"> </v>
      </c>
      <c r="V38" s="5" t="str">
        <f t="shared" si="11"/>
        <v xml:space="preserve"> </v>
      </c>
      <c r="W38" s="162"/>
      <c r="X38" s="2" t="str">
        <f t="shared" si="12"/>
        <v xml:space="preserve"> </v>
      </c>
      <c r="Y38" s="5" t="str">
        <f t="shared" si="13"/>
        <v xml:space="preserve"> </v>
      </c>
      <c r="Z38" s="162"/>
      <c r="AA38" s="2" t="str">
        <f t="shared" si="14"/>
        <v xml:space="preserve"> </v>
      </c>
      <c r="AB38" s="5" t="str">
        <f t="shared" si="15"/>
        <v xml:space="preserve"> </v>
      </c>
      <c r="AC38" s="151"/>
      <c r="AD38" s="2" t="str">
        <f t="shared" si="16"/>
        <v xml:space="preserve"> </v>
      </c>
      <c r="AE38" s="5" t="str">
        <f t="shared" si="17"/>
        <v xml:space="preserve"> </v>
      </c>
      <c r="AF38" s="151"/>
      <c r="AG38" s="2" t="str">
        <f t="shared" si="18"/>
        <v xml:space="preserve"> </v>
      </c>
      <c r="AH38" s="5" t="str">
        <f t="shared" si="19"/>
        <v xml:space="preserve"> </v>
      </c>
    </row>
    <row r="39" spans="2:34" x14ac:dyDescent="0.2">
      <c r="B39" s="154">
        <f>Registration!B37</f>
        <v>27</v>
      </c>
      <c r="C39" s="1" t="str">
        <f>Registration!C37</f>
        <v>Who #2</v>
      </c>
      <c r="D39" s="2">
        <f t="shared" si="0"/>
        <v>0</v>
      </c>
      <c r="E39" s="3" t="str">
        <f t="shared" si="1"/>
        <v xml:space="preserve"> </v>
      </c>
      <c r="F39">
        <f>'Opponents Played'!BH36</f>
        <v>0</v>
      </c>
      <c r="H39" s="162"/>
      <c r="I39" s="2" t="str">
        <f t="shared" si="2"/>
        <v xml:space="preserve"> </v>
      </c>
      <c r="J39" s="8" t="str">
        <f t="shared" si="3"/>
        <v xml:space="preserve"> </v>
      </c>
      <c r="K39" s="162"/>
      <c r="L39" s="2" t="str">
        <f t="shared" si="4"/>
        <v xml:space="preserve"> </v>
      </c>
      <c r="M39" s="5" t="str">
        <f t="shared" si="5"/>
        <v xml:space="preserve"> </v>
      </c>
      <c r="N39" s="162"/>
      <c r="O39" s="2" t="str">
        <f t="shared" si="6"/>
        <v xml:space="preserve"> </v>
      </c>
      <c r="P39" s="5" t="str">
        <f t="shared" si="7"/>
        <v xml:space="preserve"> </v>
      </c>
      <c r="Q39" s="162"/>
      <c r="R39" s="2" t="str">
        <f t="shared" si="8"/>
        <v xml:space="preserve"> </v>
      </c>
      <c r="S39" s="5" t="str">
        <f t="shared" si="9"/>
        <v xml:space="preserve"> </v>
      </c>
      <c r="T39" s="162"/>
      <c r="U39" s="2" t="str">
        <f t="shared" si="10"/>
        <v xml:space="preserve"> </v>
      </c>
      <c r="V39" s="5" t="str">
        <f t="shared" si="11"/>
        <v xml:space="preserve"> </v>
      </c>
      <c r="W39" s="162"/>
      <c r="X39" s="2" t="str">
        <f t="shared" si="12"/>
        <v xml:space="preserve"> </v>
      </c>
      <c r="Y39" s="5" t="str">
        <f t="shared" si="13"/>
        <v xml:space="preserve"> </v>
      </c>
      <c r="Z39" s="162"/>
      <c r="AA39" s="2" t="str">
        <f t="shared" si="14"/>
        <v xml:space="preserve"> </v>
      </c>
      <c r="AB39" s="5" t="str">
        <f t="shared" si="15"/>
        <v xml:space="preserve"> </v>
      </c>
      <c r="AC39" s="151"/>
      <c r="AD39" s="2" t="str">
        <f t="shared" si="16"/>
        <v xml:space="preserve"> </v>
      </c>
      <c r="AE39" s="5" t="str">
        <f t="shared" si="17"/>
        <v xml:space="preserve"> </v>
      </c>
      <c r="AF39" s="151"/>
      <c r="AG39" s="2" t="str">
        <f t="shared" si="18"/>
        <v xml:space="preserve"> </v>
      </c>
      <c r="AH39" s="5" t="str">
        <f t="shared" si="19"/>
        <v xml:space="preserve"> </v>
      </c>
    </row>
    <row r="40" spans="2:34" x14ac:dyDescent="0.2">
      <c r="B40" s="154">
        <f>Registration!B38</f>
        <v>28</v>
      </c>
      <c r="C40" s="1" t="str">
        <f>Registration!C38</f>
        <v>Who #3</v>
      </c>
      <c r="D40" s="2">
        <f t="shared" si="0"/>
        <v>0</v>
      </c>
      <c r="E40" s="3" t="str">
        <f t="shared" si="1"/>
        <v xml:space="preserve"> </v>
      </c>
      <c r="F40">
        <f>'Opponents Played'!BH37</f>
        <v>0</v>
      </c>
      <c r="H40" s="162"/>
      <c r="I40" s="2" t="str">
        <f t="shared" si="2"/>
        <v xml:space="preserve"> </v>
      </c>
      <c r="J40" s="8" t="str">
        <f t="shared" si="3"/>
        <v xml:space="preserve"> </v>
      </c>
      <c r="K40" s="162"/>
      <c r="L40" s="2" t="str">
        <f t="shared" si="4"/>
        <v xml:space="preserve"> </v>
      </c>
      <c r="M40" s="5" t="str">
        <f t="shared" si="5"/>
        <v xml:space="preserve"> </v>
      </c>
      <c r="N40" s="162"/>
      <c r="O40" s="2" t="str">
        <f t="shared" si="6"/>
        <v xml:space="preserve"> </v>
      </c>
      <c r="P40" s="5" t="str">
        <f t="shared" si="7"/>
        <v xml:space="preserve"> </v>
      </c>
      <c r="Q40" s="162"/>
      <c r="R40" s="2" t="str">
        <f t="shared" si="8"/>
        <v xml:space="preserve"> </v>
      </c>
      <c r="S40" s="5" t="str">
        <f t="shared" si="9"/>
        <v xml:space="preserve"> </v>
      </c>
      <c r="T40" s="162"/>
      <c r="U40" s="2" t="str">
        <f t="shared" si="10"/>
        <v xml:space="preserve"> </v>
      </c>
      <c r="V40" s="5" t="str">
        <f t="shared" si="11"/>
        <v xml:space="preserve"> </v>
      </c>
      <c r="W40" s="162"/>
      <c r="X40" s="2" t="str">
        <f t="shared" si="12"/>
        <v xml:space="preserve"> </v>
      </c>
      <c r="Y40" s="5" t="str">
        <f t="shared" si="13"/>
        <v xml:space="preserve"> </v>
      </c>
      <c r="Z40" s="162"/>
      <c r="AA40" s="2" t="str">
        <f t="shared" si="14"/>
        <v xml:space="preserve"> </v>
      </c>
      <c r="AB40" s="5" t="str">
        <f t="shared" si="15"/>
        <v xml:space="preserve"> </v>
      </c>
      <c r="AC40" s="151"/>
      <c r="AD40" s="2" t="str">
        <f t="shared" si="16"/>
        <v xml:space="preserve"> </v>
      </c>
      <c r="AE40" s="5" t="str">
        <f t="shared" si="17"/>
        <v xml:space="preserve"> </v>
      </c>
      <c r="AF40" s="151"/>
      <c r="AG40" s="2" t="str">
        <f t="shared" si="18"/>
        <v xml:space="preserve"> </v>
      </c>
      <c r="AH40" s="5" t="str">
        <f t="shared" si="19"/>
        <v xml:space="preserve"> </v>
      </c>
    </row>
    <row r="41" spans="2:34" x14ac:dyDescent="0.2">
      <c r="B41" s="154">
        <f>Registration!B39</f>
        <v>29</v>
      </c>
      <c r="C41" s="1" t="str">
        <f>Registration!C39</f>
        <v>Who #4</v>
      </c>
      <c r="D41" s="2">
        <f t="shared" si="0"/>
        <v>0</v>
      </c>
      <c r="E41" s="3" t="str">
        <f t="shared" si="1"/>
        <v xml:space="preserve"> </v>
      </c>
      <c r="F41">
        <f>'Opponents Played'!BH38</f>
        <v>0</v>
      </c>
      <c r="H41" s="162"/>
      <c r="I41" s="2" t="str">
        <f t="shared" si="2"/>
        <v xml:space="preserve"> </v>
      </c>
      <c r="J41" s="8" t="str">
        <f t="shared" si="3"/>
        <v xml:space="preserve"> </v>
      </c>
      <c r="K41" s="162"/>
      <c r="L41" s="2" t="str">
        <f t="shared" si="4"/>
        <v xml:space="preserve"> </v>
      </c>
      <c r="M41" s="5" t="str">
        <f t="shared" si="5"/>
        <v xml:space="preserve"> </v>
      </c>
      <c r="N41" s="162"/>
      <c r="O41" s="2" t="str">
        <f t="shared" si="6"/>
        <v xml:space="preserve"> </v>
      </c>
      <c r="P41" s="5" t="str">
        <f t="shared" si="7"/>
        <v xml:space="preserve"> </v>
      </c>
      <c r="Q41" s="162"/>
      <c r="R41" s="2" t="str">
        <f t="shared" si="8"/>
        <v xml:space="preserve"> </v>
      </c>
      <c r="S41" s="5" t="str">
        <f t="shared" si="9"/>
        <v xml:space="preserve"> </v>
      </c>
      <c r="T41" s="162"/>
      <c r="U41" s="2" t="str">
        <f t="shared" si="10"/>
        <v xml:space="preserve"> </v>
      </c>
      <c r="V41" s="5" t="str">
        <f t="shared" si="11"/>
        <v xml:space="preserve"> </v>
      </c>
      <c r="W41" s="162"/>
      <c r="X41" s="2" t="str">
        <f t="shared" si="12"/>
        <v xml:space="preserve"> </v>
      </c>
      <c r="Y41" s="5" t="str">
        <f t="shared" si="13"/>
        <v xml:space="preserve"> </v>
      </c>
      <c r="Z41" s="162"/>
      <c r="AA41" s="2" t="str">
        <f t="shared" si="14"/>
        <v xml:space="preserve"> </v>
      </c>
      <c r="AB41" s="5" t="str">
        <f t="shared" si="15"/>
        <v xml:space="preserve"> </v>
      </c>
      <c r="AC41" s="151"/>
      <c r="AD41" s="2" t="str">
        <f t="shared" si="16"/>
        <v xml:space="preserve"> </v>
      </c>
      <c r="AE41" s="5" t="str">
        <f t="shared" si="17"/>
        <v xml:space="preserve"> </v>
      </c>
      <c r="AF41" s="151"/>
      <c r="AG41" s="2" t="str">
        <f t="shared" si="18"/>
        <v xml:space="preserve"> </v>
      </c>
      <c r="AH41" s="5" t="str">
        <f t="shared" si="19"/>
        <v xml:space="preserve"> </v>
      </c>
    </row>
    <row r="42" spans="2:34" x14ac:dyDescent="0.2">
      <c r="B42" s="154">
        <f>Registration!B40</f>
        <v>30</v>
      </c>
      <c r="C42" s="1">
        <f>Registration!C40</f>
        <v>0</v>
      </c>
      <c r="D42" s="2">
        <f t="shared" si="0"/>
        <v>0</v>
      </c>
      <c r="E42" s="3" t="str">
        <f t="shared" si="1"/>
        <v xml:space="preserve"> </v>
      </c>
      <c r="F42">
        <f>'Opponents Played'!BH39</f>
        <v>0</v>
      </c>
      <c r="H42" s="162"/>
      <c r="I42" s="2" t="str">
        <f t="shared" si="2"/>
        <v xml:space="preserve"> </v>
      </c>
      <c r="J42" s="8" t="str">
        <f t="shared" si="3"/>
        <v xml:space="preserve"> </v>
      </c>
      <c r="K42" s="162"/>
      <c r="L42" s="2" t="str">
        <f t="shared" si="4"/>
        <v xml:space="preserve"> </v>
      </c>
      <c r="M42" s="5" t="str">
        <f t="shared" si="5"/>
        <v xml:space="preserve"> </v>
      </c>
      <c r="N42" s="162"/>
      <c r="O42" s="2" t="str">
        <f t="shared" si="6"/>
        <v xml:space="preserve"> </v>
      </c>
      <c r="P42" s="5" t="str">
        <f t="shared" si="7"/>
        <v xml:space="preserve"> </v>
      </c>
      <c r="Q42" s="162"/>
      <c r="R42" s="2" t="str">
        <f t="shared" si="8"/>
        <v xml:space="preserve"> </v>
      </c>
      <c r="S42" s="5" t="str">
        <f t="shared" si="9"/>
        <v xml:space="preserve"> </v>
      </c>
      <c r="T42" s="162"/>
      <c r="U42" s="2" t="str">
        <f t="shared" si="10"/>
        <v xml:space="preserve"> </v>
      </c>
      <c r="V42" s="5" t="str">
        <f t="shared" si="11"/>
        <v xml:space="preserve"> </v>
      </c>
      <c r="W42" s="162"/>
      <c r="X42" s="2" t="str">
        <f t="shared" si="12"/>
        <v xml:space="preserve"> </v>
      </c>
      <c r="Y42" s="5" t="str">
        <f t="shared" si="13"/>
        <v xml:space="preserve"> </v>
      </c>
      <c r="Z42" s="162"/>
      <c r="AA42" s="2" t="str">
        <f t="shared" si="14"/>
        <v xml:space="preserve"> </v>
      </c>
      <c r="AB42" s="5" t="str">
        <f t="shared" si="15"/>
        <v xml:space="preserve"> </v>
      </c>
      <c r="AC42" s="151"/>
      <c r="AD42" s="2" t="str">
        <f t="shared" si="16"/>
        <v xml:space="preserve"> </v>
      </c>
      <c r="AE42" s="5" t="str">
        <f t="shared" si="17"/>
        <v xml:space="preserve"> </v>
      </c>
      <c r="AF42" s="151"/>
      <c r="AG42" s="2" t="str">
        <f t="shared" si="18"/>
        <v xml:space="preserve"> </v>
      </c>
      <c r="AH42" s="5" t="str">
        <f t="shared" si="19"/>
        <v xml:space="preserve"> </v>
      </c>
    </row>
    <row r="43" spans="2:34" x14ac:dyDescent="0.2">
      <c r="B43" s="154">
        <f>Registration!B41</f>
        <v>31</v>
      </c>
      <c r="C43" s="1">
        <f>Registration!C41</f>
        <v>0</v>
      </c>
      <c r="D43" s="2">
        <f t="shared" si="0"/>
        <v>0</v>
      </c>
      <c r="E43" s="3" t="str">
        <f t="shared" si="1"/>
        <v xml:space="preserve"> </v>
      </c>
      <c r="F43">
        <f>'Opponents Played'!BH40</f>
        <v>0</v>
      </c>
      <c r="H43" s="7"/>
      <c r="I43" s="2" t="str">
        <f t="shared" si="2"/>
        <v xml:space="preserve"> </v>
      </c>
      <c r="J43" s="8" t="str">
        <f t="shared" si="3"/>
        <v xml:space="preserve"> </v>
      </c>
      <c r="K43" s="7"/>
      <c r="L43" s="2" t="str">
        <f t="shared" si="4"/>
        <v xml:space="preserve"> </v>
      </c>
      <c r="M43" s="5" t="str">
        <f t="shared" si="5"/>
        <v xml:space="preserve"> </v>
      </c>
      <c r="N43" s="7"/>
      <c r="O43" s="2" t="str">
        <f t="shared" si="6"/>
        <v xml:space="preserve"> </v>
      </c>
      <c r="P43" s="5" t="str">
        <f t="shared" si="7"/>
        <v xml:space="preserve"> </v>
      </c>
      <c r="Q43" s="7"/>
      <c r="R43" s="2" t="str">
        <f t="shared" si="8"/>
        <v xml:space="preserve"> </v>
      </c>
      <c r="S43" s="5" t="str">
        <f t="shared" si="9"/>
        <v xml:space="preserve"> </v>
      </c>
      <c r="T43" s="7"/>
      <c r="U43" s="2" t="str">
        <f t="shared" si="10"/>
        <v xml:space="preserve"> </v>
      </c>
      <c r="V43" s="5" t="str">
        <f t="shared" si="11"/>
        <v xml:space="preserve"> </v>
      </c>
      <c r="W43" s="7"/>
      <c r="X43" s="2" t="str">
        <f t="shared" si="12"/>
        <v xml:space="preserve"> </v>
      </c>
      <c r="Y43" s="5" t="str">
        <f t="shared" si="13"/>
        <v xml:space="preserve"> </v>
      </c>
      <c r="Z43" s="7"/>
      <c r="AA43" s="2" t="str">
        <f t="shared" si="14"/>
        <v xml:space="preserve"> </v>
      </c>
      <c r="AB43" s="5" t="str">
        <f t="shared" si="15"/>
        <v xml:space="preserve"> </v>
      </c>
      <c r="AC43" s="151"/>
      <c r="AD43" s="2" t="str">
        <f t="shared" si="16"/>
        <v xml:space="preserve"> </v>
      </c>
      <c r="AE43" s="5" t="str">
        <f t="shared" si="17"/>
        <v xml:space="preserve"> </v>
      </c>
      <c r="AF43" s="151"/>
      <c r="AG43" s="2" t="str">
        <f t="shared" si="18"/>
        <v xml:space="preserve"> </v>
      </c>
      <c r="AH43" s="5" t="str">
        <f t="shared" si="19"/>
        <v xml:space="preserve"> </v>
      </c>
    </row>
    <row r="44" spans="2:34" x14ac:dyDescent="0.2">
      <c r="B44" s="154">
        <f>Registration!B42</f>
        <v>36</v>
      </c>
      <c r="C44" s="1">
        <f>Registration!C42</f>
        <v>0</v>
      </c>
      <c r="D44" s="2">
        <f t="shared" si="0"/>
        <v>0</v>
      </c>
      <c r="E44" s="3" t="str">
        <f t="shared" si="1"/>
        <v xml:space="preserve"> </v>
      </c>
      <c r="F44">
        <f>'Opponents Played'!BH41</f>
        <v>0</v>
      </c>
      <c r="H44" s="7"/>
      <c r="I44" s="2" t="str">
        <f t="shared" si="2"/>
        <v xml:space="preserve"> </v>
      </c>
      <c r="J44" s="8" t="str">
        <f t="shared" si="3"/>
        <v xml:space="preserve"> </v>
      </c>
      <c r="K44" s="7"/>
      <c r="L44" s="2" t="str">
        <f t="shared" si="4"/>
        <v xml:space="preserve"> </v>
      </c>
      <c r="M44" s="5" t="str">
        <f t="shared" si="5"/>
        <v xml:space="preserve"> </v>
      </c>
      <c r="N44" s="7"/>
      <c r="O44" s="2" t="str">
        <f t="shared" si="6"/>
        <v xml:space="preserve"> </v>
      </c>
      <c r="P44" s="5" t="str">
        <f t="shared" si="7"/>
        <v xml:space="preserve"> </v>
      </c>
      <c r="Q44" s="7"/>
      <c r="R44" s="2" t="str">
        <f t="shared" si="8"/>
        <v xml:space="preserve"> </v>
      </c>
      <c r="S44" s="5" t="str">
        <f t="shared" si="9"/>
        <v xml:space="preserve"> </v>
      </c>
      <c r="T44" s="7"/>
      <c r="U44" s="2" t="str">
        <f t="shared" si="10"/>
        <v xml:space="preserve"> </v>
      </c>
      <c r="V44" s="5" t="str">
        <f t="shared" si="11"/>
        <v xml:space="preserve"> </v>
      </c>
      <c r="W44" s="7"/>
      <c r="X44" s="2" t="str">
        <f t="shared" si="12"/>
        <v xml:space="preserve"> </v>
      </c>
      <c r="Y44" s="5" t="str">
        <f t="shared" si="13"/>
        <v xml:space="preserve"> </v>
      </c>
      <c r="Z44" s="7"/>
      <c r="AA44" s="2" t="str">
        <f t="shared" si="14"/>
        <v xml:space="preserve"> </v>
      </c>
      <c r="AB44" s="5" t="str">
        <f t="shared" si="15"/>
        <v xml:space="preserve"> </v>
      </c>
      <c r="AC44" s="151"/>
      <c r="AD44" s="2" t="str">
        <f t="shared" si="16"/>
        <v xml:space="preserve"> </v>
      </c>
      <c r="AE44" s="5" t="str">
        <f t="shared" si="17"/>
        <v xml:space="preserve"> </v>
      </c>
      <c r="AF44" s="151"/>
      <c r="AG44" s="2" t="str">
        <f t="shared" si="18"/>
        <v xml:space="preserve"> </v>
      </c>
      <c r="AH44" s="5" t="str">
        <f t="shared" si="19"/>
        <v xml:space="preserve"> </v>
      </c>
    </row>
    <row r="45" spans="2:34" x14ac:dyDescent="0.2">
      <c r="B45" s="154">
        <f>Registration!B43</f>
        <v>37</v>
      </c>
      <c r="C45" s="1">
        <f>Registration!C43</f>
        <v>0</v>
      </c>
      <c r="D45" s="2">
        <f t="shared" ref="D45:D62" si="20">F45+IF(H45="X",I45,0)+IF(K45="X",L45,0)+IF(N45="X",O45,0)+IF(Q45="X",R45,0)+IF(T45="X",U45,0)+IF(W45="X",X45,0)+IF(Z45="X",AA45,0)+IF(AC45="X",AD45,0)+IF(AF45="X",AG45,0)</f>
        <v>0</v>
      </c>
      <c r="E45" s="3" t="str">
        <f t="shared" ref="E45:E62" si="21">IF(F45=0," ",RANK(D45,D$1:D$31992))</f>
        <v xml:space="preserve"> </v>
      </c>
      <c r="F45">
        <f>'Opponents Played'!BH42</f>
        <v>0</v>
      </c>
      <c r="H45" s="7"/>
      <c r="I45" s="2" t="str">
        <f t="shared" ref="I45:I62" si="22">IF(ISNA(VLOOKUP(B45,Session1,1,FALSE()))=TRUE()," ",VLOOKUP(B45,Session1,8,FALSE()))</f>
        <v xml:space="preserve"> </v>
      </c>
      <c r="J45" s="8" t="str">
        <f t="shared" ref="J45:J62" si="23">IF(ISNA(VLOOKUP(B45,Session1,1,FALSE()))=TRUE()," ",VLOOKUP(B45,Session1,3,FALSE()))</f>
        <v xml:space="preserve"> </v>
      </c>
      <c r="K45" s="9"/>
      <c r="L45" s="2" t="str">
        <f t="shared" ref="L45:L62" si="24">IF(ISNA(VLOOKUP(B45,Session2,1,FALSE()))=TRUE()," ",VLOOKUP(B45,Session2,8,FALSE()))</f>
        <v xml:space="preserve"> </v>
      </c>
      <c r="M45" s="5" t="str">
        <f t="shared" ref="M45:M62" si="25">IF(ISNA(VLOOKUP(B45,Session2,1,FALSE()))=TRUE()," ",VLOOKUP(B45,Session2,3,FALSE()))</f>
        <v xml:space="preserve"> </v>
      </c>
      <c r="N45" s="150"/>
      <c r="O45" s="2" t="str">
        <f t="shared" ref="O45:O62" si="26">IF(ISNA(VLOOKUP(B45,Session3,1,FALSE()))=TRUE()," ",VLOOKUP(B45,Session3,8,FALSE()))</f>
        <v xml:space="preserve"> </v>
      </c>
      <c r="P45" s="5" t="str">
        <f t="shared" ref="P45:P62" si="27">IF(ISNA(VLOOKUP(B45,Session3,1,FALSE()))=TRUE()," ",VLOOKUP(B45,Session3,3,FALSE()))</f>
        <v xml:space="preserve"> </v>
      </c>
      <c r="Q45" s="150"/>
      <c r="R45" s="2" t="str">
        <f t="shared" ref="R45:R62" si="28">IF(ISNA(VLOOKUP(B45,Session4,1,FALSE()))=TRUE()," ",VLOOKUP(B45,Session4,8,FALSE()))</f>
        <v xml:space="preserve"> </v>
      </c>
      <c r="S45" s="5" t="str">
        <f t="shared" ref="S45:S62" si="29">IF(ISNA(VLOOKUP(B45,Session4,1,FALSE()))=TRUE()," ",VLOOKUP(B45,Session4,3,FALSE()))</f>
        <v xml:space="preserve"> </v>
      </c>
      <c r="T45" s="150"/>
      <c r="U45" s="2" t="str">
        <f t="shared" ref="U45:U62" si="30">IF(ISNA(VLOOKUP(B45,Session5,1,FALSE()))=TRUE()," ",VLOOKUP(B45,Session5,8,FALSE()))</f>
        <v xml:space="preserve"> </v>
      </c>
      <c r="V45" s="5" t="str">
        <f t="shared" ref="V45:V62" si="31">IF(ISNA(VLOOKUP(B45,Session5,1,FALSE()))=TRUE()," ",VLOOKUP(B45,Session5,3,FALSE()))</f>
        <v xml:space="preserve"> </v>
      </c>
      <c r="W45" s="150"/>
      <c r="X45" s="2" t="str">
        <f t="shared" ref="X45:X62" si="32">IF(ISNA(VLOOKUP(B45,Session6,1,FALSE()))=TRUE()," ",VLOOKUP(B45,Session6,8,FALSE()))</f>
        <v xml:space="preserve"> </v>
      </c>
      <c r="Y45" s="5" t="str">
        <f t="shared" ref="Y45:Y62" si="33">IF(ISNA(VLOOKUP(B45,Session6,1,FALSE()))=TRUE()," ",VLOOKUP(B45,Session6,3,FALSE()))</f>
        <v xml:space="preserve"> </v>
      </c>
      <c r="Z45" s="150"/>
      <c r="AA45" s="2" t="str">
        <f t="shared" ref="AA45:AA62" si="34">IF(ISNA(VLOOKUP(B45,Session7,1,FALSE()))=TRUE()," ",VLOOKUP(B45,Session7,8,FALSE()))</f>
        <v xml:space="preserve"> </v>
      </c>
      <c r="AB45" s="5" t="str">
        <f t="shared" ref="AB45:AB62" si="35">IF(ISNA(VLOOKUP(B45,Session7,1,FALSE()))=TRUE()," ",VLOOKUP(B45,Session7,3,FALSE()))</f>
        <v xml:space="preserve"> </v>
      </c>
      <c r="AC45" s="151"/>
      <c r="AD45" s="2" t="str">
        <f t="shared" ref="AD45:AD62" si="36">IF(ISNA(VLOOKUP(B45,Session8,1,FALSE()))=TRUE()," ",VLOOKUP(B45,Session8,8,FALSE()))</f>
        <v xml:space="preserve"> </v>
      </c>
      <c r="AE45" s="5" t="str">
        <f t="shared" ref="AE45:AE62" si="37">IF(ISNA(VLOOKUP(B45,Session8,1,FALSE()))=TRUE()," ",VLOOKUP(B45,Session8,3,FALSE()))</f>
        <v xml:space="preserve"> </v>
      </c>
      <c r="AF45" s="151"/>
      <c r="AG45" s="2" t="str">
        <f t="shared" ref="AG45:AG62" si="38">IF(ISNA(VLOOKUP(B45,Session9,1,FALSE()))=TRUE()," ",VLOOKUP(B45,Session9,8,FALSE()))</f>
        <v xml:space="preserve"> </v>
      </c>
      <c r="AH45" s="5" t="str">
        <f t="shared" ref="AH45:AH62" si="39">IF(ISNA(VLOOKUP(B45,Session9,1,FALSE()))=TRUE()," ",VLOOKUP(B45,Session9,3,FALSE()))</f>
        <v xml:space="preserve"> </v>
      </c>
    </row>
    <row r="46" spans="2:34" x14ac:dyDescent="0.2">
      <c r="B46" s="154">
        <f>Registration!B44</f>
        <v>39</v>
      </c>
      <c r="C46" s="1">
        <f>Registration!C44</f>
        <v>0</v>
      </c>
      <c r="D46" s="2">
        <f t="shared" si="20"/>
        <v>0</v>
      </c>
      <c r="E46" s="3" t="str">
        <f t="shared" si="21"/>
        <v xml:space="preserve"> </v>
      </c>
      <c r="F46">
        <f>'Opponents Played'!BH43</f>
        <v>0</v>
      </c>
      <c r="H46" s="7"/>
      <c r="I46" s="2" t="str">
        <f t="shared" si="22"/>
        <v xml:space="preserve"> </v>
      </c>
      <c r="J46" s="8" t="str">
        <f t="shared" si="23"/>
        <v xml:space="preserve"> </v>
      </c>
      <c r="K46" s="9"/>
      <c r="L46" s="2" t="str">
        <f t="shared" si="24"/>
        <v xml:space="preserve"> </v>
      </c>
      <c r="M46" s="5" t="str">
        <f t="shared" si="25"/>
        <v xml:space="preserve"> </v>
      </c>
      <c r="N46" s="150"/>
      <c r="O46" s="2" t="str">
        <f t="shared" si="26"/>
        <v xml:space="preserve"> </v>
      </c>
      <c r="P46" s="5" t="str">
        <f t="shared" si="27"/>
        <v xml:space="preserve"> </v>
      </c>
      <c r="Q46" s="150"/>
      <c r="R46" s="2" t="str">
        <f t="shared" si="28"/>
        <v xml:space="preserve"> </v>
      </c>
      <c r="S46" s="5" t="str">
        <f t="shared" si="29"/>
        <v xml:space="preserve"> </v>
      </c>
      <c r="T46" s="150"/>
      <c r="U46" s="2" t="str">
        <f t="shared" si="30"/>
        <v xml:space="preserve"> </v>
      </c>
      <c r="V46" s="5" t="str">
        <f t="shared" si="31"/>
        <v xml:space="preserve"> </v>
      </c>
      <c r="W46" s="150"/>
      <c r="X46" s="2" t="str">
        <f t="shared" si="32"/>
        <v xml:space="preserve"> </v>
      </c>
      <c r="Y46" s="5" t="str">
        <f t="shared" si="33"/>
        <v xml:space="preserve"> </v>
      </c>
      <c r="Z46" s="150"/>
      <c r="AA46" s="2" t="str">
        <f t="shared" si="34"/>
        <v xml:space="preserve"> </v>
      </c>
      <c r="AB46" s="5" t="str">
        <f t="shared" si="35"/>
        <v xml:space="preserve"> </v>
      </c>
      <c r="AC46" s="151"/>
      <c r="AD46" s="2" t="str">
        <f t="shared" si="36"/>
        <v xml:space="preserve"> </v>
      </c>
      <c r="AE46" s="5" t="str">
        <f t="shared" si="37"/>
        <v xml:space="preserve"> </v>
      </c>
      <c r="AF46" s="151"/>
      <c r="AG46" s="2" t="str">
        <f t="shared" si="38"/>
        <v xml:space="preserve"> </v>
      </c>
      <c r="AH46" s="5" t="str">
        <f t="shared" si="39"/>
        <v xml:space="preserve"> </v>
      </c>
    </row>
    <row r="47" spans="2:34" x14ac:dyDescent="0.2">
      <c r="B47" s="154">
        <f>Registration!B45</f>
        <v>40</v>
      </c>
      <c r="C47" s="1">
        <f>Registration!C45</f>
        <v>0</v>
      </c>
      <c r="D47" s="2">
        <f t="shared" si="20"/>
        <v>0</v>
      </c>
      <c r="E47" s="3" t="str">
        <f t="shared" si="21"/>
        <v xml:space="preserve"> </v>
      </c>
      <c r="F47" s="13">
        <f>'Opponents Played'!BH44</f>
        <v>0</v>
      </c>
      <c r="H47" s="7"/>
      <c r="I47" s="2" t="str">
        <f t="shared" si="22"/>
        <v xml:space="preserve"> </v>
      </c>
      <c r="J47" s="8" t="str">
        <f t="shared" si="23"/>
        <v xml:space="preserve"> </v>
      </c>
      <c r="K47" s="9"/>
      <c r="L47" s="2" t="str">
        <f t="shared" si="24"/>
        <v xml:space="preserve"> </v>
      </c>
      <c r="M47" s="5" t="str">
        <f t="shared" si="25"/>
        <v xml:space="preserve"> </v>
      </c>
      <c r="N47" s="150"/>
      <c r="O47" s="2" t="str">
        <f t="shared" si="26"/>
        <v xml:space="preserve"> </v>
      </c>
      <c r="P47" s="5" t="str">
        <f t="shared" si="27"/>
        <v xml:space="preserve"> </v>
      </c>
      <c r="Q47" s="150"/>
      <c r="R47" s="2" t="str">
        <f t="shared" si="28"/>
        <v xml:space="preserve"> </v>
      </c>
      <c r="S47" s="5" t="str">
        <f t="shared" si="29"/>
        <v xml:space="preserve"> </v>
      </c>
      <c r="T47" s="150"/>
      <c r="U47" s="2" t="str">
        <f t="shared" si="30"/>
        <v xml:space="preserve"> </v>
      </c>
      <c r="V47" s="5" t="str">
        <f t="shared" si="31"/>
        <v xml:space="preserve"> </v>
      </c>
      <c r="W47" s="150"/>
      <c r="X47" s="2" t="str">
        <f t="shared" si="32"/>
        <v xml:space="preserve"> </v>
      </c>
      <c r="Y47" s="5" t="str">
        <f t="shared" si="33"/>
        <v xml:space="preserve"> </v>
      </c>
      <c r="Z47" s="150"/>
      <c r="AA47" s="2" t="str">
        <f t="shared" si="34"/>
        <v xml:space="preserve"> </v>
      </c>
      <c r="AB47" s="5" t="str">
        <f t="shared" si="35"/>
        <v xml:space="preserve"> </v>
      </c>
      <c r="AC47" s="151"/>
      <c r="AD47" s="2" t="str">
        <f t="shared" si="36"/>
        <v xml:space="preserve"> </v>
      </c>
      <c r="AE47" s="5" t="str">
        <f t="shared" si="37"/>
        <v xml:space="preserve"> </v>
      </c>
      <c r="AF47" s="151"/>
      <c r="AG47" s="2" t="str">
        <f t="shared" si="38"/>
        <v xml:space="preserve"> </v>
      </c>
      <c r="AH47" s="5" t="str">
        <f t="shared" si="39"/>
        <v xml:space="preserve"> </v>
      </c>
    </row>
    <row r="48" spans="2:34" x14ac:dyDescent="0.2">
      <c r="B48" s="154">
        <f>Registration!B46</f>
        <v>41</v>
      </c>
      <c r="C48" s="1">
        <f>Registration!C46</f>
        <v>0</v>
      </c>
      <c r="D48" s="2">
        <f t="shared" si="20"/>
        <v>0</v>
      </c>
      <c r="E48" s="3" t="str">
        <f t="shared" si="21"/>
        <v xml:space="preserve"> </v>
      </c>
      <c r="F48">
        <f>'Opponents Played'!BH45</f>
        <v>0</v>
      </c>
      <c r="H48" s="7"/>
      <c r="I48" s="2" t="str">
        <f t="shared" si="22"/>
        <v xml:space="preserve"> </v>
      </c>
      <c r="J48" s="8" t="str">
        <f t="shared" si="23"/>
        <v xml:space="preserve"> </v>
      </c>
      <c r="K48" s="9"/>
      <c r="L48" s="2" t="str">
        <f t="shared" si="24"/>
        <v xml:space="preserve"> </v>
      </c>
      <c r="M48" s="5" t="str">
        <f t="shared" si="25"/>
        <v xml:space="preserve"> </v>
      </c>
      <c r="N48" s="150"/>
      <c r="O48" s="2" t="str">
        <f t="shared" si="26"/>
        <v xml:space="preserve"> </v>
      </c>
      <c r="P48" s="5" t="str">
        <f t="shared" si="27"/>
        <v xml:space="preserve"> </v>
      </c>
      <c r="Q48" s="150"/>
      <c r="R48" s="2" t="str">
        <f t="shared" si="28"/>
        <v xml:space="preserve"> </v>
      </c>
      <c r="S48" s="5" t="str">
        <f t="shared" si="29"/>
        <v xml:space="preserve"> </v>
      </c>
      <c r="T48" s="150"/>
      <c r="U48" s="2" t="str">
        <f t="shared" si="30"/>
        <v xml:space="preserve"> </v>
      </c>
      <c r="V48" s="5" t="str">
        <f t="shared" si="31"/>
        <v xml:space="preserve"> </v>
      </c>
      <c r="W48" s="150"/>
      <c r="X48" s="2" t="str">
        <f t="shared" si="32"/>
        <v xml:space="preserve"> </v>
      </c>
      <c r="Y48" s="5" t="str">
        <f t="shared" si="33"/>
        <v xml:space="preserve"> </v>
      </c>
      <c r="Z48" s="150"/>
      <c r="AA48" s="2" t="str">
        <f t="shared" si="34"/>
        <v xml:space="preserve"> </v>
      </c>
      <c r="AB48" s="5" t="str">
        <f t="shared" si="35"/>
        <v xml:space="preserve"> </v>
      </c>
      <c r="AC48" s="151"/>
      <c r="AD48" s="2" t="str">
        <f t="shared" si="36"/>
        <v xml:space="preserve"> </v>
      </c>
      <c r="AE48" s="5" t="str">
        <f t="shared" si="37"/>
        <v xml:space="preserve"> </v>
      </c>
      <c r="AF48" s="151"/>
      <c r="AG48" s="2" t="str">
        <f t="shared" si="38"/>
        <v xml:space="preserve"> </v>
      </c>
      <c r="AH48" s="5" t="str">
        <f t="shared" si="39"/>
        <v xml:space="preserve"> </v>
      </c>
    </row>
    <row r="49" spans="2:34" x14ac:dyDescent="0.2">
      <c r="B49" s="154">
        <f>Registration!B47</f>
        <v>42</v>
      </c>
      <c r="C49" s="1">
        <f>Registration!C47</f>
        <v>0</v>
      </c>
      <c r="D49" s="2">
        <f t="shared" si="20"/>
        <v>0</v>
      </c>
      <c r="E49" s="3" t="str">
        <f t="shared" si="21"/>
        <v xml:space="preserve"> </v>
      </c>
      <c r="F49">
        <f>'Opponents Played'!BH46</f>
        <v>0</v>
      </c>
      <c r="H49" s="7"/>
      <c r="I49" s="2" t="str">
        <f t="shared" si="22"/>
        <v xml:space="preserve"> </v>
      </c>
      <c r="J49" s="8" t="str">
        <f t="shared" si="23"/>
        <v xml:space="preserve"> </v>
      </c>
      <c r="K49" s="9"/>
      <c r="L49" s="2" t="str">
        <f t="shared" si="24"/>
        <v xml:space="preserve"> </v>
      </c>
      <c r="M49" s="5" t="str">
        <f t="shared" si="25"/>
        <v xml:space="preserve"> </v>
      </c>
      <c r="N49" s="150"/>
      <c r="O49" s="2" t="str">
        <f t="shared" si="26"/>
        <v xml:space="preserve"> </v>
      </c>
      <c r="P49" s="5" t="str">
        <f t="shared" si="27"/>
        <v xml:space="preserve"> </v>
      </c>
      <c r="Q49" s="150"/>
      <c r="R49" s="2" t="str">
        <f t="shared" si="28"/>
        <v xml:space="preserve"> </v>
      </c>
      <c r="S49" s="5" t="str">
        <f t="shared" si="29"/>
        <v xml:space="preserve"> </v>
      </c>
      <c r="T49" s="150"/>
      <c r="U49" s="2" t="str">
        <f t="shared" si="30"/>
        <v xml:space="preserve"> </v>
      </c>
      <c r="V49" s="5" t="str">
        <f t="shared" si="31"/>
        <v xml:space="preserve"> </v>
      </c>
      <c r="W49" s="150"/>
      <c r="X49" s="2" t="str">
        <f t="shared" si="32"/>
        <v xml:space="preserve"> </v>
      </c>
      <c r="Y49" s="5" t="str">
        <f t="shared" si="33"/>
        <v xml:space="preserve"> </v>
      </c>
      <c r="Z49" s="150"/>
      <c r="AA49" s="2" t="str">
        <f t="shared" si="34"/>
        <v xml:space="preserve"> </v>
      </c>
      <c r="AB49" s="5" t="str">
        <f t="shared" si="35"/>
        <v xml:space="preserve"> </v>
      </c>
      <c r="AC49" s="151"/>
      <c r="AD49" s="2" t="str">
        <f t="shared" si="36"/>
        <v xml:space="preserve"> </v>
      </c>
      <c r="AE49" s="5" t="str">
        <f t="shared" si="37"/>
        <v xml:space="preserve"> </v>
      </c>
      <c r="AF49" s="151"/>
      <c r="AG49" s="2" t="str">
        <f t="shared" si="38"/>
        <v xml:space="preserve"> </v>
      </c>
      <c r="AH49" s="5" t="str">
        <f t="shared" si="39"/>
        <v xml:space="preserve"> </v>
      </c>
    </row>
    <row r="50" spans="2:34" x14ac:dyDescent="0.2">
      <c r="B50" s="154">
        <f>Registration!B48</f>
        <v>43</v>
      </c>
      <c r="C50" s="1">
        <f>Registration!C48</f>
        <v>0</v>
      </c>
      <c r="D50" s="2">
        <f t="shared" si="20"/>
        <v>0</v>
      </c>
      <c r="E50" s="3" t="str">
        <f t="shared" si="21"/>
        <v xml:space="preserve"> </v>
      </c>
      <c r="F50">
        <f>'Opponents Played'!BH47</f>
        <v>0</v>
      </c>
      <c r="H50" s="7"/>
      <c r="I50" s="2" t="str">
        <f t="shared" si="22"/>
        <v xml:space="preserve"> </v>
      </c>
      <c r="J50" s="8" t="str">
        <f t="shared" si="23"/>
        <v xml:space="preserve"> </v>
      </c>
      <c r="K50" s="9"/>
      <c r="L50" s="2" t="str">
        <f t="shared" si="24"/>
        <v xml:space="preserve"> </v>
      </c>
      <c r="M50" s="5" t="str">
        <f t="shared" si="25"/>
        <v xml:space="preserve"> </v>
      </c>
      <c r="N50" s="150"/>
      <c r="O50" s="2" t="str">
        <f t="shared" si="26"/>
        <v xml:space="preserve"> </v>
      </c>
      <c r="P50" s="5" t="str">
        <f t="shared" si="27"/>
        <v xml:space="preserve"> </v>
      </c>
      <c r="Q50" s="150"/>
      <c r="R50" s="2" t="str">
        <f t="shared" si="28"/>
        <v xml:space="preserve"> </v>
      </c>
      <c r="S50" s="5" t="str">
        <f t="shared" si="29"/>
        <v xml:space="preserve"> </v>
      </c>
      <c r="T50" s="150"/>
      <c r="U50" s="2" t="str">
        <f t="shared" si="30"/>
        <v xml:space="preserve"> </v>
      </c>
      <c r="V50" s="5" t="str">
        <f t="shared" si="31"/>
        <v xml:space="preserve"> </v>
      </c>
      <c r="W50" s="150"/>
      <c r="X50" s="2" t="str">
        <f t="shared" si="32"/>
        <v xml:space="preserve"> </v>
      </c>
      <c r="Y50" s="5" t="str">
        <f t="shared" si="33"/>
        <v xml:space="preserve"> </v>
      </c>
      <c r="Z50" s="150"/>
      <c r="AA50" s="2" t="str">
        <f t="shared" si="34"/>
        <v xml:space="preserve"> </v>
      </c>
      <c r="AB50" s="5" t="str">
        <f t="shared" si="35"/>
        <v xml:space="preserve"> </v>
      </c>
      <c r="AC50" s="151"/>
      <c r="AD50" s="2" t="str">
        <f t="shared" si="36"/>
        <v xml:space="preserve"> </v>
      </c>
      <c r="AE50" s="5" t="str">
        <f t="shared" si="37"/>
        <v xml:space="preserve"> </v>
      </c>
      <c r="AF50" s="151"/>
      <c r="AG50" s="2" t="str">
        <f t="shared" si="38"/>
        <v xml:space="preserve"> </v>
      </c>
      <c r="AH50" s="5" t="str">
        <f t="shared" si="39"/>
        <v xml:space="preserve"> </v>
      </c>
    </row>
    <row r="51" spans="2:34" x14ac:dyDescent="0.2">
      <c r="B51" s="154">
        <f>Registration!B49</f>
        <v>44</v>
      </c>
      <c r="C51" s="1">
        <f>Registration!C49</f>
        <v>0</v>
      </c>
      <c r="D51" s="2">
        <f t="shared" si="20"/>
        <v>0</v>
      </c>
      <c r="E51" s="3" t="str">
        <f t="shared" si="21"/>
        <v xml:space="preserve"> </v>
      </c>
      <c r="F51">
        <f>'Opponents Played'!BH48</f>
        <v>0</v>
      </c>
      <c r="H51" s="7"/>
      <c r="I51" s="2" t="str">
        <f t="shared" si="22"/>
        <v xml:space="preserve"> </v>
      </c>
      <c r="J51" s="8" t="str">
        <f t="shared" si="23"/>
        <v xml:space="preserve"> </v>
      </c>
      <c r="K51" s="9"/>
      <c r="L51" s="2" t="str">
        <f t="shared" si="24"/>
        <v xml:space="preserve"> </v>
      </c>
      <c r="M51" s="5" t="str">
        <f t="shared" si="25"/>
        <v xml:space="preserve"> </v>
      </c>
      <c r="N51" s="150"/>
      <c r="O51" s="2" t="str">
        <f t="shared" si="26"/>
        <v xml:space="preserve"> </v>
      </c>
      <c r="P51" s="5" t="str">
        <f t="shared" si="27"/>
        <v xml:space="preserve"> </v>
      </c>
      <c r="Q51" s="150"/>
      <c r="R51" s="2" t="str">
        <f t="shared" si="28"/>
        <v xml:space="preserve"> </v>
      </c>
      <c r="S51" s="5" t="str">
        <f t="shared" si="29"/>
        <v xml:space="preserve"> </v>
      </c>
      <c r="T51" s="150"/>
      <c r="U51" s="2" t="str">
        <f t="shared" si="30"/>
        <v xml:space="preserve"> </v>
      </c>
      <c r="V51" s="5" t="str">
        <f t="shared" si="31"/>
        <v xml:space="preserve"> </v>
      </c>
      <c r="W51" s="150"/>
      <c r="X51" s="2" t="str">
        <f t="shared" si="32"/>
        <v xml:space="preserve"> </v>
      </c>
      <c r="Y51" s="5" t="str">
        <f t="shared" si="33"/>
        <v xml:space="preserve"> </v>
      </c>
      <c r="Z51" s="150"/>
      <c r="AA51" s="2" t="str">
        <f t="shared" si="34"/>
        <v xml:space="preserve"> </v>
      </c>
      <c r="AB51" s="5" t="str">
        <f t="shared" si="35"/>
        <v xml:space="preserve"> </v>
      </c>
      <c r="AC51" s="151"/>
      <c r="AD51" s="2" t="str">
        <f t="shared" si="36"/>
        <v xml:space="preserve"> </v>
      </c>
      <c r="AE51" s="5" t="str">
        <f t="shared" si="37"/>
        <v xml:space="preserve"> </v>
      </c>
      <c r="AF51" s="151"/>
      <c r="AG51" s="2" t="str">
        <f t="shared" si="38"/>
        <v xml:space="preserve"> </v>
      </c>
      <c r="AH51" s="5" t="str">
        <f t="shared" si="39"/>
        <v xml:space="preserve"> </v>
      </c>
    </row>
    <row r="52" spans="2:34" x14ac:dyDescent="0.2">
      <c r="B52" s="154">
        <f>Registration!B50</f>
        <v>45</v>
      </c>
      <c r="C52" s="1">
        <f>Registration!C50</f>
        <v>0</v>
      </c>
      <c r="D52" s="2">
        <f t="shared" si="20"/>
        <v>0</v>
      </c>
      <c r="E52" s="3" t="str">
        <f t="shared" si="21"/>
        <v xml:space="preserve"> </v>
      </c>
      <c r="F52">
        <f>'Opponents Played'!BH49</f>
        <v>0</v>
      </c>
      <c r="H52" s="7"/>
      <c r="I52" s="2" t="str">
        <f t="shared" si="22"/>
        <v xml:space="preserve"> </v>
      </c>
      <c r="J52" s="8" t="str">
        <f t="shared" si="23"/>
        <v xml:space="preserve"> </v>
      </c>
      <c r="K52" s="9"/>
      <c r="L52" s="2" t="str">
        <f t="shared" si="24"/>
        <v xml:space="preserve"> </v>
      </c>
      <c r="M52" s="5" t="str">
        <f t="shared" si="25"/>
        <v xml:space="preserve"> </v>
      </c>
      <c r="N52" s="150"/>
      <c r="O52" s="2" t="str">
        <f t="shared" si="26"/>
        <v xml:space="preserve"> </v>
      </c>
      <c r="P52" s="5" t="str">
        <f t="shared" si="27"/>
        <v xml:space="preserve"> </v>
      </c>
      <c r="Q52" s="150"/>
      <c r="R52" s="2" t="str">
        <f t="shared" si="28"/>
        <v xml:space="preserve"> </v>
      </c>
      <c r="S52" s="5" t="str">
        <f t="shared" si="29"/>
        <v xml:space="preserve"> </v>
      </c>
      <c r="T52" s="150"/>
      <c r="U52" s="2" t="str">
        <f t="shared" si="30"/>
        <v xml:space="preserve"> </v>
      </c>
      <c r="V52" s="5" t="str">
        <f t="shared" si="31"/>
        <v xml:space="preserve"> </v>
      </c>
      <c r="W52" s="150"/>
      <c r="X52" s="2" t="str">
        <f t="shared" si="32"/>
        <v xml:space="preserve"> </v>
      </c>
      <c r="Y52" s="5" t="str">
        <f t="shared" si="33"/>
        <v xml:space="preserve"> </v>
      </c>
      <c r="Z52" s="150"/>
      <c r="AA52" s="2" t="str">
        <f t="shared" si="34"/>
        <v xml:space="preserve"> </v>
      </c>
      <c r="AB52" s="5" t="str">
        <f t="shared" si="35"/>
        <v xml:space="preserve"> </v>
      </c>
      <c r="AC52" s="151"/>
      <c r="AD52" s="2" t="str">
        <f t="shared" si="36"/>
        <v xml:space="preserve"> </v>
      </c>
      <c r="AE52" s="5" t="str">
        <f t="shared" si="37"/>
        <v xml:space="preserve"> </v>
      </c>
      <c r="AF52" s="151"/>
      <c r="AG52" s="2" t="str">
        <f t="shared" si="38"/>
        <v xml:space="preserve"> </v>
      </c>
      <c r="AH52" s="5" t="str">
        <f t="shared" si="39"/>
        <v xml:space="preserve"> </v>
      </c>
    </row>
    <row r="53" spans="2:34" x14ac:dyDescent="0.2">
      <c r="B53" s="154">
        <f>Registration!B51</f>
        <v>46</v>
      </c>
      <c r="C53" s="1">
        <f>Registration!C51</f>
        <v>0</v>
      </c>
      <c r="D53" s="2">
        <f t="shared" si="20"/>
        <v>0</v>
      </c>
      <c r="E53" s="3" t="str">
        <f t="shared" si="21"/>
        <v xml:space="preserve"> </v>
      </c>
      <c r="F53">
        <f>'Opponents Played'!BH50</f>
        <v>0</v>
      </c>
      <c r="H53" s="7"/>
      <c r="I53" s="2" t="str">
        <f t="shared" si="22"/>
        <v xml:space="preserve"> </v>
      </c>
      <c r="J53" s="8" t="str">
        <f t="shared" si="23"/>
        <v xml:space="preserve"> </v>
      </c>
      <c r="K53" s="9"/>
      <c r="L53" s="2" t="str">
        <f t="shared" si="24"/>
        <v xml:space="preserve"> </v>
      </c>
      <c r="M53" s="5" t="str">
        <f t="shared" si="25"/>
        <v xml:space="preserve"> </v>
      </c>
      <c r="N53" s="150"/>
      <c r="O53" s="2" t="str">
        <f t="shared" si="26"/>
        <v xml:space="preserve"> </v>
      </c>
      <c r="P53" s="5" t="str">
        <f t="shared" si="27"/>
        <v xml:space="preserve"> </v>
      </c>
      <c r="Q53" s="150"/>
      <c r="R53" s="2" t="str">
        <f t="shared" si="28"/>
        <v xml:space="preserve"> </v>
      </c>
      <c r="S53" s="5" t="str">
        <f t="shared" si="29"/>
        <v xml:space="preserve"> </v>
      </c>
      <c r="T53" s="150"/>
      <c r="U53" s="2" t="str">
        <f t="shared" si="30"/>
        <v xml:space="preserve"> </v>
      </c>
      <c r="V53" s="5" t="str">
        <f t="shared" si="31"/>
        <v xml:space="preserve"> </v>
      </c>
      <c r="W53" s="150"/>
      <c r="X53" s="2" t="str">
        <f t="shared" si="32"/>
        <v xml:space="preserve"> </v>
      </c>
      <c r="Y53" s="5" t="str">
        <f t="shared" si="33"/>
        <v xml:space="preserve"> </v>
      </c>
      <c r="Z53" s="150"/>
      <c r="AA53" s="2" t="str">
        <f t="shared" si="34"/>
        <v xml:space="preserve"> </v>
      </c>
      <c r="AB53" s="5" t="str">
        <f t="shared" si="35"/>
        <v xml:space="preserve"> </v>
      </c>
      <c r="AC53" s="151"/>
      <c r="AD53" s="2" t="str">
        <f t="shared" si="36"/>
        <v xml:space="preserve"> </v>
      </c>
      <c r="AE53" s="5" t="str">
        <f t="shared" si="37"/>
        <v xml:space="preserve"> </v>
      </c>
      <c r="AF53" s="151"/>
      <c r="AG53" s="2" t="str">
        <f t="shared" si="38"/>
        <v xml:space="preserve"> </v>
      </c>
      <c r="AH53" s="5" t="str">
        <f t="shared" si="39"/>
        <v xml:space="preserve"> </v>
      </c>
    </row>
    <row r="54" spans="2:34" x14ac:dyDescent="0.2">
      <c r="B54" s="154">
        <f>Registration!B52</f>
        <v>47</v>
      </c>
      <c r="C54" s="1">
        <f>Registration!C52</f>
        <v>0</v>
      </c>
      <c r="D54" s="2">
        <f t="shared" si="20"/>
        <v>0</v>
      </c>
      <c r="E54" s="3" t="str">
        <f t="shared" si="21"/>
        <v xml:space="preserve"> </v>
      </c>
      <c r="F54">
        <f>'Opponents Played'!BH51</f>
        <v>0</v>
      </c>
      <c r="H54" s="7"/>
      <c r="I54" s="2" t="str">
        <f t="shared" si="22"/>
        <v xml:space="preserve"> </v>
      </c>
      <c r="J54" s="8" t="str">
        <f t="shared" si="23"/>
        <v xml:space="preserve"> </v>
      </c>
      <c r="K54" s="9"/>
      <c r="L54" s="2" t="str">
        <f t="shared" si="24"/>
        <v xml:space="preserve"> </v>
      </c>
      <c r="M54" s="5" t="str">
        <f t="shared" si="25"/>
        <v xml:space="preserve"> </v>
      </c>
      <c r="N54" s="150"/>
      <c r="O54" s="2" t="str">
        <f t="shared" si="26"/>
        <v xml:space="preserve"> </v>
      </c>
      <c r="P54" s="5" t="str">
        <f t="shared" si="27"/>
        <v xml:space="preserve"> </v>
      </c>
      <c r="Q54" s="150"/>
      <c r="R54" s="2" t="str">
        <f t="shared" si="28"/>
        <v xml:space="preserve"> </v>
      </c>
      <c r="S54" s="5" t="str">
        <f t="shared" si="29"/>
        <v xml:space="preserve"> </v>
      </c>
      <c r="T54" s="150"/>
      <c r="U54" s="2" t="str">
        <f t="shared" si="30"/>
        <v xml:space="preserve"> </v>
      </c>
      <c r="V54" s="5" t="str">
        <f t="shared" si="31"/>
        <v xml:space="preserve"> </v>
      </c>
      <c r="W54" s="150"/>
      <c r="X54" s="2" t="str">
        <f t="shared" si="32"/>
        <v xml:space="preserve"> </v>
      </c>
      <c r="Y54" s="5" t="str">
        <f t="shared" si="33"/>
        <v xml:space="preserve"> </v>
      </c>
      <c r="Z54" s="150"/>
      <c r="AA54" s="2" t="str">
        <f t="shared" si="34"/>
        <v xml:space="preserve"> </v>
      </c>
      <c r="AB54" s="5" t="str">
        <f t="shared" si="35"/>
        <v xml:space="preserve"> </v>
      </c>
      <c r="AC54" s="151"/>
      <c r="AD54" s="2" t="str">
        <f t="shared" si="36"/>
        <v xml:space="preserve"> </v>
      </c>
      <c r="AE54" s="5" t="str">
        <f t="shared" si="37"/>
        <v xml:space="preserve"> </v>
      </c>
      <c r="AF54" s="151"/>
      <c r="AG54" s="2" t="str">
        <f t="shared" si="38"/>
        <v xml:space="preserve"> </v>
      </c>
      <c r="AH54" s="5" t="str">
        <f t="shared" si="39"/>
        <v xml:space="preserve"> </v>
      </c>
    </row>
    <row r="55" spans="2:34" x14ac:dyDescent="0.2">
      <c r="B55" s="154">
        <f>Registration!B53</f>
        <v>48</v>
      </c>
      <c r="C55" s="1">
        <f>Registration!C53</f>
        <v>0</v>
      </c>
      <c r="D55" s="2">
        <f t="shared" si="20"/>
        <v>0</v>
      </c>
      <c r="E55" s="3" t="str">
        <f t="shared" si="21"/>
        <v xml:space="preserve"> </v>
      </c>
      <c r="F55">
        <f>'Opponents Played'!BH52</f>
        <v>0</v>
      </c>
      <c r="H55" s="7"/>
      <c r="I55" s="2" t="str">
        <f t="shared" si="22"/>
        <v xml:space="preserve"> </v>
      </c>
      <c r="J55" s="8" t="str">
        <f t="shared" si="23"/>
        <v xml:space="preserve"> </v>
      </c>
      <c r="K55" s="9"/>
      <c r="L55" s="2" t="str">
        <f t="shared" si="24"/>
        <v xml:space="preserve"> </v>
      </c>
      <c r="M55" s="5" t="str">
        <f t="shared" si="25"/>
        <v xml:space="preserve"> </v>
      </c>
      <c r="N55" s="150"/>
      <c r="O55" s="2" t="str">
        <f t="shared" si="26"/>
        <v xml:space="preserve"> </v>
      </c>
      <c r="P55" s="5" t="str">
        <f t="shared" si="27"/>
        <v xml:space="preserve"> </v>
      </c>
      <c r="Q55" s="150"/>
      <c r="R55" s="2" t="str">
        <f t="shared" si="28"/>
        <v xml:space="preserve"> </v>
      </c>
      <c r="S55" s="5" t="str">
        <f t="shared" si="29"/>
        <v xml:space="preserve"> </v>
      </c>
      <c r="T55" s="150"/>
      <c r="U55" s="2" t="str">
        <f t="shared" si="30"/>
        <v xml:space="preserve"> </v>
      </c>
      <c r="V55" s="5" t="str">
        <f t="shared" si="31"/>
        <v xml:space="preserve"> </v>
      </c>
      <c r="W55" s="150"/>
      <c r="X55" s="2" t="str">
        <f t="shared" si="32"/>
        <v xml:space="preserve"> </v>
      </c>
      <c r="Y55" s="5" t="str">
        <f t="shared" si="33"/>
        <v xml:space="preserve"> </v>
      </c>
      <c r="Z55" s="150"/>
      <c r="AA55" s="2" t="str">
        <f t="shared" si="34"/>
        <v xml:space="preserve"> </v>
      </c>
      <c r="AB55" s="5" t="str">
        <f t="shared" si="35"/>
        <v xml:space="preserve"> </v>
      </c>
      <c r="AC55" s="151"/>
      <c r="AD55" s="2" t="str">
        <f t="shared" si="36"/>
        <v xml:space="preserve"> </v>
      </c>
      <c r="AE55" s="5" t="str">
        <f t="shared" si="37"/>
        <v xml:space="preserve"> </v>
      </c>
      <c r="AF55" s="151"/>
      <c r="AG55" s="2" t="str">
        <f t="shared" si="38"/>
        <v xml:space="preserve"> </v>
      </c>
      <c r="AH55" s="5" t="str">
        <f t="shared" si="39"/>
        <v xml:space="preserve"> </v>
      </c>
    </row>
    <row r="56" spans="2:34" x14ac:dyDescent="0.2">
      <c r="B56" s="154">
        <f>Registration!B54</f>
        <v>49</v>
      </c>
      <c r="C56" s="1">
        <f>Registration!C54</f>
        <v>0</v>
      </c>
      <c r="D56" s="2">
        <f t="shared" si="20"/>
        <v>0</v>
      </c>
      <c r="E56" s="3" t="str">
        <f t="shared" si="21"/>
        <v xml:space="preserve"> </v>
      </c>
      <c r="F56">
        <f>'Opponents Played'!BH53</f>
        <v>0</v>
      </c>
      <c r="H56" s="7"/>
      <c r="I56" s="2" t="str">
        <f t="shared" si="22"/>
        <v xml:space="preserve"> </v>
      </c>
      <c r="J56" s="8" t="str">
        <f t="shared" si="23"/>
        <v xml:space="preserve"> </v>
      </c>
      <c r="K56" s="9"/>
      <c r="L56" s="2" t="str">
        <f t="shared" si="24"/>
        <v xml:space="preserve"> </v>
      </c>
      <c r="M56" s="5" t="str">
        <f t="shared" si="25"/>
        <v xml:space="preserve"> </v>
      </c>
      <c r="N56" s="150"/>
      <c r="O56" s="2" t="str">
        <f t="shared" si="26"/>
        <v xml:space="preserve"> </v>
      </c>
      <c r="P56" s="5" t="str">
        <f t="shared" si="27"/>
        <v xml:space="preserve"> </v>
      </c>
      <c r="Q56" s="150"/>
      <c r="R56" s="2" t="str">
        <f t="shared" si="28"/>
        <v xml:space="preserve"> </v>
      </c>
      <c r="S56" s="5" t="str">
        <f t="shared" si="29"/>
        <v xml:space="preserve"> </v>
      </c>
      <c r="T56" s="150"/>
      <c r="U56" s="2" t="str">
        <f t="shared" si="30"/>
        <v xml:space="preserve"> </v>
      </c>
      <c r="V56" s="5" t="str">
        <f t="shared" si="31"/>
        <v xml:space="preserve"> </v>
      </c>
      <c r="W56" s="150"/>
      <c r="X56" s="2" t="str">
        <f t="shared" si="32"/>
        <v xml:space="preserve"> </v>
      </c>
      <c r="Y56" s="5" t="str">
        <f t="shared" si="33"/>
        <v xml:space="preserve"> </v>
      </c>
      <c r="Z56" s="150"/>
      <c r="AA56" s="2" t="str">
        <f t="shared" si="34"/>
        <v xml:space="preserve"> </v>
      </c>
      <c r="AB56" s="5" t="str">
        <f t="shared" si="35"/>
        <v xml:space="preserve"> </v>
      </c>
      <c r="AC56" s="151"/>
      <c r="AD56" s="2" t="str">
        <f t="shared" si="36"/>
        <v xml:space="preserve"> </v>
      </c>
      <c r="AE56" s="5" t="str">
        <f t="shared" si="37"/>
        <v xml:space="preserve"> </v>
      </c>
      <c r="AF56" s="151"/>
      <c r="AG56" s="2" t="str">
        <f t="shared" si="38"/>
        <v xml:space="preserve"> </v>
      </c>
      <c r="AH56" s="5" t="str">
        <f t="shared" si="39"/>
        <v xml:space="preserve"> </v>
      </c>
    </row>
    <row r="57" spans="2:34" x14ac:dyDescent="0.2">
      <c r="B57" s="154">
        <f>Registration!B55</f>
        <v>50</v>
      </c>
      <c r="C57" s="1">
        <f>Registration!C55</f>
        <v>0</v>
      </c>
      <c r="D57" s="2">
        <f t="shared" si="20"/>
        <v>0</v>
      </c>
      <c r="E57" s="3" t="str">
        <f t="shared" si="21"/>
        <v xml:space="preserve"> </v>
      </c>
      <c r="F57">
        <f>'Opponents Played'!BH54</f>
        <v>0</v>
      </c>
      <c r="H57" s="7"/>
      <c r="I57" s="2" t="str">
        <f t="shared" si="22"/>
        <v xml:space="preserve"> </v>
      </c>
      <c r="J57" s="8" t="str">
        <f t="shared" si="23"/>
        <v xml:space="preserve"> </v>
      </c>
      <c r="K57" s="9"/>
      <c r="L57" s="2" t="str">
        <f t="shared" si="24"/>
        <v xml:space="preserve"> </v>
      </c>
      <c r="M57" s="5" t="str">
        <f t="shared" si="25"/>
        <v xml:space="preserve"> </v>
      </c>
      <c r="N57" s="150"/>
      <c r="O57" s="2" t="str">
        <f t="shared" si="26"/>
        <v xml:space="preserve"> </v>
      </c>
      <c r="P57" s="5" t="str">
        <f t="shared" si="27"/>
        <v xml:space="preserve"> </v>
      </c>
      <c r="Q57" s="150"/>
      <c r="R57" s="2" t="str">
        <f t="shared" si="28"/>
        <v xml:space="preserve"> </v>
      </c>
      <c r="S57" s="5" t="str">
        <f t="shared" si="29"/>
        <v xml:space="preserve"> </v>
      </c>
      <c r="T57" s="150"/>
      <c r="U57" s="2" t="str">
        <f t="shared" si="30"/>
        <v xml:space="preserve"> </v>
      </c>
      <c r="V57" s="5" t="str">
        <f t="shared" si="31"/>
        <v xml:space="preserve"> </v>
      </c>
      <c r="W57" s="150"/>
      <c r="X57" s="2" t="str">
        <f t="shared" si="32"/>
        <v xml:space="preserve"> </v>
      </c>
      <c r="Y57" s="5" t="str">
        <f t="shared" si="33"/>
        <v xml:space="preserve"> </v>
      </c>
      <c r="Z57" s="150"/>
      <c r="AA57" s="2" t="str">
        <f t="shared" si="34"/>
        <v xml:space="preserve"> </v>
      </c>
      <c r="AB57" s="5" t="str">
        <f t="shared" si="35"/>
        <v xml:space="preserve"> </v>
      </c>
      <c r="AC57" s="151"/>
      <c r="AD57" s="2" t="str">
        <f t="shared" si="36"/>
        <v xml:space="preserve"> </v>
      </c>
      <c r="AE57" s="5" t="str">
        <f t="shared" si="37"/>
        <v xml:space="preserve"> </v>
      </c>
      <c r="AF57" s="151"/>
      <c r="AG57" s="2" t="str">
        <f t="shared" si="38"/>
        <v xml:space="preserve"> </v>
      </c>
      <c r="AH57" s="5" t="str">
        <f t="shared" si="39"/>
        <v xml:space="preserve"> </v>
      </c>
    </row>
    <row r="58" spans="2:34" x14ac:dyDescent="0.2">
      <c r="B58" s="154">
        <f>Registration!B56</f>
        <v>51</v>
      </c>
      <c r="C58" s="1">
        <f>Registration!C56</f>
        <v>0</v>
      </c>
      <c r="D58" s="2">
        <f t="shared" si="20"/>
        <v>0</v>
      </c>
      <c r="E58" s="3" t="str">
        <f t="shared" si="21"/>
        <v xml:space="preserve"> </v>
      </c>
      <c r="F58">
        <f>'Opponents Played'!BH55</f>
        <v>0</v>
      </c>
      <c r="H58" s="7"/>
      <c r="I58" s="2" t="str">
        <f t="shared" si="22"/>
        <v xml:space="preserve"> </v>
      </c>
      <c r="J58" s="8" t="str">
        <f t="shared" si="23"/>
        <v xml:space="preserve"> </v>
      </c>
      <c r="K58" s="9"/>
      <c r="L58" s="2" t="str">
        <f t="shared" si="24"/>
        <v xml:space="preserve"> </v>
      </c>
      <c r="M58" s="5" t="str">
        <f t="shared" si="25"/>
        <v xml:space="preserve"> </v>
      </c>
      <c r="N58" s="150"/>
      <c r="O58" s="2" t="str">
        <f t="shared" si="26"/>
        <v xml:space="preserve"> </v>
      </c>
      <c r="P58" s="5" t="str">
        <f t="shared" si="27"/>
        <v xml:space="preserve"> </v>
      </c>
      <c r="Q58" s="150"/>
      <c r="R58" s="2" t="str">
        <f t="shared" si="28"/>
        <v xml:space="preserve"> </v>
      </c>
      <c r="S58" s="5" t="str">
        <f t="shared" si="29"/>
        <v xml:space="preserve"> </v>
      </c>
      <c r="T58" s="150"/>
      <c r="U58" s="2" t="str">
        <f t="shared" si="30"/>
        <v xml:space="preserve"> </v>
      </c>
      <c r="V58" s="5" t="str">
        <f t="shared" si="31"/>
        <v xml:space="preserve"> </v>
      </c>
      <c r="W58" s="150"/>
      <c r="X58" s="2" t="str">
        <f t="shared" si="32"/>
        <v xml:space="preserve"> </v>
      </c>
      <c r="Y58" s="5" t="str">
        <f t="shared" si="33"/>
        <v xml:space="preserve"> </v>
      </c>
      <c r="Z58" s="150"/>
      <c r="AA58" s="2" t="str">
        <f t="shared" si="34"/>
        <v xml:space="preserve"> </v>
      </c>
      <c r="AB58" s="5" t="str">
        <f t="shared" si="35"/>
        <v xml:space="preserve"> </v>
      </c>
      <c r="AC58" s="151"/>
      <c r="AD58" s="2" t="str">
        <f t="shared" si="36"/>
        <v xml:space="preserve"> </v>
      </c>
      <c r="AE58" s="5" t="str">
        <f t="shared" si="37"/>
        <v xml:space="preserve"> </v>
      </c>
      <c r="AF58" s="151"/>
      <c r="AG58" s="2" t="str">
        <f t="shared" si="38"/>
        <v xml:space="preserve"> </v>
      </c>
      <c r="AH58" s="5" t="str">
        <f t="shared" si="39"/>
        <v xml:space="preserve"> </v>
      </c>
    </row>
    <row r="59" spans="2:34" x14ac:dyDescent="0.2">
      <c r="B59" s="154">
        <f>Registration!B57</f>
        <v>52</v>
      </c>
      <c r="C59" s="1">
        <f>Registration!C57</f>
        <v>0</v>
      </c>
      <c r="D59" s="2">
        <f t="shared" si="20"/>
        <v>0</v>
      </c>
      <c r="E59" s="3" t="str">
        <f t="shared" si="21"/>
        <v xml:space="preserve"> </v>
      </c>
      <c r="F59" s="14">
        <f>'Opponents Played'!BH56</f>
        <v>0</v>
      </c>
      <c r="H59" s="7"/>
      <c r="I59" s="2" t="str">
        <f t="shared" si="22"/>
        <v xml:space="preserve"> </v>
      </c>
      <c r="J59" s="8" t="str">
        <f t="shared" si="23"/>
        <v xml:space="preserve"> </v>
      </c>
      <c r="K59" s="9"/>
      <c r="L59" s="2" t="str">
        <f t="shared" si="24"/>
        <v xml:space="preserve"> </v>
      </c>
      <c r="M59" s="5" t="str">
        <f t="shared" si="25"/>
        <v xml:space="preserve"> </v>
      </c>
      <c r="N59" s="150"/>
      <c r="O59" s="2" t="str">
        <f t="shared" si="26"/>
        <v xml:space="preserve"> </v>
      </c>
      <c r="P59" s="5" t="str">
        <f t="shared" si="27"/>
        <v xml:space="preserve"> </v>
      </c>
      <c r="Q59" s="150"/>
      <c r="R59" s="2" t="str">
        <f t="shared" si="28"/>
        <v xml:space="preserve"> </v>
      </c>
      <c r="S59" s="5" t="str">
        <f t="shared" si="29"/>
        <v xml:space="preserve"> </v>
      </c>
      <c r="T59" s="150"/>
      <c r="U59" s="2" t="str">
        <f t="shared" si="30"/>
        <v xml:space="preserve"> </v>
      </c>
      <c r="V59" s="5" t="str">
        <f t="shared" si="31"/>
        <v xml:space="preserve"> </v>
      </c>
      <c r="W59" s="150"/>
      <c r="X59" s="2" t="str">
        <f t="shared" si="32"/>
        <v xml:space="preserve"> </v>
      </c>
      <c r="Y59" s="5" t="str">
        <f t="shared" si="33"/>
        <v xml:space="preserve"> </v>
      </c>
      <c r="Z59" s="150"/>
      <c r="AA59" s="2" t="str">
        <f t="shared" si="34"/>
        <v xml:space="preserve"> </v>
      </c>
      <c r="AB59" s="5" t="str">
        <f t="shared" si="35"/>
        <v xml:space="preserve"> </v>
      </c>
      <c r="AC59" s="151"/>
      <c r="AD59" s="2" t="str">
        <f t="shared" si="36"/>
        <v xml:space="preserve"> </v>
      </c>
      <c r="AE59" s="5" t="str">
        <f t="shared" si="37"/>
        <v xml:space="preserve"> </v>
      </c>
      <c r="AF59" s="151"/>
      <c r="AG59" s="2" t="str">
        <f t="shared" si="38"/>
        <v xml:space="preserve"> </v>
      </c>
      <c r="AH59" s="5" t="str">
        <f t="shared" si="39"/>
        <v xml:space="preserve"> </v>
      </c>
    </row>
    <row r="60" spans="2:34" x14ac:dyDescent="0.2">
      <c r="B60" s="154">
        <f>Registration!B58</f>
        <v>53</v>
      </c>
      <c r="C60" s="1">
        <f>Registration!C58</f>
        <v>0</v>
      </c>
      <c r="D60" s="2">
        <f t="shared" si="20"/>
        <v>0</v>
      </c>
      <c r="E60" s="3" t="str">
        <f t="shared" si="21"/>
        <v xml:space="preserve"> </v>
      </c>
      <c r="F60">
        <f>'Opponents Played'!BH57</f>
        <v>0</v>
      </c>
      <c r="H60" s="7"/>
      <c r="I60" s="2" t="str">
        <f t="shared" si="22"/>
        <v xml:space="preserve"> </v>
      </c>
      <c r="J60" s="8" t="str">
        <f t="shared" si="23"/>
        <v xml:space="preserve"> </v>
      </c>
      <c r="K60" s="9"/>
      <c r="L60" s="2" t="str">
        <f t="shared" si="24"/>
        <v xml:space="preserve"> </v>
      </c>
      <c r="M60" s="5" t="str">
        <f t="shared" si="25"/>
        <v xml:space="preserve"> </v>
      </c>
      <c r="N60" s="150"/>
      <c r="O60" s="2" t="str">
        <f t="shared" si="26"/>
        <v xml:space="preserve"> </v>
      </c>
      <c r="P60" s="5" t="str">
        <f t="shared" si="27"/>
        <v xml:space="preserve"> </v>
      </c>
      <c r="Q60" s="150"/>
      <c r="R60" s="2" t="str">
        <f t="shared" si="28"/>
        <v xml:space="preserve"> </v>
      </c>
      <c r="S60" s="5" t="str">
        <f t="shared" si="29"/>
        <v xml:space="preserve"> </v>
      </c>
      <c r="T60" s="150"/>
      <c r="U60" s="2" t="str">
        <f t="shared" si="30"/>
        <v xml:space="preserve"> </v>
      </c>
      <c r="V60" s="5" t="str">
        <f t="shared" si="31"/>
        <v xml:space="preserve"> </v>
      </c>
      <c r="W60" s="150"/>
      <c r="X60" s="2" t="str">
        <f t="shared" si="32"/>
        <v xml:space="preserve"> </v>
      </c>
      <c r="Y60" s="5" t="str">
        <f t="shared" si="33"/>
        <v xml:space="preserve"> </v>
      </c>
      <c r="Z60" s="150"/>
      <c r="AA60" s="2" t="str">
        <f t="shared" si="34"/>
        <v xml:space="preserve"> </v>
      </c>
      <c r="AB60" s="5" t="str">
        <f t="shared" si="35"/>
        <v xml:space="preserve"> </v>
      </c>
      <c r="AC60" s="151"/>
      <c r="AD60" s="2" t="str">
        <f t="shared" si="36"/>
        <v xml:space="preserve"> </v>
      </c>
      <c r="AE60" s="5" t="str">
        <f t="shared" si="37"/>
        <v xml:space="preserve"> </v>
      </c>
      <c r="AF60" s="151"/>
      <c r="AG60" s="2" t="str">
        <f t="shared" si="38"/>
        <v xml:space="preserve"> </v>
      </c>
      <c r="AH60" s="5" t="str">
        <f t="shared" si="39"/>
        <v xml:space="preserve"> </v>
      </c>
    </row>
    <row r="61" spans="2:34" x14ac:dyDescent="0.2">
      <c r="B61" s="154">
        <f>Registration!B59</f>
        <v>54</v>
      </c>
      <c r="C61" s="1">
        <f>Registration!C59</f>
        <v>0</v>
      </c>
      <c r="D61" s="2">
        <f t="shared" si="20"/>
        <v>0</v>
      </c>
      <c r="E61" s="3" t="str">
        <f t="shared" si="21"/>
        <v xml:space="preserve"> </v>
      </c>
      <c r="F61">
        <f>'Opponents Played'!BH58</f>
        <v>0</v>
      </c>
      <c r="H61" s="7"/>
      <c r="I61" s="2" t="str">
        <f t="shared" si="22"/>
        <v xml:space="preserve"> </v>
      </c>
      <c r="J61" s="8" t="str">
        <f t="shared" si="23"/>
        <v xml:space="preserve"> </v>
      </c>
      <c r="K61" s="9"/>
      <c r="L61" s="2" t="str">
        <f t="shared" si="24"/>
        <v xml:space="preserve"> </v>
      </c>
      <c r="M61" s="5" t="str">
        <f t="shared" si="25"/>
        <v xml:space="preserve"> </v>
      </c>
      <c r="N61" s="150"/>
      <c r="O61" s="2" t="str">
        <f t="shared" si="26"/>
        <v xml:space="preserve"> </v>
      </c>
      <c r="P61" s="5" t="str">
        <f t="shared" si="27"/>
        <v xml:space="preserve"> </v>
      </c>
      <c r="Q61" s="150"/>
      <c r="R61" s="2" t="str">
        <f t="shared" si="28"/>
        <v xml:space="preserve"> </v>
      </c>
      <c r="S61" s="5" t="str">
        <f t="shared" si="29"/>
        <v xml:space="preserve"> </v>
      </c>
      <c r="T61" s="150"/>
      <c r="U61" s="2" t="str">
        <f t="shared" si="30"/>
        <v xml:space="preserve"> </v>
      </c>
      <c r="V61" s="5" t="str">
        <f t="shared" si="31"/>
        <v xml:space="preserve"> </v>
      </c>
      <c r="W61" s="150"/>
      <c r="X61" s="2" t="str">
        <f t="shared" si="32"/>
        <v xml:space="preserve"> </v>
      </c>
      <c r="Y61" s="5" t="str">
        <f t="shared" si="33"/>
        <v xml:space="preserve"> </v>
      </c>
      <c r="Z61" s="150"/>
      <c r="AA61" s="2" t="str">
        <f t="shared" si="34"/>
        <v xml:space="preserve"> </v>
      </c>
      <c r="AB61" s="5" t="str">
        <f t="shared" si="35"/>
        <v xml:space="preserve"> </v>
      </c>
      <c r="AC61" s="151"/>
      <c r="AD61" s="2" t="str">
        <f t="shared" si="36"/>
        <v xml:space="preserve"> </v>
      </c>
      <c r="AE61" s="5" t="str">
        <f t="shared" si="37"/>
        <v xml:space="preserve"> </v>
      </c>
      <c r="AF61" s="151"/>
      <c r="AG61" s="2" t="str">
        <f t="shared" si="38"/>
        <v xml:space="preserve"> </v>
      </c>
      <c r="AH61" s="5" t="str">
        <f t="shared" si="39"/>
        <v xml:space="preserve"> </v>
      </c>
    </row>
    <row r="62" spans="2:34" x14ac:dyDescent="0.2">
      <c r="B62" s="154">
        <f>Registration!B60</f>
        <v>55</v>
      </c>
      <c r="C62" s="1">
        <f>Registration!C60</f>
        <v>0</v>
      </c>
      <c r="D62" s="2">
        <f t="shared" si="20"/>
        <v>0</v>
      </c>
      <c r="E62" s="3" t="str">
        <f t="shared" si="21"/>
        <v xml:space="preserve"> </v>
      </c>
      <c r="F62">
        <f>'Opponents Played'!BH59</f>
        <v>0</v>
      </c>
      <c r="H62" s="7"/>
      <c r="I62" s="2" t="str">
        <f t="shared" si="22"/>
        <v xml:space="preserve"> </v>
      </c>
      <c r="J62" s="8" t="str">
        <f t="shared" si="23"/>
        <v xml:space="preserve"> </v>
      </c>
      <c r="K62" s="9"/>
      <c r="L62" s="2" t="str">
        <f t="shared" si="24"/>
        <v xml:space="preserve"> </v>
      </c>
      <c r="M62" s="5" t="str">
        <f t="shared" si="25"/>
        <v xml:space="preserve"> </v>
      </c>
      <c r="N62" s="150"/>
      <c r="O62" s="2" t="str">
        <f t="shared" si="26"/>
        <v xml:space="preserve"> </v>
      </c>
      <c r="P62" s="5" t="str">
        <f t="shared" si="27"/>
        <v xml:space="preserve"> </v>
      </c>
      <c r="Q62" s="150"/>
      <c r="R62" s="2" t="str">
        <f t="shared" si="28"/>
        <v xml:space="preserve"> </v>
      </c>
      <c r="S62" s="5" t="str">
        <f t="shared" si="29"/>
        <v xml:space="preserve"> </v>
      </c>
      <c r="T62" s="150"/>
      <c r="U62" s="2" t="str">
        <f t="shared" si="30"/>
        <v xml:space="preserve"> </v>
      </c>
      <c r="V62" s="5" t="str">
        <f t="shared" si="31"/>
        <v xml:space="preserve"> </v>
      </c>
      <c r="W62" s="150"/>
      <c r="X62" s="2" t="str">
        <f t="shared" si="32"/>
        <v xml:space="preserve"> </v>
      </c>
      <c r="Y62" s="5" t="str">
        <f t="shared" si="33"/>
        <v xml:space="preserve"> </v>
      </c>
      <c r="Z62" s="150"/>
      <c r="AA62" s="2" t="str">
        <f t="shared" si="34"/>
        <v xml:space="preserve"> </v>
      </c>
      <c r="AB62" s="5" t="str">
        <f t="shared" si="35"/>
        <v xml:space="preserve"> </v>
      </c>
      <c r="AC62" s="151"/>
      <c r="AD62" s="2" t="str">
        <f t="shared" si="36"/>
        <v xml:space="preserve"> </v>
      </c>
      <c r="AE62" s="5" t="str">
        <f t="shared" si="37"/>
        <v xml:space="preserve"> </v>
      </c>
      <c r="AF62" s="151"/>
      <c r="AG62" s="2" t="str">
        <f t="shared" si="38"/>
        <v xml:space="preserve"> </v>
      </c>
      <c r="AH62" s="5" t="str">
        <f t="shared" si="39"/>
        <v xml:space="preserve"> </v>
      </c>
    </row>
  </sheetData>
  <mergeCells count="3">
    <mergeCell ref="L8:S8"/>
    <mergeCell ref="I9:N9"/>
    <mergeCell ref="P9:U9"/>
  </mergeCells>
  <phoneticPr fontId="0" type="noConversion"/>
  <printOptions gridLines="1"/>
  <pageMargins left="0.56999999999999995" right="0.24" top="0.78749999999999998" bottom="0.78749999999999998" header="0.5" footer="0.5"/>
  <pageSetup scale="7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topLeftCell="A45" zoomScaleNormal="100" zoomScaleSheetLayoutView="10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4257812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23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24</v>
      </c>
      <c r="C3" s="228">
        <f>+Registration!B5</f>
        <v>41082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25</v>
      </c>
      <c r="C4" s="18" t="s">
        <v>26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27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28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994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29</v>
      </c>
      <c r="C12" s="161" t="s">
        <v>1168</v>
      </c>
      <c r="G12" s="15" t="s">
        <v>30</v>
      </c>
      <c r="H12" s="15">
        <f>AVERAGE(E15:E24)</f>
        <v>5389.75</v>
      </c>
    </row>
    <row r="13" spans="1:15" x14ac:dyDescent="0.2">
      <c r="B13" s="15" t="s">
        <v>31</v>
      </c>
      <c r="C13" s="15">
        <f>COUNT(B15:B24)</f>
        <v>4</v>
      </c>
      <c r="G13" s="15" t="s">
        <v>32</v>
      </c>
      <c r="H13" s="15">
        <f>MAX(E15:E24)</f>
        <v>6107</v>
      </c>
      <c r="J13" s="1" t="s">
        <v>997</v>
      </c>
    </row>
    <row r="14" spans="1:15" x14ac:dyDescent="0.2">
      <c r="B14" s="15" t="s">
        <v>33</v>
      </c>
      <c r="C14" s="15" t="s">
        <v>34</v>
      </c>
      <c r="E14" s="15" t="s">
        <v>35</v>
      </c>
      <c r="F14" s="15" t="s">
        <v>36</v>
      </c>
      <c r="G14" s="15" t="s">
        <v>37</v>
      </c>
      <c r="H14" s="15" t="s">
        <v>38</v>
      </c>
      <c r="I14" s="15" t="s">
        <v>39</v>
      </c>
      <c r="J14" s="15" t="s">
        <v>998</v>
      </c>
      <c r="K14" s="156"/>
    </row>
    <row r="15" spans="1:15" x14ac:dyDescent="0.2">
      <c r="A15" s="15">
        <v>1</v>
      </c>
      <c r="B15" s="20">
        <v>10</v>
      </c>
      <c r="C15" s="5" t="str">
        <f>LOOKUP(B15,Registration)</f>
        <v>Allen Stancius</v>
      </c>
      <c r="D15" s="8" t="str">
        <f>C12</f>
        <v>18PA</v>
      </c>
      <c r="E15" s="21">
        <v>6097</v>
      </c>
      <c r="F15" s="22">
        <f>IF(E15=0," ",RANK(E15,E15:E24))</f>
        <v>2</v>
      </c>
      <c r="G15" s="15">
        <f>IF(E15=0," ",INDEX(PlacePts,F15,C13-1))</f>
        <v>2</v>
      </c>
      <c r="H15" s="23">
        <f>IF(E15=0," ",IF(E15=H$13,E15/H$12,E15/H$13))</f>
        <v>0.99836253479613557</v>
      </c>
      <c r="I15" s="23">
        <f>IF(E15=0," ",H15+G15)</f>
        <v>2.9983625347961356</v>
      </c>
      <c r="J15" s="24" t="s">
        <v>999</v>
      </c>
      <c r="K15" s="157"/>
      <c r="L15" s="24"/>
      <c r="M15" s="24"/>
      <c r="N15" s="24"/>
      <c r="O15" s="24"/>
    </row>
    <row r="16" spans="1:15" x14ac:dyDescent="0.2">
      <c r="A16" s="15">
        <v>2</v>
      </c>
      <c r="B16" s="20">
        <v>13</v>
      </c>
      <c r="C16" s="5" t="str">
        <f t="shared" ref="C16:C24" si="0">LOOKUP(B16,Registration)</f>
        <v>David Hecht</v>
      </c>
      <c r="D16" s="8" t="str">
        <f>C12</f>
        <v>18PA</v>
      </c>
      <c r="E16" s="25">
        <v>4092</v>
      </c>
      <c r="F16" s="15">
        <f>IF(E16=0," ",RANK(E16,E15:E24))</f>
        <v>4</v>
      </c>
      <c r="G16" s="15">
        <f>IF(E16=0," ",INDEX(PlacePts,F16,C13-1))</f>
        <v>0</v>
      </c>
      <c r="H16" s="23">
        <f t="shared" ref="H16:H24" si="1">IF(E16=0," ",IF(E16=H$13,E16/H$12,E16/H$13))</f>
        <v>0.67005076142131981</v>
      </c>
      <c r="I16" s="23">
        <f t="shared" ref="I16:I24" si="2">IF(E16=0," ",H16+G16)</f>
        <v>0.67005076142131981</v>
      </c>
      <c r="J16" s="24"/>
      <c r="K16" s="155"/>
      <c r="L16" s="24"/>
      <c r="M16" s="24"/>
      <c r="N16" s="24"/>
      <c r="O16" s="24"/>
    </row>
    <row r="17" spans="1:15" x14ac:dyDescent="0.2">
      <c r="A17" s="15">
        <v>3</v>
      </c>
      <c r="B17" s="20">
        <v>2</v>
      </c>
      <c r="C17" s="5" t="str">
        <f t="shared" si="0"/>
        <v>Jeff Heuer</v>
      </c>
      <c r="D17" s="8" t="str">
        <f>C12</f>
        <v>18PA</v>
      </c>
      <c r="E17" s="25">
        <v>5263</v>
      </c>
      <c r="F17" s="15">
        <f>IF(E17=0," ",RANK(E17,E15:E24))</f>
        <v>3</v>
      </c>
      <c r="G17" s="15">
        <f>IF(E17=0," ",INDEX(PlacePts,F17,C13-1))</f>
        <v>1</v>
      </c>
      <c r="H17" s="23">
        <f t="shared" si="1"/>
        <v>0.86179793679384309</v>
      </c>
      <c r="I17" s="23">
        <f t="shared" si="2"/>
        <v>1.8617979367938431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>
        <v>11</v>
      </c>
      <c r="C18" s="5" t="str">
        <f t="shared" si="0"/>
        <v>Mike Monical</v>
      </c>
      <c r="D18" s="8" t="str">
        <f>C12</f>
        <v>18PA</v>
      </c>
      <c r="E18" s="25">
        <v>6107</v>
      </c>
      <c r="F18" s="15">
        <f>IF(E18=0," ",RANK(E18,E15:E24))</f>
        <v>1</v>
      </c>
      <c r="G18" s="15">
        <f>IF(E18=0," ",INDEX(PlacePts,F18,C$13-1))</f>
        <v>4</v>
      </c>
      <c r="H18" s="23">
        <f t="shared" si="1"/>
        <v>1.1330766733150888</v>
      </c>
      <c r="I18" s="23">
        <f t="shared" si="2"/>
        <v>5.133076673315089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 t="str">
        <f>C12</f>
        <v>18PA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 t="str">
        <f>C12</f>
        <v>18PA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 t="str">
        <f>C12</f>
        <v>18PA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 t="str">
        <f>C12</f>
        <v>18PA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 t="str">
        <f>C12</f>
        <v>18PA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 t="str">
        <f>C12</f>
        <v>18PA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40</v>
      </c>
      <c r="C26" s="27">
        <v>1880</v>
      </c>
      <c r="G26" s="15" t="s">
        <v>41</v>
      </c>
      <c r="H26" s="15">
        <f>AVERAGE(E29:E38)</f>
        <v>6307.8</v>
      </c>
    </row>
    <row r="27" spans="1:15" x14ac:dyDescent="0.2">
      <c r="B27" s="15" t="s">
        <v>42</v>
      </c>
      <c r="C27" s="15">
        <f>COUNT(B29:B38)</f>
        <v>5</v>
      </c>
      <c r="G27" s="15" t="s">
        <v>43</v>
      </c>
      <c r="H27" s="28">
        <f>MAX(E29:E38)</f>
        <v>6998</v>
      </c>
      <c r="J27" s="1" t="s">
        <v>997</v>
      </c>
    </row>
    <row r="28" spans="1:15" x14ac:dyDescent="0.2">
      <c r="B28" s="15" t="s">
        <v>44</v>
      </c>
      <c r="C28" s="15" t="s">
        <v>45</v>
      </c>
      <c r="E28" s="15" t="s">
        <v>46</v>
      </c>
      <c r="F28" s="15" t="s">
        <v>47</v>
      </c>
      <c r="G28" s="15" t="s">
        <v>48</v>
      </c>
      <c r="H28" s="15" t="s">
        <v>49</v>
      </c>
      <c r="I28" s="15" t="s">
        <v>50</v>
      </c>
      <c r="J28" s="15" t="s">
        <v>998</v>
      </c>
      <c r="K28" s="156"/>
    </row>
    <row r="29" spans="1:15" x14ac:dyDescent="0.2">
      <c r="A29" s="15">
        <v>1</v>
      </c>
      <c r="B29" s="20">
        <v>5</v>
      </c>
      <c r="C29" s="5" t="str">
        <f>LOOKUP(B29,Registration)</f>
        <v>Chris Schaffer</v>
      </c>
      <c r="D29" s="8">
        <f>C26</f>
        <v>1880</v>
      </c>
      <c r="E29" s="21">
        <v>6998</v>
      </c>
      <c r="F29" s="29">
        <f>IF(E29=0," ",RANK(E29,E29:E38))</f>
        <v>1</v>
      </c>
      <c r="G29" s="30">
        <f>IF(E29=0," ",INDEX(PlacePts,F29,C27-1))</f>
        <v>5</v>
      </c>
      <c r="H29" s="23">
        <f>IF(E29=0," ",IF(E29=H$27,E29/H$26,E29/H$27))</f>
        <v>1.1094200830717524</v>
      </c>
      <c r="I29" s="23">
        <f>IF(E29=0," ",H29+G29)</f>
        <v>6.1094200830717522</v>
      </c>
      <c r="J29" s="24" t="s">
        <v>999</v>
      </c>
      <c r="K29" s="157"/>
      <c r="L29" s="24"/>
      <c r="M29" s="24"/>
      <c r="N29" s="24"/>
      <c r="O29" s="24"/>
    </row>
    <row r="30" spans="1:15" x14ac:dyDescent="0.2">
      <c r="A30" s="15">
        <v>2</v>
      </c>
      <c r="B30" s="20">
        <v>9</v>
      </c>
      <c r="C30" s="5" t="str">
        <f t="shared" ref="C30:C38" si="3">LOOKUP(B30,Registration)</f>
        <v>Todd V.d Pluyme</v>
      </c>
      <c r="D30" s="8">
        <f>C26</f>
        <v>1880</v>
      </c>
      <c r="E30" s="25">
        <v>6826</v>
      </c>
      <c r="F30" s="31">
        <f>IF(E30=0," ",RANK(E30,E29:E38))</f>
        <v>2</v>
      </c>
      <c r="G30" s="15">
        <f>IF(E30=0," ",INDEX(PlacePts,F30,C27-1))</f>
        <v>3</v>
      </c>
      <c r="H30" s="23">
        <f t="shared" ref="H30:H38" si="4">IF(E30=0," ",IF(E30=H$27,E30/H$26,E30/H$27))</f>
        <v>0.97542154901400402</v>
      </c>
      <c r="I30" s="23">
        <f t="shared" ref="I30:I38" si="5">IF(E30=0," ",H30+G30)</f>
        <v>3.9754215490140039</v>
      </c>
      <c r="J30" s="24"/>
      <c r="K30" s="155"/>
      <c r="L30" s="24"/>
      <c r="M30" s="24"/>
      <c r="N30" s="24"/>
      <c r="O30" s="24"/>
    </row>
    <row r="31" spans="1:15" x14ac:dyDescent="0.2">
      <c r="A31" s="15">
        <v>3</v>
      </c>
      <c r="B31" s="20">
        <v>4</v>
      </c>
      <c r="C31" s="5" t="str">
        <f t="shared" si="3"/>
        <v>David Simmons</v>
      </c>
      <c r="D31" s="8">
        <f>C26</f>
        <v>1880</v>
      </c>
      <c r="E31" s="25">
        <v>6112</v>
      </c>
      <c r="F31" s="15">
        <f>IF(E31=0," ",RANK(E31,E29:E38))</f>
        <v>4</v>
      </c>
      <c r="G31" s="15">
        <f>IF(E31=0," ",INDEX(PlacePts,F31,C27-1))</f>
        <v>1</v>
      </c>
      <c r="H31" s="23">
        <f t="shared" si="4"/>
        <v>0.87339239782795086</v>
      </c>
      <c r="I31" s="23">
        <f t="shared" si="5"/>
        <v>1.873392397827951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>
        <v>19</v>
      </c>
      <c r="C32" s="5" t="str">
        <f t="shared" si="3"/>
        <v>Tyler Harvey</v>
      </c>
      <c r="D32" s="8">
        <f>C26</f>
        <v>1880</v>
      </c>
      <c r="E32" s="25">
        <v>5399</v>
      </c>
      <c r="F32" s="15">
        <f>IF(E32=0," ",RANK(E32,E29:E38))</f>
        <v>5</v>
      </c>
      <c r="G32" s="15">
        <f>IF(E32=0," ",INDEX(PlacePts,F32,C27-1))</f>
        <v>0</v>
      </c>
      <c r="H32" s="23">
        <f t="shared" si="4"/>
        <v>0.77150614461274647</v>
      </c>
      <c r="I32" s="23">
        <f t="shared" si="5"/>
        <v>0.77150614461274647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>
        <v>15</v>
      </c>
      <c r="C33" s="5" t="str">
        <f t="shared" si="3"/>
        <v>Steve Yu</v>
      </c>
      <c r="D33" s="8">
        <f>C26</f>
        <v>1880</v>
      </c>
      <c r="E33" s="25">
        <v>6204</v>
      </c>
      <c r="F33" s="15">
        <f>IF(E33=0," ",RANK(E33,E29:E38))</f>
        <v>3</v>
      </c>
      <c r="G33" s="15">
        <f>IF(E33=0," ",INDEX(PlacePts,F33,C27-1))</f>
        <v>2</v>
      </c>
      <c r="H33" s="23">
        <f t="shared" si="4"/>
        <v>0.88653901114604172</v>
      </c>
      <c r="I33" s="23">
        <f t="shared" si="5"/>
        <v>2.8865390111460418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1880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1880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1880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1880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1880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51</v>
      </c>
      <c r="C40" s="27">
        <v>1865</v>
      </c>
      <c r="G40" s="15" t="s">
        <v>52</v>
      </c>
      <c r="H40" s="15">
        <f>AVERAGE(E43:E52)</f>
        <v>5926.75</v>
      </c>
    </row>
    <row r="41" spans="1:15" x14ac:dyDescent="0.2">
      <c r="B41" s="15" t="s">
        <v>53</v>
      </c>
      <c r="C41" s="15">
        <f>COUNT(B43:B52)</f>
        <v>4</v>
      </c>
      <c r="G41" s="15" t="s">
        <v>54</v>
      </c>
      <c r="H41" s="15">
        <f>MAX(E43:E52)</f>
        <v>7917</v>
      </c>
      <c r="J41" s="1" t="s">
        <v>997</v>
      </c>
    </row>
    <row r="42" spans="1:15" x14ac:dyDescent="0.2">
      <c r="B42" s="15" t="s">
        <v>55</v>
      </c>
      <c r="C42" s="15" t="s">
        <v>56</v>
      </c>
      <c r="E42" s="15" t="s">
        <v>57</v>
      </c>
      <c r="F42" s="15" t="s">
        <v>58</v>
      </c>
      <c r="G42" s="15" t="s">
        <v>59</v>
      </c>
      <c r="H42" s="15" t="s">
        <v>60</v>
      </c>
      <c r="I42" s="15" t="s">
        <v>61</v>
      </c>
      <c r="J42" s="15" t="s">
        <v>998</v>
      </c>
      <c r="K42" s="156"/>
    </row>
    <row r="43" spans="1:15" x14ac:dyDescent="0.2">
      <c r="A43" s="15">
        <v>1</v>
      </c>
      <c r="B43" s="20">
        <v>1</v>
      </c>
      <c r="C43" s="5" t="str">
        <f>LOOKUP(B43,Registration)</f>
        <v>Bruce Beard</v>
      </c>
      <c r="D43" s="8">
        <f>C40</f>
        <v>1865</v>
      </c>
      <c r="E43" s="21">
        <v>7917</v>
      </c>
      <c r="F43" s="15">
        <f>IF(E43=0," ",RANK(E43,E43:E52))</f>
        <v>1</v>
      </c>
      <c r="G43" s="15">
        <f>IF(E43=0," ",INDEX(PlacePts,F43,C41-1))</f>
        <v>4</v>
      </c>
      <c r="H43" s="23">
        <f>IF(E43=0," ",IF(E43=H$27,E43/H$26,E43/H$27))</f>
        <v>1.13132323521006</v>
      </c>
      <c r="I43" s="23">
        <f>IF(E43=0," ",H43+G43)</f>
        <v>5.1313232352100595</v>
      </c>
      <c r="J43" s="24" t="s">
        <v>999</v>
      </c>
      <c r="K43" s="157"/>
    </row>
    <row r="44" spans="1:15" x14ac:dyDescent="0.2">
      <c r="A44" s="15">
        <v>2</v>
      </c>
      <c r="B44" s="20">
        <v>21</v>
      </c>
      <c r="C44" s="5" t="str">
        <f t="shared" ref="C44:C52" si="6">LOOKUP(B44,Registration)</f>
        <v>Paul Work</v>
      </c>
      <c r="D44" s="8">
        <f>C40</f>
        <v>1865</v>
      </c>
      <c r="E44" s="25">
        <v>5285</v>
      </c>
      <c r="F44" s="15">
        <f>IF(E44=0," ",RANK(E44,E43:E52))</f>
        <v>3</v>
      </c>
      <c r="G44" s="15">
        <f>IF(E44=0," ",INDEX(PlacePts,F44,C41-1))</f>
        <v>1</v>
      </c>
      <c r="H44" s="23">
        <f>IF(E44=0," ",IF(E44=H$41,E44/H$40,E44/H$41))</f>
        <v>0.66755083996463305</v>
      </c>
      <c r="I44" s="23">
        <f t="shared" ref="I44:I52" si="7">IF(E44=0," ",H44+G44)</f>
        <v>1.667550839964633</v>
      </c>
      <c r="J44" s="24"/>
      <c r="K44" s="155"/>
    </row>
    <row r="45" spans="1:15" x14ac:dyDescent="0.2">
      <c r="A45" s="15">
        <v>3</v>
      </c>
      <c r="B45" s="20">
        <v>6</v>
      </c>
      <c r="C45" s="5" t="str">
        <f t="shared" si="6"/>
        <v>Bill Gallagher</v>
      </c>
      <c r="D45" s="8">
        <f>C40</f>
        <v>1865</v>
      </c>
      <c r="E45" s="25">
        <v>4862</v>
      </c>
      <c r="F45" s="15">
        <f>IF(E45=0," ",RANK(E45,E43:E52))</f>
        <v>4</v>
      </c>
      <c r="G45" s="15">
        <f>IF(E45=0," ",INDEX(PlacePts,F45,C41-1))</f>
        <v>0</v>
      </c>
      <c r="H45" s="23">
        <f>IF(E45=0," ",IF(E45=H$41,E45/H$40,E45/H$41))</f>
        <v>0.61412151067323484</v>
      </c>
      <c r="I45" s="23">
        <f t="shared" si="7"/>
        <v>0.61412151067323484</v>
      </c>
    </row>
    <row r="46" spans="1:15" x14ac:dyDescent="0.2">
      <c r="A46" s="15">
        <v>4</v>
      </c>
      <c r="B46" s="20">
        <v>18</v>
      </c>
      <c r="C46" s="5" t="str">
        <f t="shared" si="6"/>
        <v>Ken Boucher</v>
      </c>
      <c r="D46" s="8">
        <f>C40</f>
        <v>1865</v>
      </c>
      <c r="E46" s="25">
        <v>5643</v>
      </c>
      <c r="F46" s="15">
        <f>IF(E46=0," ",RANK(E46,E43:E52))</f>
        <v>2</v>
      </c>
      <c r="G46" s="15">
        <f>IF(E46=0," ",INDEX(PlacePts,F46,C41-1))</f>
        <v>2</v>
      </c>
      <c r="H46" s="23">
        <f t="shared" ref="H46:H52" si="8">IF(E46=0," ",IF(E46=H$41,E46/H$40,E46/H$41))</f>
        <v>0.71276998863205765</v>
      </c>
      <c r="I46" s="23">
        <f t="shared" si="7"/>
        <v>2.7127699886320578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>
        <f>C40</f>
        <v>1865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>
        <f>C40</f>
        <v>1865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11" ht="11.25" hidden="1" customHeight="1" x14ac:dyDescent="0.2">
      <c r="A49" s="15">
        <v>7</v>
      </c>
      <c r="B49" s="20"/>
      <c r="C49" s="5" t="str">
        <f t="shared" si="6"/>
        <v xml:space="preserve">  </v>
      </c>
      <c r="D49" s="8">
        <f>C40</f>
        <v>1865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11" hidden="1" x14ac:dyDescent="0.2">
      <c r="A50" s="15">
        <v>8</v>
      </c>
      <c r="B50" s="20"/>
      <c r="C50" s="5" t="str">
        <f t="shared" si="6"/>
        <v xml:space="preserve">  </v>
      </c>
      <c r="D50" s="8">
        <f>C40</f>
        <v>1865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11" hidden="1" x14ac:dyDescent="0.2">
      <c r="A51" s="15">
        <v>9</v>
      </c>
      <c r="B51" s="20"/>
      <c r="C51" s="5" t="str">
        <f t="shared" si="6"/>
        <v xml:space="preserve">  </v>
      </c>
      <c r="D51" s="8">
        <f>C40</f>
        <v>1865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11" hidden="1" x14ac:dyDescent="0.2">
      <c r="A52" s="15">
        <v>10</v>
      </c>
      <c r="B52" s="20"/>
      <c r="C52" s="5" t="str">
        <f t="shared" si="6"/>
        <v xml:space="preserve">  </v>
      </c>
      <c r="D52" s="8">
        <f>C40</f>
        <v>1865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11" x14ac:dyDescent="0.2">
      <c r="B54" s="15" t="s">
        <v>62</v>
      </c>
      <c r="C54" s="161" t="s">
        <v>1169</v>
      </c>
      <c r="G54" s="15" t="s">
        <v>63</v>
      </c>
      <c r="H54" s="15">
        <f>AVERAGE(E57:E66)</f>
        <v>960.75</v>
      </c>
    </row>
    <row r="55" spans="1:11" x14ac:dyDescent="0.2">
      <c r="B55" s="15" t="s">
        <v>64</v>
      </c>
      <c r="C55" s="15">
        <f>COUNT(B57:B66)</f>
        <v>5</v>
      </c>
      <c r="G55" s="15" t="s">
        <v>65</v>
      </c>
      <c r="H55" s="15">
        <f>MAX(E57:E66)</f>
        <v>1437</v>
      </c>
      <c r="J55" s="1" t="s">
        <v>997</v>
      </c>
    </row>
    <row r="56" spans="1:11" x14ac:dyDescent="0.2">
      <c r="B56" s="15" t="s">
        <v>66</v>
      </c>
      <c r="C56" s="15" t="s">
        <v>67</v>
      </c>
      <c r="E56" s="15" t="s">
        <v>68</v>
      </c>
      <c r="F56" s="15" t="s">
        <v>69</v>
      </c>
      <c r="G56" s="15" t="s">
        <v>70</v>
      </c>
      <c r="H56" s="15" t="s">
        <v>71</v>
      </c>
      <c r="I56" s="15" t="s">
        <v>72</v>
      </c>
      <c r="J56" s="15" t="s">
        <v>998</v>
      </c>
      <c r="K56" s="156"/>
    </row>
    <row r="57" spans="1:11" x14ac:dyDescent="0.2">
      <c r="A57" s="15">
        <v>1</v>
      </c>
      <c r="B57" s="20">
        <v>17</v>
      </c>
      <c r="C57" s="5" t="str">
        <f>LOOKUP(B57,Registration)</f>
        <v>Jonathan Ander…</v>
      </c>
      <c r="D57" s="8" t="str">
        <f>C54</f>
        <v>1830</v>
      </c>
      <c r="E57" s="20">
        <v>1437</v>
      </c>
      <c r="F57" s="15">
        <f>IF(E57=0," ",RANK(E57,E57:E66))</f>
        <v>1</v>
      </c>
      <c r="G57" s="15">
        <f>IF(E57=0," ",INDEX(PlacePts,F57,C55-1))</f>
        <v>5</v>
      </c>
      <c r="H57" s="23">
        <f>IF(E57=0," ",IF(E57=H$55,E57/H$54,E57/H$55))</f>
        <v>1.4957064793130368</v>
      </c>
      <c r="I57" s="23">
        <f>IF(E57=0," ",H57+G57)</f>
        <v>6.4957064793130366</v>
      </c>
      <c r="J57" s="24" t="s">
        <v>999</v>
      </c>
      <c r="K57" s="157"/>
    </row>
    <row r="58" spans="1:11" x14ac:dyDescent="0.2">
      <c r="A58" s="15">
        <v>2</v>
      </c>
      <c r="B58" s="20">
        <v>7</v>
      </c>
      <c r="C58" s="5" t="str">
        <f t="shared" ref="C58:C66" si="9">LOOKUP(B58,Registration)</f>
        <v>Eric Flood</v>
      </c>
      <c r="D58" s="8" t="str">
        <f>C54</f>
        <v>1830</v>
      </c>
      <c r="E58" s="20">
        <v>1324</v>
      </c>
      <c r="F58" s="15">
        <f>IF(E58=0," ",RANK(E58,E57:E66))</f>
        <v>2</v>
      </c>
      <c r="G58" s="15">
        <f>IF(E58=0," ",INDEX(PlacePts,F58,C55-1))</f>
        <v>3</v>
      </c>
      <c r="H58" s="23">
        <f t="shared" ref="H58:H66" si="10">IF(E58=0," ",IF(E58=H$55,E58/H$54,E58/H$55))</f>
        <v>0.9213639526791928</v>
      </c>
      <c r="I58" s="23">
        <f t="shared" ref="I58:I66" si="11">IF(E58=0," ",H58+G58)</f>
        <v>3.9213639526791928</v>
      </c>
      <c r="J58" s="24"/>
      <c r="K58" s="155"/>
    </row>
    <row r="59" spans="1:11" x14ac:dyDescent="0.2">
      <c r="A59" s="15">
        <v>3</v>
      </c>
      <c r="B59" s="20">
        <v>3</v>
      </c>
      <c r="C59" s="5" t="str">
        <f t="shared" si="9"/>
        <v>Mark Geary</v>
      </c>
      <c r="D59" s="8" t="str">
        <f>C54</f>
        <v>1830</v>
      </c>
      <c r="E59" s="20">
        <v>962</v>
      </c>
      <c r="F59" s="15">
        <f>IF(E59=0," ",RANK(E59,E57:E66))</f>
        <v>3</v>
      </c>
      <c r="G59" s="15">
        <f>IF(E59=0," ",INDEX(PlacePts,F59,C55-1))</f>
        <v>2</v>
      </c>
      <c r="H59" s="23">
        <f t="shared" si="10"/>
        <v>0.66945024356297844</v>
      </c>
      <c r="I59" s="23">
        <f t="shared" si="11"/>
        <v>2.6694502435629786</v>
      </c>
    </row>
    <row r="60" spans="1:11" x14ac:dyDescent="0.2">
      <c r="A60" s="15">
        <v>4</v>
      </c>
      <c r="B60" s="20">
        <v>20</v>
      </c>
      <c r="C60" s="5" t="str">
        <f t="shared" si="9"/>
        <v>Steve Wambler</v>
      </c>
      <c r="D60" s="8" t="str">
        <f>C54</f>
        <v>1830</v>
      </c>
      <c r="E60" s="20">
        <v>120</v>
      </c>
      <c r="F60" s="30">
        <f>IF(E60=0," ",RANK(E60,E57:E66))</f>
        <v>4</v>
      </c>
      <c r="G60" s="22">
        <f>IF(E60=0," ",INDEX(PlacePts,F60,C55-1))</f>
        <v>1</v>
      </c>
      <c r="H60" s="23">
        <f t="shared" si="10"/>
        <v>8.3507306889352817E-2</v>
      </c>
      <c r="I60" s="23">
        <f t="shared" si="11"/>
        <v>1.0835073068893528</v>
      </c>
    </row>
    <row r="61" spans="1:11" x14ac:dyDescent="0.2">
      <c r="A61" s="15">
        <v>5</v>
      </c>
      <c r="B61" s="20">
        <v>15</v>
      </c>
      <c r="C61" s="5" t="str">
        <f t="shared" si="9"/>
        <v>Steve Yu</v>
      </c>
      <c r="D61" s="8" t="str">
        <f>C54</f>
        <v>1830</v>
      </c>
      <c r="E61" s="20"/>
      <c r="F61" s="15" t="str">
        <f>IF(E61=0," ",RANK(E61,E57:E66))</f>
        <v xml:space="preserve"> </v>
      </c>
      <c r="G61" s="15" t="str">
        <f>IF(E61=0," ",INDEX(PlacePts,F61,C55-1))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11" x14ac:dyDescent="0.2">
      <c r="A62" s="15">
        <v>6</v>
      </c>
      <c r="B62" s="20"/>
      <c r="C62" s="5" t="str">
        <f t="shared" si="9"/>
        <v xml:space="preserve">  </v>
      </c>
      <c r="D62" s="8" t="str">
        <f>C54</f>
        <v>1830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11" hidden="1" x14ac:dyDescent="0.2">
      <c r="A63" s="15">
        <v>7</v>
      </c>
      <c r="B63" s="20"/>
      <c r="C63" s="5" t="str">
        <f t="shared" si="9"/>
        <v xml:space="preserve">  </v>
      </c>
      <c r="D63" s="8" t="str">
        <f>C54</f>
        <v>1830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11" ht="13.5" hidden="1" customHeight="1" x14ac:dyDescent="0.2">
      <c r="A64" s="15">
        <v>8</v>
      </c>
      <c r="B64" s="20"/>
      <c r="C64" s="5" t="str">
        <f t="shared" si="9"/>
        <v xml:space="preserve">  </v>
      </c>
      <c r="D64" s="8" t="str">
        <f>C54</f>
        <v>1830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 t="str">
        <f>C54</f>
        <v>1830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 t="str">
        <f>C54</f>
        <v>1830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73</v>
      </c>
      <c r="C69" s="160">
        <v>1870</v>
      </c>
      <c r="G69" s="15" t="s">
        <v>74</v>
      </c>
      <c r="H69" s="15">
        <f>AVERAGE(E72:E81)</f>
        <v>6836</v>
      </c>
    </row>
    <row r="70" spans="1:9" x14ac:dyDescent="0.2">
      <c r="B70" s="15" t="s">
        <v>75</v>
      </c>
      <c r="C70" s="15">
        <f>COUNT(B72:B81)</f>
        <v>4</v>
      </c>
      <c r="G70" s="15" t="s">
        <v>76</v>
      </c>
      <c r="H70" s="15">
        <f>MAX(E72:E81)</f>
        <v>7973</v>
      </c>
    </row>
    <row r="71" spans="1:9" x14ac:dyDescent="0.2">
      <c r="B71" s="15" t="s">
        <v>77</v>
      </c>
      <c r="C71" s="15" t="s">
        <v>78</v>
      </c>
      <c r="E71" s="15" t="s">
        <v>79</v>
      </c>
      <c r="F71" s="15" t="s">
        <v>80</v>
      </c>
      <c r="G71" s="15" t="s">
        <v>81</v>
      </c>
      <c r="H71" s="15" t="s">
        <v>82</v>
      </c>
      <c r="I71" s="15" t="s">
        <v>83</v>
      </c>
    </row>
    <row r="72" spans="1:9" x14ac:dyDescent="0.2">
      <c r="A72" s="15">
        <v>1</v>
      </c>
      <c r="B72" s="20">
        <v>8</v>
      </c>
      <c r="C72" s="5" t="str">
        <f>LOOKUP(B72,Registration)</f>
        <v>Jonathan Flagg</v>
      </c>
      <c r="D72" s="8">
        <f>C69</f>
        <v>1870</v>
      </c>
      <c r="E72" s="20">
        <v>6115</v>
      </c>
      <c r="F72" s="15">
        <f>IF(E72=0," ",RANK(E72,E72:E81))</f>
        <v>4</v>
      </c>
      <c r="G72" s="15">
        <f>IF(E72=0," ",INDEX(PlacePts,F72,C70-1))</f>
        <v>0</v>
      </c>
      <c r="H72" s="23">
        <f>IF(E72=0," ",IF(E72=H$70,E72/H$69,E72/H$70))</f>
        <v>0.76696350181863793</v>
      </c>
      <c r="I72" s="23">
        <f>IF(E72=0," ",H72+G72)</f>
        <v>0.76696350181863793</v>
      </c>
    </row>
    <row r="73" spans="1:9" x14ac:dyDescent="0.2">
      <c r="A73" s="15">
        <v>2</v>
      </c>
      <c r="B73" s="20">
        <v>21</v>
      </c>
      <c r="C73" s="5" t="str">
        <f t="shared" ref="C73:C81" si="12">LOOKUP(B73,Registration)</f>
        <v>Paul Work</v>
      </c>
      <c r="D73" s="8">
        <f>C69</f>
        <v>1870</v>
      </c>
      <c r="E73" s="20">
        <v>6497</v>
      </c>
      <c r="F73" s="15">
        <f>IF(E73=0," ",RANK(E73,E72:E81))</f>
        <v>3</v>
      </c>
      <c r="G73" s="15">
        <f>IF(E73=0," ",INDEX(PlacePts,F73,C70-1))</f>
        <v>1</v>
      </c>
      <c r="H73" s="23">
        <f t="shared" ref="H73:H81" si="13">IF(E73=0," ",IF(E73=H$70,E73/H$69,E73/H$70))</f>
        <v>0.81487520381286838</v>
      </c>
      <c r="I73" s="23">
        <f t="shared" ref="I73:I81" si="14">IF(E73=0," ",H73+G73)</f>
        <v>1.8148752038128684</v>
      </c>
    </row>
    <row r="74" spans="1:9" x14ac:dyDescent="0.2">
      <c r="A74" s="15">
        <v>3</v>
      </c>
      <c r="B74" s="163">
        <v>12</v>
      </c>
      <c r="C74" s="5" t="str">
        <f t="shared" si="12"/>
        <v>Dave Blanchard</v>
      </c>
      <c r="D74" s="8">
        <f>C69</f>
        <v>1870</v>
      </c>
      <c r="E74" s="20">
        <v>7973</v>
      </c>
      <c r="F74" s="15">
        <f>IF(E74=0," ",RANK(E74,E72:E81))</f>
        <v>1</v>
      </c>
      <c r="G74" s="15">
        <f>IF(E74=0," ",INDEX(PlacePts,F74,C70-1))</f>
        <v>4</v>
      </c>
      <c r="H74" s="23">
        <f t="shared" si="13"/>
        <v>1.1663253364540667</v>
      </c>
      <c r="I74" s="23">
        <f t="shared" si="14"/>
        <v>5.1663253364540669</v>
      </c>
    </row>
    <row r="75" spans="1:9" x14ac:dyDescent="0.2">
      <c r="A75" s="15">
        <v>4</v>
      </c>
      <c r="B75" s="20">
        <v>22</v>
      </c>
      <c r="C75" s="5" t="str">
        <f t="shared" si="12"/>
        <v>Jonathan Work</v>
      </c>
      <c r="D75" s="8">
        <f>C69</f>
        <v>1870</v>
      </c>
      <c r="E75" s="20">
        <v>6759</v>
      </c>
      <c r="F75" s="15">
        <f>IF(E75=0," ",RANK(E75,E72:E81))</f>
        <v>2</v>
      </c>
      <c r="G75" s="15">
        <f>IF(E75=0," ",INDEX(PlacePts,F75,C70-1))</f>
        <v>2</v>
      </c>
      <c r="H75" s="23">
        <f t="shared" si="13"/>
        <v>0.8477361093691208</v>
      </c>
      <c r="I75" s="23">
        <f t="shared" si="14"/>
        <v>2.8477361093691207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1870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1870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1870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1870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1870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1870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84</v>
      </c>
      <c r="C83" s="161"/>
      <c r="G83" s="15" t="s">
        <v>85</v>
      </c>
      <c r="H83" s="15" t="e">
        <f>AVERAGE(E86:E95)</f>
        <v>#DIV/0!</v>
      </c>
    </row>
    <row r="84" spans="1:9" x14ac:dyDescent="0.2">
      <c r="B84" s="15" t="s">
        <v>86</v>
      </c>
      <c r="C84" s="15">
        <f>COUNT(B86:B95)</f>
        <v>0</v>
      </c>
      <c r="G84" s="15" t="s">
        <v>87</v>
      </c>
      <c r="H84" s="15">
        <f>MAX(E86:E95)</f>
        <v>0</v>
      </c>
    </row>
    <row r="85" spans="1:9" x14ac:dyDescent="0.2">
      <c r="B85" s="15" t="s">
        <v>88</v>
      </c>
      <c r="C85" s="15" t="s">
        <v>89</v>
      </c>
      <c r="E85" s="15" t="s">
        <v>90</v>
      </c>
      <c r="F85" s="15" t="s">
        <v>91</v>
      </c>
      <c r="G85" s="15" t="s">
        <v>92</v>
      </c>
      <c r="H85" s="15" t="s">
        <v>93</v>
      </c>
      <c r="I85" s="15" t="s">
        <v>94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28" t="str">
        <f>IF(E89=0," ",RANK(E89,E86:E95))</f>
        <v xml:space="preserve"> </v>
      </c>
      <c r="G89" s="29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95</v>
      </c>
      <c r="C97" s="19"/>
      <c r="G97" s="15" t="s">
        <v>96</v>
      </c>
      <c r="H97" s="15" t="e">
        <f>AVERAGE(E100:E109)</f>
        <v>#DIV/0!</v>
      </c>
    </row>
    <row r="98" spans="1:9" x14ac:dyDescent="0.2">
      <c r="B98" s="15" t="s">
        <v>97</v>
      </c>
      <c r="C98" s="15">
        <f>COUNT(B100:B109)</f>
        <v>0</v>
      </c>
      <c r="G98" s="15" t="s">
        <v>98</v>
      </c>
      <c r="H98" s="15">
        <f>MAX(E100:E109)</f>
        <v>0</v>
      </c>
    </row>
    <row r="99" spans="1:9" x14ac:dyDescent="0.2">
      <c r="B99" s="15" t="s">
        <v>99</v>
      </c>
      <c r="C99" s="15" t="s">
        <v>100</v>
      </c>
      <c r="E99" s="15" t="s">
        <v>101</v>
      </c>
      <c r="F99" s="15" t="s">
        <v>102</v>
      </c>
      <c r="G99" s="15" t="s">
        <v>103</v>
      </c>
      <c r="H99" s="15" t="s">
        <v>104</v>
      </c>
      <c r="I99" s="15" t="s">
        <v>105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106</v>
      </c>
      <c r="C111" s="27"/>
      <c r="G111" s="15" t="s">
        <v>107</v>
      </c>
      <c r="H111" s="15" t="e">
        <f>AVERAGE(E114:E123)</f>
        <v>#DIV/0!</v>
      </c>
    </row>
    <row r="112" spans="1:9" x14ac:dyDescent="0.2">
      <c r="B112" s="15" t="s">
        <v>108</v>
      </c>
      <c r="C112" s="15">
        <f>COUNT(B114:B123)</f>
        <v>0</v>
      </c>
      <c r="G112" s="15" t="s">
        <v>109</v>
      </c>
      <c r="H112" s="32">
        <f>MAX(E114:E123)</f>
        <v>0</v>
      </c>
    </row>
    <row r="113" spans="1:9" x14ac:dyDescent="0.2">
      <c r="B113" s="15" t="s">
        <v>110</v>
      </c>
      <c r="C113" s="15" t="s">
        <v>111</v>
      </c>
      <c r="E113" s="15" t="s">
        <v>112</v>
      </c>
      <c r="F113" s="15" t="s">
        <v>113</v>
      </c>
      <c r="G113" s="15" t="s">
        <v>114</v>
      </c>
      <c r="H113" s="15" t="s">
        <v>115</v>
      </c>
      <c r="I113" s="15" t="s">
        <v>116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117</v>
      </c>
      <c r="C125" s="27"/>
      <c r="G125" s="15" t="s">
        <v>118</v>
      </c>
      <c r="H125" s="15" t="e">
        <f>AVERAGE(E128:E137)</f>
        <v>#DIV/0!</v>
      </c>
    </row>
    <row r="126" spans="1:9" x14ac:dyDescent="0.2">
      <c r="B126" s="15" t="s">
        <v>119</v>
      </c>
      <c r="C126" s="15">
        <f>COUNT(B128:B137)</f>
        <v>0</v>
      </c>
      <c r="G126" s="15" t="s">
        <v>120</v>
      </c>
      <c r="H126" s="15">
        <f>MAX(E128:E137)</f>
        <v>0</v>
      </c>
    </row>
    <row r="127" spans="1:9" x14ac:dyDescent="0.2">
      <c r="B127" s="15" t="s">
        <v>121</v>
      </c>
      <c r="C127" s="15" t="s">
        <v>122</v>
      </c>
      <c r="E127" s="15" t="s">
        <v>123</v>
      </c>
      <c r="F127" s="15" t="s">
        <v>124</v>
      </c>
      <c r="G127" s="15" t="s">
        <v>125</v>
      </c>
      <c r="H127" s="15" t="s">
        <v>126</v>
      </c>
      <c r="I127" s="15" t="s">
        <v>127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128</v>
      </c>
      <c r="C140" s="27"/>
      <c r="G140" s="15" t="s">
        <v>129</v>
      </c>
      <c r="H140" s="15" t="e">
        <f>AVERAGE(E143:E152)</f>
        <v>#DIV/0!</v>
      </c>
    </row>
    <row r="141" spans="1:9" x14ac:dyDescent="0.2">
      <c r="B141" s="15" t="s">
        <v>130</v>
      </c>
      <c r="C141" s="15">
        <f>COUNT(B143:B152)</f>
        <v>0</v>
      </c>
      <c r="G141" s="15" t="s">
        <v>131</v>
      </c>
      <c r="H141" s="15">
        <f>MAX(E143:E152)</f>
        <v>0</v>
      </c>
    </row>
    <row r="142" spans="1:9" x14ac:dyDescent="0.2">
      <c r="B142" s="15" t="s">
        <v>132</v>
      </c>
      <c r="C142" s="15" t="s">
        <v>133</v>
      </c>
      <c r="E142" s="15" t="s">
        <v>134</v>
      </c>
      <c r="F142" s="15" t="s">
        <v>135</v>
      </c>
      <c r="G142" s="15" t="s">
        <v>136</v>
      </c>
      <c r="H142" s="15" t="s">
        <v>137</v>
      </c>
      <c r="I142" s="15" t="s">
        <v>138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scale="91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topLeftCell="A29" zoomScaleNormal="100" zoomScaleSheetLayoutView="10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14062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139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140</v>
      </c>
      <c r="C3" s="228">
        <f>+Registration!B5</f>
        <v>41082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141</v>
      </c>
      <c r="C4" s="18">
        <v>0.58333333333333337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142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143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144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145</v>
      </c>
      <c r="C12" s="27">
        <v>1846</v>
      </c>
      <c r="G12" s="15" t="s">
        <v>146</v>
      </c>
      <c r="H12" s="15">
        <f>AVERAGE(E15:E24)</f>
        <v>4889.75</v>
      </c>
    </row>
    <row r="13" spans="1:15" x14ac:dyDescent="0.2">
      <c r="B13" s="15" t="s">
        <v>147</v>
      </c>
      <c r="C13" s="15">
        <f>COUNT(B15:B24)</f>
        <v>4</v>
      </c>
      <c r="G13" s="15" t="s">
        <v>148</v>
      </c>
      <c r="H13" s="15">
        <f>MAX(E15:E24)</f>
        <v>7017</v>
      </c>
      <c r="J13" s="1" t="s">
        <v>997</v>
      </c>
    </row>
    <row r="14" spans="1:15" x14ac:dyDescent="0.2">
      <c r="B14" s="15" t="s">
        <v>149</v>
      </c>
      <c r="C14" s="15" t="s">
        <v>150</v>
      </c>
      <c r="E14" s="15" t="s">
        <v>151</v>
      </c>
      <c r="F14" s="15" t="s">
        <v>152</v>
      </c>
      <c r="G14" s="15" t="s">
        <v>153</v>
      </c>
      <c r="H14" s="15" t="s">
        <v>38</v>
      </c>
      <c r="I14" s="15" t="s">
        <v>154</v>
      </c>
      <c r="J14" s="15" t="s">
        <v>998</v>
      </c>
      <c r="K14" s="156">
        <v>0.57291666666666663</v>
      </c>
    </row>
    <row r="15" spans="1:15" x14ac:dyDescent="0.2">
      <c r="A15" s="15">
        <v>1</v>
      </c>
      <c r="B15" s="20">
        <v>5</v>
      </c>
      <c r="C15" s="5" t="str">
        <f>LOOKUP(B15,Registration)</f>
        <v>Chris Schaffer</v>
      </c>
      <c r="D15" s="8">
        <f>C12</f>
        <v>1846</v>
      </c>
      <c r="E15" s="21">
        <v>5569</v>
      </c>
      <c r="F15" s="15">
        <f>IF(E15=0," ",RANK(E15,E15:E24))</f>
        <v>2</v>
      </c>
      <c r="G15" s="15">
        <f>IF(E15=0," ",INDEX(PlacePts,F15,C13-1))</f>
        <v>2</v>
      </c>
      <c r="H15" s="23">
        <f>IF(E15=0," ",IF(E15=H$13,E15/H$12,E15/H$13))</f>
        <v>0.79364400741057428</v>
      </c>
      <c r="I15" s="23">
        <f>IF(E15=0," ",H15+G15)</f>
        <v>2.7936440074105744</v>
      </c>
      <c r="J15" s="24" t="s">
        <v>999</v>
      </c>
      <c r="K15" s="157">
        <v>0.6875</v>
      </c>
      <c r="L15" s="24"/>
      <c r="M15" s="24"/>
      <c r="N15" s="24"/>
      <c r="O15" s="24"/>
    </row>
    <row r="16" spans="1:15" x14ac:dyDescent="0.2">
      <c r="A16" s="15">
        <v>2</v>
      </c>
      <c r="B16" s="20">
        <v>1</v>
      </c>
      <c r="C16" s="5" t="str">
        <f t="shared" ref="C16:C24" si="0">LOOKUP(B16,Registration)</f>
        <v>Bruce Beard</v>
      </c>
      <c r="D16" s="8">
        <f>C12</f>
        <v>1846</v>
      </c>
      <c r="E16" s="25">
        <v>7017</v>
      </c>
      <c r="F16" s="15">
        <f>IF(E16=0," ",RANK(E16,E15:E24))</f>
        <v>1</v>
      </c>
      <c r="G16" s="15">
        <f>IF(E16=0," ",INDEX(PlacePts,F16,C13-1))</f>
        <v>4</v>
      </c>
      <c r="H16" s="23">
        <f t="shared" ref="H16:H24" si="1">IF(E16=0," ",IF(E16=H$13,E16/H$12,E16/H$13))</f>
        <v>1.4350426913441383</v>
      </c>
      <c r="I16" s="23">
        <f t="shared" ref="I16:I24" si="2">IF(E16=0," ",H16+G16)</f>
        <v>5.4350426913441385</v>
      </c>
      <c r="J16" s="24"/>
      <c r="K16" s="155">
        <f>+K15-K14</f>
        <v>0.11458333333333337</v>
      </c>
      <c r="L16" s="24"/>
      <c r="M16" s="24"/>
      <c r="N16" s="24"/>
      <c r="O16" s="24"/>
    </row>
    <row r="17" spans="1:15" x14ac:dyDescent="0.2">
      <c r="A17" s="15">
        <v>3</v>
      </c>
      <c r="B17" s="20">
        <v>10</v>
      </c>
      <c r="C17" s="5" t="str">
        <f t="shared" si="0"/>
        <v>Allen Stancius</v>
      </c>
      <c r="D17" s="8">
        <f>C12</f>
        <v>1846</v>
      </c>
      <c r="E17" s="25">
        <v>3179</v>
      </c>
      <c r="F17" s="15">
        <f>IF(E17=0," ",RANK(E17,E15:E24))</f>
        <v>4</v>
      </c>
      <c r="G17" s="15">
        <f>IF(E17=0," ",INDEX(PlacePts,F17,C13-1))</f>
        <v>0</v>
      </c>
      <c r="H17" s="23">
        <f t="shared" si="1"/>
        <v>0.45304261080233715</v>
      </c>
      <c r="I17" s="23">
        <f t="shared" si="2"/>
        <v>0.45304261080233715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>
        <v>22</v>
      </c>
      <c r="C18" s="5" t="str">
        <f t="shared" si="0"/>
        <v>Jonathan Work</v>
      </c>
      <c r="D18" s="8">
        <f>C12</f>
        <v>1846</v>
      </c>
      <c r="E18" s="25">
        <v>3794</v>
      </c>
      <c r="F18" s="15">
        <f>IF(E18=0," ",RANK(E18,E15:E24))</f>
        <v>3</v>
      </c>
      <c r="G18" s="15">
        <f>IF(E18=0," ",INDEX(PlacePts,F18,C$13-1))</f>
        <v>1</v>
      </c>
      <c r="H18" s="23">
        <f t="shared" si="1"/>
        <v>0.54068690323500068</v>
      </c>
      <c r="I18" s="23">
        <f t="shared" si="2"/>
        <v>1.5406869032350006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>
        <f>C12</f>
        <v>1846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1846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1846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1846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1846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>
        <f>C12</f>
        <v>1846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155</v>
      </c>
      <c r="C26" s="160">
        <v>1846</v>
      </c>
      <c r="G26" s="15" t="s">
        <v>156</v>
      </c>
      <c r="H26" s="15">
        <f>AVERAGE(E29:E38)</f>
        <v>7864.666666666667</v>
      </c>
    </row>
    <row r="27" spans="1:15" x14ac:dyDescent="0.2">
      <c r="B27" s="15" t="s">
        <v>157</v>
      </c>
      <c r="C27" s="15">
        <f>COUNT(B29:B38)</f>
        <v>3</v>
      </c>
      <c r="G27" s="15" t="s">
        <v>158</v>
      </c>
      <c r="H27" s="28">
        <f>MAX(E29:E38)</f>
        <v>8923</v>
      </c>
      <c r="J27" s="1" t="s">
        <v>997</v>
      </c>
    </row>
    <row r="28" spans="1:15" x14ac:dyDescent="0.2">
      <c r="B28" s="15" t="s">
        <v>159</v>
      </c>
      <c r="C28" s="15" t="s">
        <v>160</v>
      </c>
      <c r="E28" s="15" t="s">
        <v>161</v>
      </c>
      <c r="F28" s="15" t="s">
        <v>162</v>
      </c>
      <c r="G28" s="15" t="s">
        <v>163</v>
      </c>
      <c r="H28" s="15" t="s">
        <v>38</v>
      </c>
      <c r="I28" s="15" t="s">
        <v>164</v>
      </c>
      <c r="J28" s="15" t="s">
        <v>998</v>
      </c>
      <c r="K28" s="156">
        <v>0.58333333333333337</v>
      </c>
    </row>
    <row r="29" spans="1:15" x14ac:dyDescent="0.2">
      <c r="A29" s="15">
        <v>1</v>
      </c>
      <c r="B29" s="20">
        <v>14</v>
      </c>
      <c r="C29" s="5" t="str">
        <f>LOOKUP(B29,Registration)</f>
        <v>Aliza Panitz</v>
      </c>
      <c r="D29" s="8">
        <f>C26</f>
        <v>1846</v>
      </c>
      <c r="E29" s="21">
        <v>8923</v>
      </c>
      <c r="F29" s="15">
        <f>IF(E29=0," ",RANK(E29,E29:E38))</f>
        <v>1</v>
      </c>
      <c r="G29" s="15">
        <f>IF(E29=0," ",INDEX(PlacePts,F29,C27-1))</f>
        <v>3</v>
      </c>
      <c r="H29" s="23">
        <f>IF(E29=0," ",IF(E29=H$27,E29/H$26,E29/H$27))</f>
        <v>1.134568110536577</v>
      </c>
      <c r="I29" s="23">
        <f>IF(E29=0," ",H29+G29)</f>
        <v>4.134568110536577</v>
      </c>
      <c r="J29" s="24" t="s">
        <v>999</v>
      </c>
      <c r="K29" s="157">
        <v>0.66249999999999998</v>
      </c>
      <c r="L29" s="24"/>
      <c r="M29" s="24"/>
      <c r="N29" s="24"/>
      <c r="O29" s="24"/>
    </row>
    <row r="30" spans="1:15" x14ac:dyDescent="0.2">
      <c r="A30" s="15">
        <v>2</v>
      </c>
      <c r="B30" s="20">
        <v>17</v>
      </c>
      <c r="C30" s="5" t="str">
        <f t="shared" ref="C30:C38" si="3">LOOKUP(B30,Registration)</f>
        <v>Jonathan Ander…</v>
      </c>
      <c r="D30" s="8">
        <f>C26</f>
        <v>1846</v>
      </c>
      <c r="E30" s="25">
        <v>7428</v>
      </c>
      <c r="F30" s="15">
        <f>IF(E30=0," ",RANK(E30,E29:E38))</f>
        <v>2</v>
      </c>
      <c r="G30" s="15">
        <f>IF(E30=0," ",INDEX(PlacePts,F30,C27-1))</f>
        <v>1</v>
      </c>
      <c r="H30" s="23">
        <f t="shared" ref="H30:H38" si="4">IF(E30=0," ",IF(E30=H$27,E30/H$26,E30/H$27))</f>
        <v>0.83245545220217421</v>
      </c>
      <c r="I30" s="23">
        <f t="shared" ref="I30:I38" si="5">IF(E30=0," ",H30+G30)</f>
        <v>1.8324554522021743</v>
      </c>
      <c r="J30" s="24"/>
      <c r="K30" s="155">
        <f>+K29-K28</f>
        <v>7.9166666666666607E-2</v>
      </c>
      <c r="L30" s="24"/>
      <c r="M30" s="24"/>
      <c r="N30" s="24"/>
      <c r="O30" s="24"/>
    </row>
    <row r="31" spans="1:15" x14ac:dyDescent="0.2">
      <c r="A31" s="15">
        <v>3</v>
      </c>
      <c r="B31" s="20">
        <v>8</v>
      </c>
      <c r="C31" s="5" t="str">
        <f t="shared" si="3"/>
        <v>Jonathan Flagg</v>
      </c>
      <c r="D31" s="8">
        <f>C26</f>
        <v>1846</v>
      </c>
      <c r="E31" s="25">
        <v>7243</v>
      </c>
      <c r="F31" s="15">
        <f>IF(E31=0," ",RANK(E31,E29:E38))</f>
        <v>3</v>
      </c>
      <c r="G31" s="15">
        <f>IF(E31=0," ",INDEX(PlacePts,F31,C27-1))</f>
        <v>0</v>
      </c>
      <c r="H31" s="23">
        <f t="shared" si="4"/>
        <v>0.81172251484926594</v>
      </c>
      <c r="I31" s="23">
        <f t="shared" si="5"/>
        <v>0.81172251484926594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/>
      <c r="C32" s="5" t="str">
        <f t="shared" si="3"/>
        <v xml:space="preserve">  </v>
      </c>
      <c r="D32" s="8">
        <f>C26</f>
        <v>1846</v>
      </c>
      <c r="E32" s="25"/>
      <c r="F32" s="15" t="str">
        <f>IF(E32=0," ",RANK(E32,E29:E38))</f>
        <v xml:space="preserve"> </v>
      </c>
      <c r="G32" s="15" t="str">
        <f>IF(E32=0," ",INDEX(PlacePts,F32,C27-1))</f>
        <v xml:space="preserve"> </v>
      </c>
      <c r="H32" s="23" t="str">
        <f t="shared" si="4"/>
        <v xml:space="preserve"> </v>
      </c>
      <c r="I32" s="23" t="str">
        <f t="shared" si="5"/>
        <v xml:space="preserve"> 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>
        <f>C26</f>
        <v>1846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1846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1846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1846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1846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1846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165</v>
      </c>
      <c r="C40" s="160" t="s">
        <v>1170</v>
      </c>
      <c r="G40" s="15" t="s">
        <v>166</v>
      </c>
      <c r="H40" s="15">
        <f>AVERAGE(E43:E52)</f>
        <v>2707.8</v>
      </c>
    </row>
    <row r="41" spans="1:15" x14ac:dyDescent="0.2">
      <c r="B41" s="15" t="s">
        <v>167</v>
      </c>
      <c r="C41" s="15">
        <f>COUNT(B43:B52)</f>
        <v>5</v>
      </c>
      <c r="G41" s="15" t="s">
        <v>168</v>
      </c>
      <c r="H41" s="15">
        <f>MAX(E43:E52)</f>
        <v>3691</v>
      </c>
    </row>
    <row r="42" spans="1:15" x14ac:dyDescent="0.2">
      <c r="B42" s="15" t="s">
        <v>169</v>
      </c>
      <c r="C42" s="15" t="s">
        <v>170</v>
      </c>
      <c r="E42" s="15" t="s">
        <v>171</v>
      </c>
      <c r="F42" s="15" t="s">
        <v>172</v>
      </c>
      <c r="G42" s="15" t="s">
        <v>173</v>
      </c>
      <c r="H42" s="15" t="s">
        <v>38</v>
      </c>
      <c r="I42" s="15" t="s">
        <v>174</v>
      </c>
      <c r="J42" s="1" t="s">
        <v>997</v>
      </c>
    </row>
    <row r="43" spans="1:15" x14ac:dyDescent="0.2">
      <c r="A43" s="15">
        <v>1</v>
      </c>
      <c r="B43" s="20">
        <v>9</v>
      </c>
      <c r="C43" s="5" t="str">
        <f>LOOKUP(B43,Registration)</f>
        <v>Todd V.d Pluyme</v>
      </c>
      <c r="D43" s="8" t="str">
        <f>C40</f>
        <v>18IN</v>
      </c>
      <c r="E43" s="21">
        <v>3691</v>
      </c>
      <c r="F43" s="15">
        <f>IF(E43=0," ",RANK(E43,E43:E52))</f>
        <v>1</v>
      </c>
      <c r="G43" s="15">
        <f>IF(E43=0," ",INDEX(PlacePts,F43,C41-1))</f>
        <v>5</v>
      </c>
      <c r="H43" s="23">
        <f>IF(E43=0," ",IF(E43=H$41,E43/H$40,E43/H$13))</f>
        <v>1.3630991949183839</v>
      </c>
      <c r="I43" s="23">
        <f>IF(E43=0," ",H43+G43)</f>
        <v>6.3630991949183837</v>
      </c>
      <c r="J43" s="15" t="s">
        <v>998</v>
      </c>
      <c r="K43" s="156">
        <v>0.58333333333333337</v>
      </c>
    </row>
    <row r="44" spans="1:15" x14ac:dyDescent="0.2">
      <c r="A44" s="15">
        <v>2</v>
      </c>
      <c r="B44" s="20">
        <v>21</v>
      </c>
      <c r="C44" s="5" t="str">
        <f t="shared" ref="C44:C52" si="6">LOOKUP(B44,Registration)</f>
        <v>Paul Work</v>
      </c>
      <c r="D44" s="8" t="str">
        <f>C40</f>
        <v>18IN</v>
      </c>
      <c r="E44" s="25">
        <v>1452</v>
      </c>
      <c r="F44" s="15">
        <f>IF(E44=0," ",RANK(E44,E43:E52))</f>
        <v>5</v>
      </c>
      <c r="G44" s="15">
        <f>IF(E44=0," ",INDEX(PlacePts,F44,C41-1))</f>
        <v>0</v>
      </c>
      <c r="H44" s="23">
        <f>IF(E44=0," ",IF(E44=H$41,E44/H$40,E44/H$41))</f>
        <v>0.39338932538607424</v>
      </c>
      <c r="I44" s="23">
        <f t="shared" ref="I44:I52" si="7">IF(E44=0," ",H44+G44)</f>
        <v>0.39338932538607424</v>
      </c>
      <c r="J44" s="24" t="s">
        <v>999</v>
      </c>
      <c r="K44" s="157">
        <v>0.72916666666666663</v>
      </c>
    </row>
    <row r="45" spans="1:15" x14ac:dyDescent="0.2">
      <c r="A45" s="15">
        <v>3</v>
      </c>
      <c r="B45" s="20">
        <v>3</v>
      </c>
      <c r="C45" s="5" t="str">
        <f t="shared" si="6"/>
        <v>Mark Geary</v>
      </c>
      <c r="D45" s="8" t="str">
        <f>C40</f>
        <v>18IN</v>
      </c>
      <c r="E45" s="25">
        <v>3206</v>
      </c>
      <c r="F45" s="15">
        <f>IF(E45=0," ",RANK(E45,E43:E52))</f>
        <v>2</v>
      </c>
      <c r="G45" s="15">
        <f>IF(E45=0," ",INDEX(PlacePts,F45,C41-1))</f>
        <v>3</v>
      </c>
      <c r="H45" s="23">
        <f>IF(E45=0," ",IF(E45=H$41,E45/H$40,E45/H$41))</f>
        <v>0.86859929558385263</v>
      </c>
      <c r="I45" s="23">
        <f t="shared" si="7"/>
        <v>3.8685992955838526</v>
      </c>
      <c r="J45" s="24"/>
      <c r="K45" s="155">
        <f>+K44-K43</f>
        <v>0.14583333333333326</v>
      </c>
    </row>
    <row r="46" spans="1:15" x14ac:dyDescent="0.2">
      <c r="A46" s="15">
        <v>4</v>
      </c>
      <c r="B46" s="20">
        <v>18</v>
      </c>
      <c r="C46" s="5" t="str">
        <f t="shared" si="6"/>
        <v>Ken Boucher</v>
      </c>
      <c r="D46" s="8" t="str">
        <f>C40</f>
        <v>18IN</v>
      </c>
      <c r="E46" s="25">
        <v>2826</v>
      </c>
      <c r="F46" s="15">
        <f>IF(E46=0," ",RANK(E46,E43:E52))</f>
        <v>3</v>
      </c>
      <c r="G46" s="15">
        <f>IF(E46=0," ",INDEX(PlacePts,F46,C41-1))</f>
        <v>2</v>
      </c>
      <c r="H46" s="23">
        <f t="shared" ref="H46:H52" si="8">IF(E46=0," ",IF(E46=H$41,E46/H$40,E46/H$41))</f>
        <v>0.76564616635058247</v>
      </c>
      <c r="I46" s="23">
        <f t="shared" si="7"/>
        <v>2.7656461663505825</v>
      </c>
    </row>
    <row r="47" spans="1:15" x14ac:dyDescent="0.2">
      <c r="A47" s="15">
        <v>5</v>
      </c>
      <c r="B47" s="20">
        <v>11</v>
      </c>
      <c r="C47" s="5" t="str">
        <f t="shared" si="6"/>
        <v>Mike Monical</v>
      </c>
      <c r="D47" s="8" t="str">
        <f>C40</f>
        <v>18IN</v>
      </c>
      <c r="E47" s="25">
        <v>2364</v>
      </c>
      <c r="F47" s="15">
        <f>IF(E47=0," ",RANK(E47,E43:E52))</f>
        <v>4</v>
      </c>
      <c r="G47" s="15">
        <f>IF(E47=0," ",INDEX(PlacePts,F47,C41-1))</f>
        <v>1</v>
      </c>
      <c r="H47" s="23">
        <f t="shared" si="8"/>
        <v>0.6404768355459225</v>
      </c>
      <c r="I47" s="23">
        <f t="shared" si="7"/>
        <v>1.6404768355459225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 t="str">
        <f>C40</f>
        <v>18IN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t="11.25" hidden="1" customHeight="1" x14ac:dyDescent="0.2">
      <c r="A49" s="15">
        <v>7</v>
      </c>
      <c r="B49" s="20"/>
      <c r="C49" s="5" t="str">
        <f t="shared" si="6"/>
        <v xml:space="preserve">  </v>
      </c>
      <c r="D49" s="8" t="str">
        <f>C40</f>
        <v>18IN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8</v>
      </c>
      <c r="B50" s="20"/>
      <c r="C50" s="5" t="str">
        <f t="shared" si="6"/>
        <v xml:space="preserve">  </v>
      </c>
      <c r="D50" s="8" t="str">
        <f>C40</f>
        <v>18IN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9" hidden="1" x14ac:dyDescent="0.2">
      <c r="A51" s="15">
        <v>9</v>
      </c>
      <c r="B51" s="20"/>
      <c r="C51" s="5" t="str">
        <f t="shared" si="6"/>
        <v xml:space="preserve">  </v>
      </c>
      <c r="D51" s="8" t="str">
        <f>C40</f>
        <v>18IN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9" hidden="1" x14ac:dyDescent="0.2">
      <c r="A52" s="15">
        <v>10</v>
      </c>
      <c r="B52" s="20"/>
      <c r="C52" s="5" t="str">
        <f t="shared" si="6"/>
        <v xml:space="preserve">  </v>
      </c>
      <c r="D52" s="8" t="str">
        <f>C40</f>
        <v>18IN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9" x14ac:dyDescent="0.2">
      <c r="B54" s="15" t="s">
        <v>175</v>
      </c>
      <c r="C54" s="27">
        <v>1860</v>
      </c>
      <c r="G54" s="15" t="s">
        <v>176</v>
      </c>
      <c r="H54" s="15">
        <f>AVERAGE(E57:E66)</f>
        <v>5752.333333333333</v>
      </c>
    </row>
    <row r="55" spans="1:9" x14ac:dyDescent="0.2">
      <c r="B55" s="15" t="s">
        <v>177</v>
      </c>
      <c r="C55" s="15">
        <f>COUNT(B57:B66)</f>
        <v>4</v>
      </c>
      <c r="G55" s="15" t="s">
        <v>178</v>
      </c>
      <c r="H55" s="15">
        <f>MAX(E57:E66)</f>
        <v>7253</v>
      </c>
    </row>
    <row r="56" spans="1:9" x14ac:dyDescent="0.2">
      <c r="B56" s="15" t="s">
        <v>179</v>
      </c>
      <c r="C56" s="15" t="s">
        <v>180</v>
      </c>
      <c r="E56" s="15" t="s">
        <v>181</v>
      </c>
      <c r="F56" s="15" t="s">
        <v>182</v>
      </c>
      <c r="G56" s="15" t="s">
        <v>183</v>
      </c>
      <c r="H56" s="15" t="s">
        <v>38</v>
      </c>
      <c r="I56" s="15" t="s">
        <v>184</v>
      </c>
    </row>
    <row r="57" spans="1:9" x14ac:dyDescent="0.2">
      <c r="A57" s="15">
        <v>1</v>
      </c>
      <c r="B57" s="20">
        <v>16</v>
      </c>
      <c r="C57" s="5" t="str">
        <f>LOOKUP(B57,Registration)</f>
        <v>Chris… Roa</v>
      </c>
      <c r="D57" s="8">
        <f>C54</f>
        <v>1860</v>
      </c>
      <c r="E57" s="20">
        <v>6225</v>
      </c>
      <c r="F57" s="15">
        <f>IF(E57=0," ",RANK(E57,E57:E66))</f>
        <v>2</v>
      </c>
      <c r="G57" s="15">
        <f>IF(E57=0," ",INDEX(PlacePts,F57,C55-1))</f>
        <v>2</v>
      </c>
      <c r="H57" s="23">
        <f>IF(E57=0," ",IF(E57=H$55,E57/H$54,E57/H$55))</f>
        <v>0.85826554529160348</v>
      </c>
      <c r="I57" s="23">
        <f>IF(E57=0," ",H57+G57)</f>
        <v>2.8582655452916033</v>
      </c>
    </row>
    <row r="58" spans="1:9" x14ac:dyDescent="0.2">
      <c r="A58" s="15">
        <v>2</v>
      </c>
      <c r="B58" s="20">
        <v>7</v>
      </c>
      <c r="C58" s="5" t="str">
        <f t="shared" ref="C58:C66" si="9">LOOKUP(B58,Registration)</f>
        <v>Eric Flood</v>
      </c>
      <c r="D58" s="8">
        <f>C54</f>
        <v>1860</v>
      </c>
      <c r="E58" s="20">
        <v>7253</v>
      </c>
      <c r="F58" s="15">
        <f>IF(E58=0," ",RANK(E58,E57:E66))</f>
        <v>1</v>
      </c>
      <c r="G58" s="15">
        <f>IF(E58=0," ",INDEX(PlacePts,F58,C55-1))</f>
        <v>4</v>
      </c>
      <c r="H58" s="23">
        <f t="shared" ref="H58:H66" si="10">IF(E58=0," ",IF(E58=H$55,E58/H$54,E58/H$55))</f>
        <v>1.2608796430434028</v>
      </c>
      <c r="I58" s="23">
        <f t="shared" ref="I58:I66" si="11">IF(E58=0," ",H58+G58)</f>
        <v>5.2608796430434026</v>
      </c>
    </row>
    <row r="59" spans="1:9" x14ac:dyDescent="0.2">
      <c r="A59" s="15">
        <v>3</v>
      </c>
      <c r="B59" s="20">
        <v>2</v>
      </c>
      <c r="C59" s="5" t="str">
        <f t="shared" si="9"/>
        <v>Jeff Heuer</v>
      </c>
      <c r="D59" s="8">
        <f>C54</f>
        <v>1860</v>
      </c>
      <c r="E59" s="20">
        <v>3779</v>
      </c>
      <c r="F59" s="15">
        <f>IF(E59=0," ",RANK(E59,E57:E66))</f>
        <v>3</v>
      </c>
      <c r="G59" s="15">
        <f>IF(E59=0," ",INDEX(PlacePts,F59,C55-1))</f>
        <v>1</v>
      </c>
      <c r="H59" s="23">
        <f t="shared" si="10"/>
        <v>0.52102578243485453</v>
      </c>
      <c r="I59" s="23">
        <f t="shared" si="11"/>
        <v>1.5210257824348545</v>
      </c>
    </row>
    <row r="60" spans="1:9" x14ac:dyDescent="0.2">
      <c r="A60" s="15">
        <v>4</v>
      </c>
      <c r="B60" s="20"/>
      <c r="C60" s="5" t="str">
        <f t="shared" si="9"/>
        <v xml:space="preserve">  </v>
      </c>
      <c r="D60" s="8">
        <f>C54</f>
        <v>1860</v>
      </c>
      <c r="E60" s="20"/>
      <c r="F60" s="15" t="str">
        <f>IF(E60=0," ",RANK(E60,E57:E66))</f>
        <v xml:space="preserve"> </v>
      </c>
      <c r="G60" s="15" t="str">
        <f>IF(E60=0," ",INDEX(PlacePts,F60,C55-1))</f>
        <v xml:space="preserve"> </v>
      </c>
      <c r="H60" s="23" t="str">
        <f t="shared" si="10"/>
        <v xml:space="preserve"> </v>
      </c>
      <c r="I60" s="23" t="str">
        <f t="shared" si="11"/>
        <v xml:space="preserve"> </v>
      </c>
    </row>
    <row r="61" spans="1:9" x14ac:dyDescent="0.2">
      <c r="A61" s="15">
        <v>5</v>
      </c>
      <c r="B61" s="20">
        <v>15</v>
      </c>
      <c r="C61" s="5" t="str">
        <f t="shared" si="9"/>
        <v>Steve Yu</v>
      </c>
      <c r="D61" s="8">
        <f>C54</f>
        <v>1860</v>
      </c>
      <c r="E61" s="20"/>
      <c r="F61" s="15" t="str">
        <f>IF(E61=0," ",RANK(E61,E57:E66))</f>
        <v xml:space="preserve"> </v>
      </c>
      <c r="G61" s="15" t="str">
        <f>IF(E61=0," ",INDEX(PlacePts,F61,C55-1))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9" x14ac:dyDescent="0.2">
      <c r="A62" s="15">
        <v>6</v>
      </c>
      <c r="B62" s="20"/>
      <c r="C62" s="5" t="str">
        <f t="shared" si="9"/>
        <v xml:space="preserve">  </v>
      </c>
      <c r="D62" s="8">
        <f>C54</f>
        <v>1860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1860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1860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1860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1860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185</v>
      </c>
      <c r="C69" s="234" t="s">
        <v>1171</v>
      </c>
      <c r="G69" s="15" t="s">
        <v>186</v>
      </c>
      <c r="H69" s="15">
        <f>AVERAGE(E72:E81)</f>
        <v>4534.75</v>
      </c>
    </row>
    <row r="70" spans="1:9" x14ac:dyDescent="0.2">
      <c r="B70" s="15" t="s">
        <v>187</v>
      </c>
      <c r="C70" s="15">
        <f>COUNT(B72:B81)</f>
        <v>4</v>
      </c>
      <c r="G70" s="15" t="s">
        <v>188</v>
      </c>
      <c r="H70" s="15">
        <f>MAX(E72:E81)</f>
        <v>5312</v>
      </c>
    </row>
    <row r="71" spans="1:9" x14ac:dyDescent="0.2">
      <c r="B71" s="15" t="s">
        <v>189</v>
      </c>
      <c r="C71" s="15" t="s">
        <v>190</v>
      </c>
      <c r="E71" s="15" t="s">
        <v>191</v>
      </c>
      <c r="F71" s="15" t="s">
        <v>192</v>
      </c>
      <c r="G71" s="15" t="s">
        <v>193</v>
      </c>
      <c r="H71" s="15" t="s">
        <v>38</v>
      </c>
      <c r="I71" s="15" t="s">
        <v>194</v>
      </c>
    </row>
    <row r="72" spans="1:9" x14ac:dyDescent="0.2">
      <c r="A72" s="15">
        <v>1</v>
      </c>
      <c r="B72" s="20">
        <v>4</v>
      </c>
      <c r="C72" s="5" t="str">
        <f>LOOKUP(B72,Registration)</f>
        <v>David Simmons</v>
      </c>
      <c r="D72" s="8" t="str">
        <f>C69</f>
        <v>18Neb</v>
      </c>
      <c r="E72" s="20">
        <v>3333</v>
      </c>
      <c r="F72" s="15">
        <f>IF(E72=0," ",RANK(E72,E72:E81))</f>
        <v>4</v>
      </c>
      <c r="G72" s="15">
        <f>IF(E72=0," ",INDEX(PlacePts,F72,C70-1))</f>
        <v>0</v>
      </c>
      <c r="H72" s="23">
        <f>IF(E72=0," ",IF(E72=H$70,E72/H$69,E72/H$70))</f>
        <v>0.62744728915662651</v>
      </c>
      <c r="I72" s="23">
        <f>IF(E72=0," ",H72+G72)</f>
        <v>0.62744728915662651</v>
      </c>
    </row>
    <row r="73" spans="1:9" x14ac:dyDescent="0.2">
      <c r="A73" s="15">
        <v>2</v>
      </c>
      <c r="B73" s="20">
        <v>12</v>
      </c>
      <c r="C73" s="5" t="str">
        <f t="shared" ref="C73:C81" si="12">LOOKUP(B73,Registration)</f>
        <v>Dave Blanchard</v>
      </c>
      <c r="D73" s="8" t="str">
        <f>C69</f>
        <v>18Neb</v>
      </c>
      <c r="E73" s="20">
        <v>5312</v>
      </c>
      <c r="F73" s="15">
        <f>IF(E73=0," ",RANK(E73,E72:E81))</f>
        <v>1</v>
      </c>
      <c r="G73" s="15">
        <f>IF(E73=0," ",INDEX(PlacePts,F73,C70-1))</f>
        <v>4</v>
      </c>
      <c r="H73" s="23">
        <f t="shared" ref="H73:H81" si="13">IF(E73=0," ",IF(E73=H$70,E73/H$69,E73/H$70))</f>
        <v>1.1713986438061634</v>
      </c>
      <c r="I73" s="23">
        <f t="shared" ref="I73:I81" si="14">IF(E73=0," ",H73+G73)</f>
        <v>5.1713986438061639</v>
      </c>
    </row>
    <row r="74" spans="1:9" x14ac:dyDescent="0.2">
      <c r="A74" s="15">
        <v>3</v>
      </c>
      <c r="B74" s="20">
        <v>15</v>
      </c>
      <c r="C74" s="5" t="str">
        <f t="shared" si="12"/>
        <v>Steve Yu</v>
      </c>
      <c r="D74" s="8" t="str">
        <f>C69</f>
        <v>18Neb</v>
      </c>
      <c r="E74" s="20">
        <v>4688</v>
      </c>
      <c r="F74" s="15">
        <f>IF(E74=0," ",RANK(E74,E72:E81))</f>
        <v>3</v>
      </c>
      <c r="G74" s="15">
        <f>IF(E74=0," ",INDEX(PlacePts,F74,C70-1))</f>
        <v>1</v>
      </c>
      <c r="H74" s="23">
        <f t="shared" si="13"/>
        <v>0.88253012048192769</v>
      </c>
      <c r="I74" s="23">
        <f t="shared" si="14"/>
        <v>1.8825301204819276</v>
      </c>
    </row>
    <row r="75" spans="1:9" x14ac:dyDescent="0.2">
      <c r="A75" s="15">
        <v>4</v>
      </c>
      <c r="B75" s="20">
        <v>6</v>
      </c>
      <c r="C75" s="5" t="str">
        <f t="shared" si="12"/>
        <v>Bill Gallagher</v>
      </c>
      <c r="D75" s="8" t="str">
        <f>C69</f>
        <v>18Neb</v>
      </c>
      <c r="E75" s="20">
        <v>4806</v>
      </c>
      <c r="F75" s="15">
        <f>IF(E75=0," ",RANK(E75,E72:E81))</f>
        <v>2</v>
      </c>
      <c r="G75" s="15">
        <f>IF(E75=0," ",INDEX(PlacePts,F75,C70-1))</f>
        <v>2</v>
      </c>
      <c r="H75" s="23">
        <f t="shared" si="13"/>
        <v>0.90474397590361444</v>
      </c>
      <c r="I75" s="23">
        <f t="shared" si="14"/>
        <v>2.9047439759036147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 t="str">
        <f>C69</f>
        <v>18Neb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 t="str">
        <f>C69</f>
        <v>18Neb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 t="str">
        <f>C69</f>
        <v>18Neb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 t="str">
        <f>C69</f>
        <v>18Neb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 t="str">
        <f>C69</f>
        <v>18Neb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 t="str">
        <f>C69</f>
        <v>18Neb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195</v>
      </c>
      <c r="C83" s="164"/>
      <c r="G83" s="15" t="s">
        <v>196</v>
      </c>
      <c r="H83" s="15" t="e">
        <f>AVERAGE(E86:E95)</f>
        <v>#DIV/0!</v>
      </c>
    </row>
    <row r="84" spans="1:9" x14ac:dyDescent="0.2">
      <c r="B84" s="15" t="s">
        <v>197</v>
      </c>
      <c r="C84" s="15">
        <f>COUNT(B86:B95)</f>
        <v>0</v>
      </c>
      <c r="G84" s="15" t="s">
        <v>198</v>
      </c>
      <c r="H84" s="15">
        <f>MAX(E86:E95)</f>
        <v>0</v>
      </c>
    </row>
    <row r="85" spans="1:9" x14ac:dyDescent="0.2">
      <c r="B85" s="15" t="s">
        <v>199</v>
      </c>
      <c r="C85" s="15" t="s">
        <v>200</v>
      </c>
      <c r="E85" s="15" t="s">
        <v>201</v>
      </c>
      <c r="F85" s="15" t="s">
        <v>202</v>
      </c>
      <c r="G85" s="15" t="s">
        <v>203</v>
      </c>
      <c r="H85" s="15" t="s">
        <v>38</v>
      </c>
      <c r="I85" s="15" t="s">
        <v>204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205</v>
      </c>
      <c r="C97" s="27"/>
      <c r="G97" s="15" t="s">
        <v>206</v>
      </c>
      <c r="H97" s="15" t="e">
        <f>AVERAGE(E100:E109)</f>
        <v>#DIV/0!</v>
      </c>
    </row>
    <row r="98" spans="1:9" x14ac:dyDescent="0.2">
      <c r="B98" s="15" t="s">
        <v>207</v>
      </c>
      <c r="C98" s="15">
        <f>COUNT(B100:B109)</f>
        <v>0</v>
      </c>
      <c r="G98" s="15" t="s">
        <v>208</v>
      </c>
      <c r="H98" s="15">
        <f>MAX(E100:E109)</f>
        <v>0</v>
      </c>
    </row>
    <row r="99" spans="1:9" x14ac:dyDescent="0.2">
      <c r="B99" s="15" t="s">
        <v>209</v>
      </c>
      <c r="C99" s="15" t="s">
        <v>210</v>
      </c>
      <c r="E99" s="15" t="s">
        <v>211</v>
      </c>
      <c r="F99" s="15" t="s">
        <v>212</v>
      </c>
      <c r="G99" s="15" t="s">
        <v>213</v>
      </c>
      <c r="H99" s="15" t="s">
        <v>38</v>
      </c>
      <c r="I99" s="15" t="s">
        <v>214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215</v>
      </c>
      <c r="C111" s="27"/>
      <c r="G111" s="15" t="s">
        <v>216</v>
      </c>
      <c r="H111" s="15" t="e">
        <f>AVERAGE(E114:E123)</f>
        <v>#DIV/0!</v>
      </c>
    </row>
    <row r="112" spans="1:9" x14ac:dyDescent="0.2">
      <c r="B112" s="15" t="s">
        <v>217</v>
      </c>
      <c r="C112" s="15">
        <f>COUNT(B114:B123)</f>
        <v>0</v>
      </c>
      <c r="G112" s="15" t="s">
        <v>218</v>
      </c>
      <c r="H112" s="32">
        <f>MAX(E114:E123)</f>
        <v>0</v>
      </c>
    </row>
    <row r="113" spans="1:9" x14ac:dyDescent="0.2">
      <c r="B113" s="15" t="s">
        <v>219</v>
      </c>
      <c r="C113" s="15" t="s">
        <v>220</v>
      </c>
      <c r="E113" s="15" t="s">
        <v>221</v>
      </c>
      <c r="F113" s="15" t="s">
        <v>222</v>
      </c>
      <c r="G113" s="15" t="s">
        <v>223</v>
      </c>
      <c r="H113" s="15" t="s">
        <v>38</v>
      </c>
      <c r="I113" s="15" t="s">
        <v>224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225</v>
      </c>
      <c r="C125" s="27"/>
      <c r="G125" s="15" t="s">
        <v>226</v>
      </c>
      <c r="H125" s="15" t="e">
        <f>AVERAGE(E128:E137)</f>
        <v>#DIV/0!</v>
      </c>
    </row>
    <row r="126" spans="1:9" x14ac:dyDescent="0.2">
      <c r="B126" s="15" t="s">
        <v>227</v>
      </c>
      <c r="C126" s="15">
        <f>COUNT(B128:B137)</f>
        <v>0</v>
      </c>
      <c r="G126" s="15" t="s">
        <v>228</v>
      </c>
      <c r="H126" s="15">
        <f>MAX(E128:E137)</f>
        <v>0</v>
      </c>
    </row>
    <row r="127" spans="1:9" x14ac:dyDescent="0.2">
      <c r="B127" s="15" t="s">
        <v>229</v>
      </c>
      <c r="C127" s="15" t="s">
        <v>230</v>
      </c>
      <c r="E127" s="15" t="s">
        <v>231</v>
      </c>
      <c r="F127" s="15" t="s">
        <v>232</v>
      </c>
      <c r="G127" s="15" t="s">
        <v>233</v>
      </c>
      <c r="H127" s="15" t="s">
        <v>38</v>
      </c>
      <c r="I127" s="15" t="s">
        <v>234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235</v>
      </c>
      <c r="C140" s="27"/>
      <c r="G140" s="15" t="s">
        <v>236</v>
      </c>
      <c r="H140" s="15" t="e">
        <f>AVERAGE(E143:E152)</f>
        <v>#DIV/0!</v>
      </c>
    </row>
    <row r="141" spans="1:9" x14ac:dyDescent="0.2">
      <c r="B141" s="15" t="s">
        <v>237</v>
      </c>
      <c r="C141" s="15">
        <f>COUNT(B143:B152)</f>
        <v>0</v>
      </c>
      <c r="G141" s="15" t="s">
        <v>238</v>
      </c>
      <c r="H141" s="15">
        <f>MAX(E143:E152)</f>
        <v>0</v>
      </c>
    </row>
    <row r="142" spans="1:9" x14ac:dyDescent="0.2">
      <c r="B142" s="15" t="s">
        <v>239</v>
      </c>
      <c r="C142" s="15" t="s">
        <v>240</v>
      </c>
      <c r="E142" s="15" t="s">
        <v>241</v>
      </c>
      <c r="F142" s="15" t="s">
        <v>242</v>
      </c>
      <c r="G142" s="15" t="s">
        <v>243</v>
      </c>
      <c r="H142" s="15" t="s">
        <v>38</v>
      </c>
      <c r="I142" s="15" t="s">
        <v>244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scale="91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zoomScale="90" zoomScaleNormal="100" zoomScaleSheetLayoutView="9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710937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245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246</v>
      </c>
      <c r="C3" s="228">
        <f>+Registration!B5</f>
        <v>41082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247</v>
      </c>
      <c r="C4" s="18">
        <v>0.79166666666666663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248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249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250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251</v>
      </c>
      <c r="C12" s="160">
        <v>1880</v>
      </c>
      <c r="G12" s="15" t="s">
        <v>252</v>
      </c>
      <c r="H12" s="15">
        <f>AVERAGE(E15:E24)</f>
        <v>6640.2</v>
      </c>
    </row>
    <row r="13" spans="1:15" x14ac:dyDescent="0.2">
      <c r="B13" s="15" t="s">
        <v>253</v>
      </c>
      <c r="C13" s="15">
        <f>COUNT(B15:B24)</f>
        <v>5</v>
      </c>
      <c r="G13" s="15" t="s">
        <v>254</v>
      </c>
      <c r="H13" s="15">
        <f>MAX(E15:E24)</f>
        <v>7673</v>
      </c>
      <c r="J13" s="1" t="s">
        <v>997</v>
      </c>
    </row>
    <row r="14" spans="1:15" x14ac:dyDescent="0.2">
      <c r="B14" s="15" t="s">
        <v>255</v>
      </c>
      <c r="C14" s="15" t="s">
        <v>256</v>
      </c>
      <c r="E14" s="15" t="s">
        <v>257</v>
      </c>
      <c r="F14" s="15" t="s">
        <v>258</v>
      </c>
      <c r="G14" s="15" t="s">
        <v>259</v>
      </c>
      <c r="H14" s="15" t="s">
        <v>38</v>
      </c>
      <c r="I14" s="15" t="s">
        <v>260</v>
      </c>
      <c r="J14" s="15" t="s">
        <v>998</v>
      </c>
      <c r="K14" s="156">
        <v>0.79166666666666663</v>
      </c>
    </row>
    <row r="15" spans="1:15" x14ac:dyDescent="0.2">
      <c r="A15" s="15">
        <v>1</v>
      </c>
      <c r="B15" s="20">
        <v>5</v>
      </c>
      <c r="C15" s="5" t="str">
        <f>LOOKUP(B15,Registration)</f>
        <v>Chris Schaffer</v>
      </c>
      <c r="D15" s="8">
        <f>C12</f>
        <v>1880</v>
      </c>
      <c r="E15" s="21">
        <v>7195</v>
      </c>
      <c r="F15" s="15">
        <f>IF(E15=0," ",RANK(E15,E15:E24))</f>
        <v>2</v>
      </c>
      <c r="G15" s="15">
        <f>IF(E15=0," ",INDEX(PlacePts,F15,C13-1))</f>
        <v>3</v>
      </c>
      <c r="H15" s="23">
        <f>IF(E15=0," ",IF(E15=H$13,E15/H$12,E15/H$13))</f>
        <v>0.93770363612667795</v>
      </c>
      <c r="I15" s="23">
        <f>IF(E15=0," ",H15+G15)</f>
        <v>3.937703636126678</v>
      </c>
      <c r="J15" s="24" t="s">
        <v>999</v>
      </c>
      <c r="K15" s="157">
        <v>4.1666666666666664E-2</v>
      </c>
      <c r="L15" s="24"/>
      <c r="M15" s="24"/>
      <c r="N15" s="24"/>
      <c r="O15" s="24"/>
    </row>
    <row r="16" spans="1:15" x14ac:dyDescent="0.2">
      <c r="A16" s="15">
        <v>2</v>
      </c>
      <c r="B16" s="20">
        <v>10</v>
      </c>
      <c r="C16" s="5" t="str">
        <f t="shared" ref="C16:C24" si="0">LOOKUP(B16,Registration)</f>
        <v>Allen Stancius</v>
      </c>
      <c r="D16" s="8">
        <f>C12</f>
        <v>1880</v>
      </c>
      <c r="E16" s="25">
        <v>5782</v>
      </c>
      <c r="F16" s="15">
        <f>IF(E16=0," ",RANK(E16,E15:E24))</f>
        <v>4</v>
      </c>
      <c r="G16" s="15">
        <f>IF(E16=0," ",INDEX(PlacePts,F16,C13-1))</f>
        <v>1</v>
      </c>
      <c r="H16" s="23">
        <f t="shared" ref="H16:H24" si="1">IF(E16=0," ",IF(E16=H$13,E16/H$12,E16/H$13))</f>
        <v>0.75355141404926362</v>
      </c>
      <c r="I16" s="23">
        <f t="shared" ref="I16:I24" si="2">IF(E16=0," ",H16+G16)</f>
        <v>1.7535514140492636</v>
      </c>
      <c r="J16" s="24"/>
      <c r="K16" s="155">
        <v>0.25</v>
      </c>
      <c r="L16" s="24"/>
      <c r="M16" s="24"/>
      <c r="N16" s="24"/>
      <c r="O16" s="24"/>
    </row>
    <row r="17" spans="1:15" x14ac:dyDescent="0.2">
      <c r="A17" s="15">
        <v>3</v>
      </c>
      <c r="B17" s="20">
        <v>18</v>
      </c>
      <c r="C17" s="5" t="str">
        <f t="shared" si="0"/>
        <v>Ken Boucher</v>
      </c>
      <c r="D17" s="8">
        <f>C12</f>
        <v>1880</v>
      </c>
      <c r="E17" s="25">
        <v>6872</v>
      </c>
      <c r="F17" s="15">
        <f>IF(E17=0," ",RANK(E17,E15:E24))</f>
        <v>3</v>
      </c>
      <c r="G17" s="15">
        <f>IF(E17=0," ",INDEX(PlacePts,F17,C13-1))</f>
        <v>2</v>
      </c>
      <c r="H17" s="23">
        <f t="shared" si="1"/>
        <v>0.89560797601980968</v>
      </c>
      <c r="I17" s="23">
        <f t="shared" si="2"/>
        <v>2.8956079760198099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>
        <v>1</v>
      </c>
      <c r="C18" s="5" t="str">
        <f t="shared" si="0"/>
        <v>Bruce Beard</v>
      </c>
      <c r="D18" s="8">
        <f>C12</f>
        <v>1880</v>
      </c>
      <c r="E18" s="25">
        <v>7673</v>
      </c>
      <c r="F18" s="15">
        <f>IF(E18=0," ",RANK(E18,E15:E24))</f>
        <v>1</v>
      </c>
      <c r="G18" s="15">
        <f>IF(E18=0," ",INDEX(PlacePts,F18,C$13-1))</f>
        <v>5</v>
      </c>
      <c r="H18" s="23">
        <f t="shared" si="1"/>
        <v>1.1555374838107286</v>
      </c>
      <c r="I18" s="23">
        <f t="shared" si="2"/>
        <v>6.1555374838107291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>
        <v>4</v>
      </c>
      <c r="C19" s="5" t="str">
        <f t="shared" si="0"/>
        <v>David Simmons</v>
      </c>
      <c r="D19" s="8">
        <f>C12</f>
        <v>1880</v>
      </c>
      <c r="E19" s="25">
        <v>5679</v>
      </c>
      <c r="F19" s="15">
        <f>IF(E19=0," ",RANK(E19,E15:E24))</f>
        <v>5</v>
      </c>
      <c r="G19" s="15">
        <f>IF(E19=0," ",INDEX(PlacePts,F19,C13-1))</f>
        <v>0</v>
      </c>
      <c r="H19" s="23">
        <f t="shared" si="1"/>
        <v>0.74012772057865239</v>
      </c>
      <c r="I19" s="23">
        <f t="shared" si="2"/>
        <v>0.74012772057865239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1880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1880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1880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1880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>
        <f>C12</f>
        <v>1880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5" spans="1:15" x14ac:dyDescent="0.2">
      <c r="E25" s="219" t="s">
        <v>1146</v>
      </c>
    </row>
    <row r="26" spans="1:15" x14ac:dyDescent="0.2">
      <c r="B26" s="15" t="s">
        <v>261</v>
      </c>
      <c r="C26" s="160">
        <v>1848</v>
      </c>
      <c r="G26" s="15" t="s">
        <v>262</v>
      </c>
      <c r="H26" s="15">
        <f>AVERAGE(E29:E38)</f>
        <v>6551.5</v>
      </c>
    </row>
    <row r="27" spans="1:15" x14ac:dyDescent="0.2">
      <c r="B27" s="15" t="s">
        <v>263</v>
      </c>
      <c r="C27" s="33">
        <f>COUNT(B29:B38)</f>
        <v>4</v>
      </c>
      <c r="G27" s="15" t="s">
        <v>264</v>
      </c>
      <c r="H27" s="28">
        <f>MAX(E29:E38)</f>
        <v>8839</v>
      </c>
      <c r="J27" s="1" t="s">
        <v>997</v>
      </c>
      <c r="K27" s="156">
        <v>0.79166666666666663</v>
      </c>
    </row>
    <row r="28" spans="1:15" x14ac:dyDescent="0.2">
      <c r="B28" s="15" t="s">
        <v>265</v>
      </c>
      <c r="C28" s="15" t="s">
        <v>266</v>
      </c>
      <c r="E28" s="15" t="s">
        <v>267</v>
      </c>
      <c r="F28" s="15" t="s">
        <v>268</v>
      </c>
      <c r="G28" s="15" t="s">
        <v>269</v>
      </c>
      <c r="H28" s="15" t="s">
        <v>38</v>
      </c>
      <c r="I28" s="15" t="s">
        <v>270</v>
      </c>
      <c r="J28" s="15" t="s">
        <v>998</v>
      </c>
      <c r="K28" s="157">
        <v>0</v>
      </c>
    </row>
    <row r="29" spans="1:15" x14ac:dyDescent="0.2">
      <c r="A29" s="15">
        <v>1</v>
      </c>
      <c r="B29" s="20">
        <v>11</v>
      </c>
      <c r="C29" s="5" t="str">
        <f>LOOKUP(B29,Registration)</f>
        <v>Mike Monical</v>
      </c>
      <c r="D29" s="8">
        <f>C26</f>
        <v>1848</v>
      </c>
      <c r="E29" s="21">
        <v>5008</v>
      </c>
      <c r="F29" s="15">
        <f>IF(E29=0," ",RANK(E29,E29:E38))</f>
        <v>4</v>
      </c>
      <c r="G29" s="15">
        <f>IF(E29=0," ",INDEX(PlacePts,F29,C27-1))</f>
        <v>0</v>
      </c>
      <c r="H29" s="23">
        <f>IF(E29=0," ",IF(E29=H$27,E29/H$26,E29/H$27))</f>
        <v>0.56657992985631855</v>
      </c>
      <c r="I29" s="23">
        <f>IF(E29=0," ",H29+G29)</f>
        <v>0.56657992985631855</v>
      </c>
      <c r="J29" s="24" t="s">
        <v>999</v>
      </c>
      <c r="K29" s="155">
        <v>0.20833333333333334</v>
      </c>
      <c r="L29" s="24"/>
      <c r="M29" s="24"/>
      <c r="N29" s="24"/>
      <c r="O29" s="24"/>
    </row>
    <row r="30" spans="1:15" x14ac:dyDescent="0.2">
      <c r="A30" s="15">
        <v>2</v>
      </c>
      <c r="B30" s="20">
        <v>6</v>
      </c>
      <c r="C30" s="5" t="str">
        <f t="shared" ref="C30:C38" si="3">LOOKUP(B30,Registration)</f>
        <v>Bill Gallagher</v>
      </c>
      <c r="D30" s="8">
        <f>C26</f>
        <v>1848</v>
      </c>
      <c r="E30" s="25">
        <v>6033</v>
      </c>
      <c r="F30" s="15">
        <f>IF(E30=0," ",RANK(E30,E29:E38))</f>
        <v>3</v>
      </c>
      <c r="G30" s="15">
        <f>IF(E30=0," ",INDEX(PlacePts,F30,C27-1))</f>
        <v>1</v>
      </c>
      <c r="H30" s="23">
        <f t="shared" ref="H30:H38" si="4">IF(E30=0," ",IF(E30=H$27,E30/H$26,E30/H$27))</f>
        <v>0.68254327412603233</v>
      </c>
      <c r="I30" s="23">
        <f t="shared" ref="I30:I38" si="5">IF(E30=0," ",H30+G30)</f>
        <v>1.6825432741260324</v>
      </c>
      <c r="J30" s="24"/>
      <c r="L30" s="24"/>
      <c r="M30" s="24"/>
      <c r="N30" s="24"/>
      <c r="O30" s="24"/>
    </row>
    <row r="31" spans="1:15" x14ac:dyDescent="0.2">
      <c r="A31" s="15">
        <v>3</v>
      </c>
      <c r="B31" s="20">
        <v>14</v>
      </c>
      <c r="C31" s="5" t="str">
        <f t="shared" si="3"/>
        <v>Aliza Panitz</v>
      </c>
      <c r="D31" s="8">
        <f>C26</f>
        <v>1848</v>
      </c>
      <c r="E31" s="25">
        <v>6326</v>
      </c>
      <c r="F31" s="15">
        <f>IF(E31=0," ",RANK(E31,E29:E38))</f>
        <v>2</v>
      </c>
      <c r="G31" s="15">
        <f>IF(E31=0," ",INDEX(PlacePts,F31,C27-1))</f>
        <v>2</v>
      </c>
      <c r="H31" s="23">
        <f t="shared" si="4"/>
        <v>0.71569182034166756</v>
      </c>
      <c r="I31" s="23">
        <f t="shared" si="5"/>
        <v>2.7156918203416676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>
        <v>12</v>
      </c>
      <c r="C32" s="5" t="str">
        <f t="shared" si="3"/>
        <v>Dave Blanchard</v>
      </c>
      <c r="D32" s="8">
        <f>C26</f>
        <v>1848</v>
      </c>
      <c r="E32" s="25">
        <v>8839</v>
      </c>
      <c r="F32" s="15">
        <f>IF(E32=0," ",RANK(E32,E29:E38))</f>
        <v>1</v>
      </c>
      <c r="G32" s="15">
        <f>IF(E32=0," ",INDEX(PlacePts,F32,C27-1))</f>
        <v>4</v>
      </c>
      <c r="H32" s="23">
        <f t="shared" si="4"/>
        <v>1.3491566816759522</v>
      </c>
      <c r="I32" s="23">
        <f t="shared" si="5"/>
        <v>5.3491566816759519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>
        <f>C26</f>
        <v>1848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1848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1848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1848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1848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1848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271</v>
      </c>
      <c r="C40" s="160">
        <v>1835</v>
      </c>
      <c r="G40" s="15" t="s">
        <v>272</v>
      </c>
      <c r="H40" s="15">
        <f>AVERAGE(E43:E52)</f>
        <v>4746.3999999999996</v>
      </c>
    </row>
    <row r="41" spans="1:15" x14ac:dyDescent="0.2">
      <c r="B41" s="15" t="s">
        <v>273</v>
      </c>
      <c r="C41" s="15">
        <f>COUNT(B43:B52)</f>
        <v>5</v>
      </c>
      <c r="G41" s="15" t="s">
        <v>274</v>
      </c>
      <c r="H41" s="15">
        <f>MAX(E43:E52)</f>
        <v>5734</v>
      </c>
      <c r="J41" s="1" t="s">
        <v>997</v>
      </c>
    </row>
    <row r="42" spans="1:15" x14ac:dyDescent="0.2">
      <c r="B42" s="15" t="s">
        <v>275</v>
      </c>
      <c r="C42" s="15" t="s">
        <v>276</v>
      </c>
      <c r="E42" s="15" t="s">
        <v>277</v>
      </c>
      <c r="F42" s="15" t="s">
        <v>278</v>
      </c>
      <c r="G42" s="15" t="s">
        <v>279</v>
      </c>
      <c r="H42" s="15" t="s">
        <v>38</v>
      </c>
      <c r="I42" s="15" t="s">
        <v>280</v>
      </c>
      <c r="J42" s="15" t="s">
        <v>998</v>
      </c>
      <c r="K42" s="156">
        <v>0.79166666666666663</v>
      </c>
    </row>
    <row r="43" spans="1:15" x14ac:dyDescent="0.2">
      <c r="A43" s="15">
        <v>1</v>
      </c>
      <c r="B43" s="20">
        <v>9</v>
      </c>
      <c r="C43" s="5" t="str">
        <f>LOOKUP(B43,Registration)</f>
        <v>Todd V.d Pluyme</v>
      </c>
      <c r="D43" s="8">
        <f>C40</f>
        <v>1835</v>
      </c>
      <c r="E43" s="21">
        <v>5734</v>
      </c>
      <c r="F43" s="15">
        <f>IF(E43=0," ",RANK(E43,E43:E52))</f>
        <v>1</v>
      </c>
      <c r="G43" s="15">
        <f>IF(E43=0," ",INDEX(PlacePts,F43,C41-1))</f>
        <v>5</v>
      </c>
      <c r="H43" s="23">
        <f>IF(E43=0," ",IF(E43=H$41,E43/H$40,E43/H$13))</f>
        <v>1.208073487274566</v>
      </c>
      <c r="I43" s="23">
        <f>IF(E43=0," ",H43+G43)</f>
        <v>6.2080734872745662</v>
      </c>
      <c r="J43" s="24" t="s">
        <v>999</v>
      </c>
      <c r="K43" s="157">
        <v>5.2083333333333336E-2</v>
      </c>
    </row>
    <row r="44" spans="1:15" x14ac:dyDescent="0.2">
      <c r="A44" s="15">
        <v>2</v>
      </c>
      <c r="B44" s="20">
        <v>21</v>
      </c>
      <c r="C44" s="5" t="str">
        <f t="shared" ref="C44:C52" si="6">LOOKUP(B44,Registration)</f>
        <v>Paul Work</v>
      </c>
      <c r="D44" s="8">
        <f>C40</f>
        <v>1835</v>
      </c>
      <c r="E44" s="25">
        <v>3698</v>
      </c>
      <c r="F44" s="15">
        <f>IF(E44=0," ",RANK(E44,E43:E52))</f>
        <v>5</v>
      </c>
      <c r="G44" s="15">
        <f>IF(E44=0," ",INDEX(PlacePts,F44,C41-1))</f>
        <v>0</v>
      </c>
      <c r="H44" s="23">
        <f>IF(E44=0," ",IF(E44=H$41,E44/H$40,E44/H$41))</f>
        <v>0.64492500871991632</v>
      </c>
      <c r="I44" s="23">
        <f t="shared" ref="I44:I52" si="7">IF(E44=0," ",H44+G44)</f>
        <v>0.64492500871991632</v>
      </c>
      <c r="J44" s="24"/>
      <c r="K44" s="155">
        <v>0.26041666666666669</v>
      </c>
    </row>
    <row r="45" spans="1:15" x14ac:dyDescent="0.2">
      <c r="A45" s="15">
        <v>3</v>
      </c>
      <c r="B45" s="20">
        <v>7</v>
      </c>
      <c r="C45" s="5" t="str">
        <f t="shared" si="6"/>
        <v>Eric Flood</v>
      </c>
      <c r="D45" s="8">
        <f>C40</f>
        <v>1835</v>
      </c>
      <c r="E45" s="25">
        <v>4952</v>
      </c>
      <c r="F45" s="15">
        <f>IF(E45=0," ",RANK(E45,E43:E52))</f>
        <v>3</v>
      </c>
      <c r="G45" s="15">
        <f>IF(E45=0," ",INDEX(PlacePts,F45,C41-1))</f>
        <v>2</v>
      </c>
      <c r="H45" s="23">
        <f>IF(E45=0," ",IF(E45=H$41,E45/H$40,E45/H$41))</f>
        <v>0.86362050924311129</v>
      </c>
      <c r="I45" s="23">
        <f t="shared" si="7"/>
        <v>2.8636205092431113</v>
      </c>
    </row>
    <row r="46" spans="1:15" x14ac:dyDescent="0.2">
      <c r="A46" s="15">
        <v>4</v>
      </c>
      <c r="B46" s="20">
        <v>22</v>
      </c>
      <c r="C46" s="5" t="str">
        <f t="shared" si="6"/>
        <v>Jonathan Work</v>
      </c>
      <c r="D46" s="8">
        <f>C40</f>
        <v>1835</v>
      </c>
      <c r="E46" s="25">
        <v>4263</v>
      </c>
      <c r="F46" s="15">
        <f>IF(E46=0," ",RANK(E46,E43:E52))</f>
        <v>4</v>
      </c>
      <c r="G46" s="15">
        <f>IF(E46=0," ",INDEX(PlacePts,F46,C41-1))</f>
        <v>1</v>
      </c>
      <c r="H46" s="23">
        <f t="shared" ref="H46:H52" si="8">IF(E46=0," ",IF(E46=H$41,E46/H$40,E46/H$41))</f>
        <v>0.74346006278339727</v>
      </c>
      <c r="I46" s="23">
        <f t="shared" si="7"/>
        <v>1.7434600627833974</v>
      </c>
    </row>
    <row r="47" spans="1:15" x14ac:dyDescent="0.2">
      <c r="A47" s="15">
        <v>5</v>
      </c>
      <c r="B47" s="20">
        <v>21</v>
      </c>
      <c r="C47" s="5" t="str">
        <f t="shared" si="6"/>
        <v>Paul Work</v>
      </c>
      <c r="D47" s="8">
        <f>C40</f>
        <v>1835</v>
      </c>
      <c r="E47" s="25">
        <v>5085</v>
      </c>
      <c r="F47" s="15">
        <f>IF(E47=0," ",RANK(E47,E43:E52))</f>
        <v>2</v>
      </c>
      <c r="G47" s="15">
        <f>IF(E47=0," ",INDEX(PlacePts,F47,C41-1))</f>
        <v>3</v>
      </c>
      <c r="H47" s="23">
        <f t="shared" si="8"/>
        <v>0.88681548657132891</v>
      </c>
      <c r="I47" s="23">
        <f t="shared" si="7"/>
        <v>3.8868154865713289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>
        <f>C40</f>
        <v>1835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11" ht="11.25" hidden="1" customHeight="1" x14ac:dyDescent="0.2">
      <c r="A49" s="15">
        <v>7</v>
      </c>
      <c r="B49" s="20"/>
      <c r="C49" s="5" t="str">
        <f t="shared" si="6"/>
        <v xml:space="preserve">  </v>
      </c>
      <c r="D49" s="8">
        <f>C40</f>
        <v>1835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11" hidden="1" x14ac:dyDescent="0.2">
      <c r="A50" s="15">
        <v>8</v>
      </c>
      <c r="B50" s="20"/>
      <c r="C50" s="5" t="str">
        <f t="shared" si="6"/>
        <v xml:space="preserve">  </v>
      </c>
      <c r="D50" s="8">
        <f>C40</f>
        <v>1835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11" hidden="1" x14ac:dyDescent="0.2">
      <c r="A51" s="15">
        <v>9</v>
      </c>
      <c r="B51" s="20"/>
      <c r="C51" s="5" t="str">
        <f t="shared" si="6"/>
        <v xml:space="preserve">  </v>
      </c>
      <c r="D51" s="8">
        <f>C40</f>
        <v>1835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11" hidden="1" x14ac:dyDescent="0.2">
      <c r="A52" s="15">
        <v>10</v>
      </c>
      <c r="B52" s="20"/>
      <c r="C52" s="5" t="str">
        <f t="shared" si="6"/>
        <v xml:space="preserve">  </v>
      </c>
      <c r="D52" s="8">
        <f>C40</f>
        <v>1835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11" x14ac:dyDescent="0.2">
      <c r="B54" s="15" t="s">
        <v>281</v>
      </c>
      <c r="C54" s="160">
        <v>1848</v>
      </c>
      <c r="G54" s="15" t="s">
        <v>282</v>
      </c>
      <c r="H54" s="15">
        <f>AVERAGE(E57:E66)</f>
        <v>4550.8</v>
      </c>
    </row>
    <row r="55" spans="1:11" x14ac:dyDescent="0.2">
      <c r="B55" s="15" t="s">
        <v>283</v>
      </c>
      <c r="C55" s="15">
        <f>COUNT(B57:B66)</f>
        <v>5</v>
      </c>
      <c r="G55" s="15" t="s">
        <v>284</v>
      </c>
      <c r="H55" s="15">
        <f>MAX(E57:E66)</f>
        <v>5302</v>
      </c>
      <c r="J55" s="1" t="s">
        <v>997</v>
      </c>
    </row>
    <row r="56" spans="1:11" x14ac:dyDescent="0.2">
      <c r="B56" s="15" t="s">
        <v>285</v>
      </c>
      <c r="C56" s="15" t="s">
        <v>286</v>
      </c>
      <c r="E56" s="15" t="s">
        <v>287</v>
      </c>
      <c r="F56" s="15" t="s">
        <v>288</v>
      </c>
      <c r="G56" s="15" t="s">
        <v>289</v>
      </c>
      <c r="H56" s="15" t="s">
        <v>38</v>
      </c>
      <c r="I56" s="15" t="s">
        <v>290</v>
      </c>
      <c r="J56" s="15" t="s">
        <v>998</v>
      </c>
      <c r="K56" s="156">
        <v>0.80208333333333337</v>
      </c>
    </row>
    <row r="57" spans="1:11" x14ac:dyDescent="0.2">
      <c r="A57" s="15">
        <v>1</v>
      </c>
      <c r="B57" s="20">
        <v>17</v>
      </c>
      <c r="C57" s="5" t="str">
        <f>LOOKUP(B57,Registration)</f>
        <v>Jonathan Ander…</v>
      </c>
      <c r="D57" s="8">
        <f>C54</f>
        <v>1848</v>
      </c>
      <c r="E57" s="20">
        <v>5302</v>
      </c>
      <c r="F57" s="15">
        <f>IF(E57=0," ",RANK(E57,E57:E66))</f>
        <v>1</v>
      </c>
      <c r="G57" s="15">
        <f>IF(E57=0," ",INDEX(PlacePts,F57,C55-1))</f>
        <v>5</v>
      </c>
      <c r="H57" s="23">
        <f>IF(E57=0," ",IF(E57=H$55,E57/H$54,E57/H$55))</f>
        <v>1.1650698778236792</v>
      </c>
      <c r="I57" s="23">
        <f>IF(E57=0," ",H57+G57)</f>
        <v>6.1650698778236794</v>
      </c>
      <c r="J57" s="24" t="s">
        <v>999</v>
      </c>
      <c r="K57" s="157">
        <v>0.96527777777777779</v>
      </c>
    </row>
    <row r="58" spans="1:11" x14ac:dyDescent="0.2">
      <c r="A58" s="15">
        <v>2</v>
      </c>
      <c r="B58" s="20">
        <v>8</v>
      </c>
      <c r="C58" s="5" t="str">
        <f t="shared" ref="C58:C66" si="9">LOOKUP(B58,Registration)</f>
        <v>Jonathan Flagg</v>
      </c>
      <c r="D58" s="8">
        <f>C54</f>
        <v>1848</v>
      </c>
      <c r="E58" s="20">
        <v>5249</v>
      </c>
      <c r="F58" s="15">
        <f>IF(E58=0," ",RANK(E58,E57:E66))</f>
        <v>2</v>
      </c>
      <c r="G58" s="15">
        <f>IF(E58=0," ",INDEX(PlacePts,F58,C55-1))</f>
        <v>3</v>
      </c>
      <c r="H58" s="23">
        <f t="shared" ref="H58:H66" si="10">IF(E58=0," ",IF(E58=H$55,E58/H$54,E58/H$55))</f>
        <v>0.99000377216144853</v>
      </c>
      <c r="I58" s="23">
        <f t="shared" ref="I58:I66" si="11">IF(E58=0," ",H58+G58)</f>
        <v>3.9900037721614483</v>
      </c>
      <c r="J58" s="24"/>
      <c r="K58" s="155">
        <f>+K57-K56</f>
        <v>0.16319444444444442</v>
      </c>
    </row>
    <row r="59" spans="1:11" x14ac:dyDescent="0.2">
      <c r="A59" s="15">
        <v>3</v>
      </c>
      <c r="B59" s="20">
        <v>16</v>
      </c>
      <c r="C59" s="5" t="str">
        <f t="shared" si="9"/>
        <v>Chris… Roa</v>
      </c>
      <c r="D59" s="8">
        <f>C54</f>
        <v>1848</v>
      </c>
      <c r="E59" s="20">
        <v>4687</v>
      </c>
      <c r="F59" s="15">
        <f>IF(E59=0," ",RANK(E59,E57:E66))</f>
        <v>3</v>
      </c>
      <c r="G59" s="15">
        <f>IF(E59=0," ",INDEX(PlacePts,F59,C55-1))</f>
        <v>2</v>
      </c>
      <c r="H59" s="23">
        <f t="shared" si="10"/>
        <v>0.88400603545831757</v>
      </c>
      <c r="I59" s="23">
        <f t="shared" si="11"/>
        <v>2.8840060354583175</v>
      </c>
    </row>
    <row r="60" spans="1:11" x14ac:dyDescent="0.2">
      <c r="A60" s="15">
        <v>4</v>
      </c>
      <c r="B60" s="20">
        <v>3</v>
      </c>
      <c r="C60" s="5" t="str">
        <f t="shared" si="9"/>
        <v>Mark Geary</v>
      </c>
      <c r="D60" s="8">
        <f>C54</f>
        <v>1848</v>
      </c>
      <c r="E60" s="20">
        <v>4298</v>
      </c>
      <c r="F60" s="15">
        <f>IF(E60=0," ",RANK(E60,E57:E66))</f>
        <v>4</v>
      </c>
      <c r="G60" s="15">
        <f>IF(E60=0," ",INDEX(PlacePts,F60,C55-1))</f>
        <v>1</v>
      </c>
      <c r="H60" s="23">
        <f t="shared" si="10"/>
        <v>0.81063749528479823</v>
      </c>
      <c r="I60" s="23">
        <f t="shared" si="11"/>
        <v>1.8106374952847983</v>
      </c>
    </row>
    <row r="61" spans="1:11" x14ac:dyDescent="0.2">
      <c r="A61" s="15">
        <v>5</v>
      </c>
      <c r="B61" s="20">
        <v>15</v>
      </c>
      <c r="C61" s="5" t="str">
        <f t="shared" si="9"/>
        <v>Steve Yu</v>
      </c>
      <c r="D61" s="8">
        <f>C54</f>
        <v>1848</v>
      </c>
      <c r="E61" s="20">
        <v>3218</v>
      </c>
      <c r="F61" s="15">
        <f>IF(E61=0," ",RANK(E61,E57:E66))</f>
        <v>5</v>
      </c>
      <c r="G61" s="15">
        <f>IF(E61=0," ",INDEX(PlacePts,F61,C55-1))</f>
        <v>0</v>
      </c>
      <c r="H61" s="23">
        <f t="shared" si="10"/>
        <v>0.6069407770652584</v>
      </c>
      <c r="I61" s="23">
        <f t="shared" si="11"/>
        <v>0.6069407770652584</v>
      </c>
    </row>
    <row r="62" spans="1:11" x14ac:dyDescent="0.2">
      <c r="A62" s="15">
        <v>6</v>
      </c>
      <c r="B62" s="20"/>
      <c r="C62" s="5" t="str">
        <f t="shared" si="9"/>
        <v xml:space="preserve">  </v>
      </c>
      <c r="D62" s="8">
        <f>C54</f>
        <v>1848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11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1848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11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1848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1848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1848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291</v>
      </c>
      <c r="C69" s="27"/>
      <c r="G69" s="15" t="s">
        <v>292</v>
      </c>
      <c r="H69" s="15" t="e">
        <f>AVERAGE(E72:E81)</f>
        <v>#DIV/0!</v>
      </c>
    </row>
    <row r="70" spans="1:9" x14ac:dyDescent="0.2">
      <c r="B70" s="15" t="s">
        <v>293</v>
      </c>
      <c r="C70" s="15">
        <f>COUNT(B72:B81)</f>
        <v>0</v>
      </c>
      <c r="G70" s="15" t="s">
        <v>294</v>
      </c>
      <c r="H70" s="15">
        <f>MAX(E72:E81)</f>
        <v>0</v>
      </c>
    </row>
    <row r="71" spans="1:9" x14ac:dyDescent="0.2">
      <c r="B71" s="15" t="s">
        <v>295</v>
      </c>
      <c r="C71" s="15" t="s">
        <v>296</v>
      </c>
      <c r="E71" s="15" t="s">
        <v>297</v>
      </c>
      <c r="F71" s="15" t="s">
        <v>298</v>
      </c>
      <c r="G71" s="15" t="s">
        <v>299</v>
      </c>
      <c r="H71" s="15" t="s">
        <v>38</v>
      </c>
      <c r="I71" s="15" t="s">
        <v>300</v>
      </c>
    </row>
    <row r="72" spans="1:9" x14ac:dyDescent="0.2">
      <c r="A72" s="15">
        <v>1</v>
      </c>
      <c r="B72" s="20"/>
      <c r="C72" s="5" t="str">
        <f>LOOKUP(B72,Registration)</f>
        <v xml:space="preserve">  </v>
      </c>
      <c r="D72" s="8">
        <f>C69</f>
        <v>0</v>
      </c>
      <c r="E72" s="20"/>
      <c r="F72" s="15" t="str">
        <f>IF(E72=0," ",RANK(E72,E72:E81))</f>
        <v xml:space="preserve"> </v>
      </c>
      <c r="G72" s="15" t="str">
        <f>IF(E72=0," ",INDEX(PlacePts,F72,C70-1))</f>
        <v xml:space="preserve"> </v>
      </c>
      <c r="H72" s="23" t="str">
        <f>IF(E72=0," ",IF(E72=H$70,E72/H$69,E72/H$70))</f>
        <v xml:space="preserve"> </v>
      </c>
      <c r="I72" s="23" t="str">
        <f>IF(E72=0," ",H72+G72)</f>
        <v xml:space="preserve"> </v>
      </c>
    </row>
    <row r="73" spans="1:9" x14ac:dyDescent="0.2">
      <c r="A73" s="15">
        <v>2</v>
      </c>
      <c r="B73" s="20"/>
      <c r="C73" s="5" t="str">
        <f t="shared" ref="C73:C81" si="12">LOOKUP(B73,Registration)</f>
        <v xml:space="preserve">  </v>
      </c>
      <c r="D73" s="8">
        <f>C69</f>
        <v>0</v>
      </c>
      <c r="E73" s="20"/>
      <c r="F73" s="15" t="str">
        <f>IF(E73=0," ",RANK(E73,E72:E81))</f>
        <v xml:space="preserve"> </v>
      </c>
      <c r="G73" s="15" t="str">
        <f>IF(E73=0," ",INDEX(PlacePts,F73,C70-1))</f>
        <v xml:space="preserve"> </v>
      </c>
      <c r="H73" s="23" t="str">
        <f t="shared" ref="H73:H81" si="13">IF(E73=0," ",IF(E73=H$70,E73/H$69,E73/H$70))</f>
        <v xml:space="preserve"> </v>
      </c>
      <c r="I73" s="23" t="str">
        <f t="shared" ref="I73:I81" si="14">IF(E73=0," ",H73+G73)</f>
        <v xml:space="preserve"> </v>
      </c>
    </row>
    <row r="74" spans="1:9" x14ac:dyDescent="0.2">
      <c r="A74" s="15">
        <v>3</v>
      </c>
      <c r="B74" s="20"/>
      <c r="C74" s="5" t="str">
        <f t="shared" si="12"/>
        <v xml:space="preserve">  </v>
      </c>
      <c r="D74" s="8">
        <f>C69</f>
        <v>0</v>
      </c>
      <c r="E74" s="20"/>
      <c r="F74" s="15" t="str">
        <f>IF(E74=0," ",RANK(E74,E72:E81))</f>
        <v xml:space="preserve"> </v>
      </c>
      <c r="G74" s="15" t="str">
        <f>IF(E74=0," ",INDEX(PlacePts,F74,C70-1))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4</v>
      </c>
      <c r="B75" s="20"/>
      <c r="C75" s="5" t="str">
        <f t="shared" si="12"/>
        <v xml:space="preserve">  </v>
      </c>
      <c r="D75" s="8">
        <f>C69</f>
        <v>0</v>
      </c>
      <c r="E75" s="20"/>
      <c r="F75" s="15" t="str">
        <f>IF(E75=0," ",RANK(E75,E72:E81))</f>
        <v xml:space="preserve"> </v>
      </c>
      <c r="G75" s="15" t="str">
        <f>IF(E75=0," ",INDEX(PlacePts,F75,C70-1))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301</v>
      </c>
      <c r="C83" s="164"/>
      <c r="G83" s="15" t="s">
        <v>302</v>
      </c>
      <c r="H83" s="15" t="e">
        <f>AVERAGE(E86:E95)</f>
        <v>#DIV/0!</v>
      </c>
    </row>
    <row r="84" spans="1:9" x14ac:dyDescent="0.2">
      <c r="B84" s="15" t="s">
        <v>303</v>
      </c>
      <c r="C84" s="15">
        <f>COUNT(B86:B95)</f>
        <v>0</v>
      </c>
      <c r="G84" s="15" t="s">
        <v>304</v>
      </c>
      <c r="H84" s="15">
        <f>MAX(E86:E95)</f>
        <v>0</v>
      </c>
    </row>
    <row r="85" spans="1:9" x14ac:dyDescent="0.2">
      <c r="B85" s="15" t="s">
        <v>305</v>
      </c>
      <c r="C85" s="15" t="s">
        <v>306</v>
      </c>
      <c r="E85" s="15" t="s">
        <v>307</v>
      </c>
      <c r="F85" s="15" t="s">
        <v>308</v>
      </c>
      <c r="G85" s="15" t="s">
        <v>309</v>
      </c>
      <c r="H85" s="15" t="s">
        <v>38</v>
      </c>
      <c r="I85" s="15" t="s">
        <v>310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311</v>
      </c>
      <c r="C97" s="27"/>
      <c r="G97" s="15" t="s">
        <v>312</v>
      </c>
      <c r="H97" s="15" t="e">
        <f>AVERAGE(E100:E109)</f>
        <v>#DIV/0!</v>
      </c>
    </row>
    <row r="98" spans="1:9" x14ac:dyDescent="0.2">
      <c r="B98" s="15" t="s">
        <v>313</v>
      </c>
      <c r="C98" s="15">
        <f>COUNT(B100:B109)</f>
        <v>0</v>
      </c>
      <c r="G98" s="15" t="s">
        <v>314</v>
      </c>
      <c r="H98" s="15">
        <f>MAX(E100:E109)</f>
        <v>0</v>
      </c>
    </row>
    <row r="99" spans="1:9" x14ac:dyDescent="0.2">
      <c r="B99" s="15" t="s">
        <v>315</v>
      </c>
      <c r="C99" s="15" t="s">
        <v>316</v>
      </c>
      <c r="F99" s="15" t="s">
        <v>317</v>
      </c>
      <c r="G99" s="15" t="s">
        <v>318</v>
      </c>
      <c r="H99" s="15" t="s">
        <v>38</v>
      </c>
      <c r="I99" s="15" t="s">
        <v>319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",IF(E100=H$98,E100/H$97,E100/H$98))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",IF(E101=H$98,E101/H$97,E101/H$98))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320</v>
      </c>
      <c r="C111" s="160"/>
      <c r="G111" s="15" t="s">
        <v>321</v>
      </c>
      <c r="H111" s="15" t="e">
        <f>AVERAGE(E114:E123)</f>
        <v>#DIV/0!</v>
      </c>
    </row>
    <row r="112" spans="1:9" x14ac:dyDescent="0.2">
      <c r="B112" s="15" t="s">
        <v>322</v>
      </c>
      <c r="C112" s="15">
        <f>COUNT(B114:B123)</f>
        <v>0</v>
      </c>
      <c r="G112" s="15" t="s">
        <v>323</v>
      </c>
      <c r="H112" s="32">
        <f>MAX(E114:E123)</f>
        <v>0</v>
      </c>
    </row>
    <row r="113" spans="1:9" x14ac:dyDescent="0.2">
      <c r="B113" s="15" t="s">
        <v>324</v>
      </c>
      <c r="C113" s="15" t="s">
        <v>325</v>
      </c>
      <c r="E113" s="15" t="s">
        <v>326</v>
      </c>
      <c r="F113" s="15" t="s">
        <v>327</v>
      </c>
      <c r="G113" s="15" t="s">
        <v>328</v>
      </c>
      <c r="H113" s="15" t="s">
        <v>38</v>
      </c>
      <c r="I113" s="15" t="s">
        <v>329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",IF(E114=H$112,E114/H$111,E114/H$112))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>IF(E115=0," ",IF(E115=H$112,E115/H$111,E115/H$112))</f>
        <v xml:space="preserve"> </v>
      </c>
      <c r="I115" s="23" t="str">
        <f t="shared" ref="I115:I123" si="22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>IF(E116=0," ",IF(E116=H$112,E116/H$111,E116/H$112))</f>
        <v xml:space="preserve"> </v>
      </c>
      <c r="I116" s="23" t="str">
        <f t="shared" si="22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>IF(E117=0," ",IF(E117=H$112,E117/H$111,E117/H$112))</f>
        <v xml:space="preserve"> </v>
      </c>
      <c r="I117" s="23" t="str">
        <f t="shared" si="22"/>
        <v xml:space="preserve"> </v>
      </c>
    </row>
    <row r="118" spans="1:9" x14ac:dyDescent="0.2">
      <c r="A118" s="15">
        <v>5</v>
      </c>
      <c r="B118" s="163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ref="H118:H123" si="23">IF(E118=0," ",IF(E118=H$70,E118/H$69,E118/H$70))</f>
        <v xml:space="preserve"> </v>
      </c>
      <c r="I118" s="23" t="str">
        <f t="shared" si="22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3"/>
        <v xml:space="preserve"> </v>
      </c>
      <c r="I119" s="23" t="str">
        <f t="shared" si="22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3"/>
        <v xml:space="preserve"> </v>
      </c>
      <c r="I120" s="23" t="str">
        <f t="shared" si="22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3"/>
        <v xml:space="preserve"> </v>
      </c>
      <c r="I121" s="23" t="str">
        <f t="shared" si="22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3"/>
        <v xml:space="preserve"> </v>
      </c>
      <c r="I122" s="23" t="str">
        <f t="shared" si="22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3"/>
        <v xml:space="preserve"> </v>
      </c>
      <c r="I123" s="23" t="str">
        <f t="shared" si="22"/>
        <v xml:space="preserve"> </v>
      </c>
    </row>
    <row r="125" spans="1:9" x14ac:dyDescent="0.2">
      <c r="B125" s="15" t="s">
        <v>330</v>
      </c>
      <c r="C125" s="27"/>
      <c r="G125" s="15" t="s">
        <v>331</v>
      </c>
      <c r="H125" s="15" t="e">
        <f>AVERAGE(E128:E137)</f>
        <v>#DIV/0!</v>
      </c>
    </row>
    <row r="126" spans="1:9" x14ac:dyDescent="0.2">
      <c r="B126" s="15" t="s">
        <v>332</v>
      </c>
      <c r="C126" s="15">
        <f>COUNT(B128:B137)</f>
        <v>0</v>
      </c>
      <c r="G126" s="15" t="s">
        <v>333</v>
      </c>
      <c r="H126" s="15">
        <f>MAX(E128:E137)</f>
        <v>0</v>
      </c>
    </row>
    <row r="127" spans="1:9" x14ac:dyDescent="0.2">
      <c r="B127" s="15" t="s">
        <v>334</v>
      </c>
      <c r="C127" s="15" t="s">
        <v>335</v>
      </c>
      <c r="E127" s="15" t="s">
        <v>336</v>
      </c>
      <c r="F127" s="15" t="s">
        <v>337</v>
      </c>
      <c r="G127" s="15" t="s">
        <v>338</v>
      </c>
      <c r="H127" s="15" t="s">
        <v>38</v>
      </c>
      <c r="I127" s="15" t="s">
        <v>339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340</v>
      </c>
      <c r="C140" s="27"/>
      <c r="G140" s="15" t="s">
        <v>341</v>
      </c>
      <c r="H140" s="15" t="e">
        <f>AVERAGE(E143:E152)</f>
        <v>#DIV/0!</v>
      </c>
    </row>
    <row r="141" spans="1:9" x14ac:dyDescent="0.2">
      <c r="B141" s="15" t="s">
        <v>342</v>
      </c>
      <c r="C141" s="15">
        <f>COUNT(B143:B152)</f>
        <v>0</v>
      </c>
      <c r="G141" s="15" t="s">
        <v>343</v>
      </c>
      <c r="H141" s="15">
        <f>MAX(E143:E152)</f>
        <v>0</v>
      </c>
    </row>
    <row r="142" spans="1:9" x14ac:dyDescent="0.2">
      <c r="B142" s="15" t="s">
        <v>344</v>
      </c>
      <c r="C142" s="15" t="s">
        <v>345</v>
      </c>
      <c r="E142" s="15" t="s">
        <v>346</v>
      </c>
      <c r="F142" s="15" t="s">
        <v>347</v>
      </c>
      <c r="G142" s="15" t="s">
        <v>348</v>
      </c>
      <c r="H142" s="15" t="s">
        <v>38</v>
      </c>
      <c r="I142" s="15" t="s">
        <v>349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firstPageNumber="0" orientation="portrait" horizontalDpi="300" verticalDpi="300" r:id="rId1"/>
  <headerFooter alignWithMargins="0"/>
  <rowBreaks count="1" manualBreakCount="1">
    <brk id="75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zoomScaleNormal="7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9.710937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350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351</v>
      </c>
      <c r="C3" s="228">
        <f>+Registration!B6</f>
        <v>41083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352</v>
      </c>
      <c r="C4" s="18">
        <v>0.375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353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354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355</v>
      </c>
      <c r="C10" s="16"/>
      <c r="D10" s="17"/>
      <c r="E10" s="16"/>
      <c r="F10" s="16"/>
      <c r="G10" s="16"/>
      <c r="H10" s="16"/>
      <c r="I10" s="16"/>
    </row>
    <row r="12" spans="1:15" ht="13.5" thickBot="1" x14ac:dyDescent="0.25">
      <c r="B12" s="15" t="s">
        <v>356</v>
      </c>
      <c r="C12" s="160">
        <v>1837</v>
      </c>
      <c r="G12" s="15" t="s">
        <v>357</v>
      </c>
      <c r="H12" s="15">
        <f>AVERAGE(E15:E24)</f>
        <v>10331.666666666666</v>
      </c>
    </row>
    <row r="13" spans="1:15" x14ac:dyDescent="0.2">
      <c r="B13" s="15" t="s">
        <v>358</v>
      </c>
      <c r="C13" s="15">
        <f>COUNT(B15:B24)</f>
        <v>3</v>
      </c>
      <c r="G13" s="15" t="s">
        <v>359</v>
      </c>
      <c r="H13" s="15">
        <f>MAX(E15:E24)</f>
        <v>11118</v>
      </c>
      <c r="J13" s="1" t="s">
        <v>997</v>
      </c>
    </row>
    <row r="14" spans="1:15" ht="13.5" thickBot="1" x14ac:dyDescent="0.25">
      <c r="B14" s="15" t="s">
        <v>360</v>
      </c>
      <c r="C14" s="15" t="s">
        <v>361</v>
      </c>
      <c r="F14" s="15" t="s">
        <v>362</v>
      </c>
      <c r="G14" s="15" t="s">
        <v>363</v>
      </c>
      <c r="H14" s="15" t="s">
        <v>38</v>
      </c>
      <c r="I14" s="15" t="s">
        <v>364</v>
      </c>
      <c r="J14" s="15" t="s">
        <v>998</v>
      </c>
      <c r="K14" s="156">
        <v>0.375</v>
      </c>
    </row>
    <row r="15" spans="1:15" x14ac:dyDescent="0.2">
      <c r="A15" s="15">
        <v>1</v>
      </c>
      <c r="B15" s="20">
        <v>21</v>
      </c>
      <c r="C15" s="5" t="str">
        <f>LOOKUP(B15,Registration)</f>
        <v>Paul Work</v>
      </c>
      <c r="D15" s="8">
        <f>C12</f>
        <v>1837</v>
      </c>
      <c r="E15" s="21">
        <v>9852</v>
      </c>
      <c r="F15" s="15">
        <f>IF(E15=0," ",RANK(E15,E15:E24))</f>
        <v>3</v>
      </c>
      <c r="G15" s="15">
        <f>IF(E15=0," ",INDEX(PlacePts,F15,C13-1))</f>
        <v>0</v>
      </c>
      <c r="H15" s="23">
        <f>IF(E15=0," ",IF(E15=H$13,E15/H$12,E15/H$13))</f>
        <v>0.88613059902860225</v>
      </c>
      <c r="I15" s="23">
        <f>IF(E15=0," ",H15+G15)</f>
        <v>0.88613059902860225</v>
      </c>
      <c r="J15" s="24" t="s">
        <v>999</v>
      </c>
      <c r="K15" s="157">
        <v>0.66666666666666663</v>
      </c>
      <c r="L15" s="24"/>
      <c r="M15" s="24"/>
      <c r="N15" s="24"/>
      <c r="O15" s="24"/>
    </row>
    <row r="16" spans="1:15" x14ac:dyDescent="0.2">
      <c r="A16" s="15">
        <v>2</v>
      </c>
      <c r="B16" s="20">
        <v>22</v>
      </c>
      <c r="C16" s="5" t="str">
        <f t="shared" ref="C16:C24" si="0">LOOKUP(B16,Registration)</f>
        <v>Jonathan Work</v>
      </c>
      <c r="D16" s="8">
        <f>C12</f>
        <v>1837</v>
      </c>
      <c r="E16" s="25">
        <v>10025</v>
      </c>
      <c r="F16" s="15">
        <f>IF(E16=0," ",RANK(E16,E15:E24))</f>
        <v>2</v>
      </c>
      <c r="G16" s="15">
        <f>IF(E16=0," ",INDEX(PlacePts,F16,C13-1))</f>
        <v>1</v>
      </c>
      <c r="H16" s="23">
        <f t="shared" ref="H16:H24" si="1">IF(E16=0," ",IF(E16=H$13,E16/H$12,E16/H$13))</f>
        <v>0.90169095161000179</v>
      </c>
      <c r="I16" s="23">
        <f t="shared" ref="I16:I24" si="2">IF(E16=0," ",H16+G16)</f>
        <v>1.9016909516100018</v>
      </c>
      <c r="J16" s="24"/>
      <c r="K16" s="155">
        <f>+K15-K14</f>
        <v>0.29166666666666663</v>
      </c>
      <c r="L16" s="24"/>
      <c r="M16" s="24"/>
      <c r="N16" s="24"/>
      <c r="O16" s="24"/>
    </row>
    <row r="17" spans="1:15" x14ac:dyDescent="0.2">
      <c r="A17" s="15">
        <v>3</v>
      </c>
      <c r="B17" s="20">
        <v>11</v>
      </c>
      <c r="C17" s="5" t="str">
        <f t="shared" si="0"/>
        <v>Mike Monical</v>
      </c>
      <c r="D17" s="8">
        <f>C12</f>
        <v>1837</v>
      </c>
      <c r="E17" s="25">
        <v>11118</v>
      </c>
      <c r="F17" s="15">
        <f>IF(E17=0," ",RANK(E17,E15:E24))</f>
        <v>1</v>
      </c>
      <c r="G17" s="15">
        <f>IF(E17=0," ",INDEX(PlacePts,F17,C13-1))</f>
        <v>3</v>
      </c>
      <c r="H17" s="23">
        <f t="shared" si="1"/>
        <v>1.0761090498467496</v>
      </c>
      <c r="I17" s="23">
        <f t="shared" si="2"/>
        <v>4.0761090498467496</v>
      </c>
      <c r="J17" s="24"/>
      <c r="K17" s="24" t="s">
        <v>1001</v>
      </c>
      <c r="L17" s="24"/>
      <c r="M17" s="24"/>
      <c r="N17" s="24"/>
      <c r="O17" s="24"/>
    </row>
    <row r="18" spans="1:15" x14ac:dyDescent="0.2">
      <c r="A18" s="15">
        <v>4</v>
      </c>
      <c r="B18" s="20"/>
      <c r="C18" s="5" t="str">
        <f t="shared" si="0"/>
        <v xml:space="preserve">  </v>
      </c>
      <c r="D18" s="8">
        <f>C12</f>
        <v>1837</v>
      </c>
      <c r="E18" s="25"/>
      <c r="F18" s="15" t="str">
        <f>IF(E18=0," ",RANK(E18,E15:E24))</f>
        <v xml:space="preserve"> </v>
      </c>
      <c r="G18" s="15" t="str">
        <f>IF(E18=0," ",INDEX(PlacePts,F18,C$13-1))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>
        <f>C12</f>
        <v>1837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1837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1837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1837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1837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t="13.5" hidden="1" thickBot="1" x14ac:dyDescent="0.25">
      <c r="A24" s="15">
        <v>10</v>
      </c>
      <c r="B24" s="20"/>
      <c r="C24" s="5" t="str">
        <f t="shared" si="0"/>
        <v xml:space="preserve">  </v>
      </c>
      <c r="D24" s="8">
        <f>C12</f>
        <v>1837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5" spans="1:15" ht="13.5" thickBot="1" x14ac:dyDescent="0.25"/>
    <row r="26" spans="1:15" ht="13.5" thickBot="1" x14ac:dyDescent="0.25">
      <c r="B26" s="15" t="s">
        <v>365</v>
      </c>
      <c r="C26" s="160" t="s">
        <v>1186</v>
      </c>
      <c r="G26" s="15" t="s">
        <v>366</v>
      </c>
      <c r="H26" s="15">
        <f>AVERAGE(E29:E38)</f>
        <v>9348</v>
      </c>
    </row>
    <row r="27" spans="1:15" x14ac:dyDescent="0.2">
      <c r="B27" s="15" t="s">
        <v>367</v>
      </c>
      <c r="C27" s="15">
        <f>COUNT(B29:B38)</f>
        <v>3</v>
      </c>
      <c r="G27" s="15" t="s">
        <v>368</v>
      </c>
      <c r="H27" s="28">
        <f>MAX(E29:E38)</f>
        <v>10378</v>
      </c>
      <c r="J27" s="1" t="s">
        <v>997</v>
      </c>
    </row>
    <row r="28" spans="1:15" ht="13.5" thickBot="1" x14ac:dyDescent="0.25">
      <c r="B28" s="15" t="s">
        <v>369</v>
      </c>
      <c r="C28" s="15" t="s">
        <v>370</v>
      </c>
      <c r="E28" s="15" t="s">
        <v>371</v>
      </c>
      <c r="F28" s="15" t="s">
        <v>372</v>
      </c>
      <c r="G28" s="15" t="s">
        <v>373</v>
      </c>
      <c r="H28" s="15" t="s">
        <v>38</v>
      </c>
      <c r="I28" s="15" t="s">
        <v>374</v>
      </c>
      <c r="J28" s="15" t="s">
        <v>998</v>
      </c>
      <c r="K28" s="156">
        <v>0.3888888888888889</v>
      </c>
    </row>
    <row r="29" spans="1:15" x14ac:dyDescent="0.2">
      <c r="A29" s="15">
        <v>1</v>
      </c>
      <c r="B29" s="20">
        <v>3</v>
      </c>
      <c r="C29" s="5" t="str">
        <f>LOOKUP(B29,Registration)</f>
        <v>Mark Geary</v>
      </c>
      <c r="D29" s="8" t="str">
        <f>C26</f>
        <v>18ARD</v>
      </c>
      <c r="E29" s="21">
        <v>9125</v>
      </c>
      <c r="F29" s="15">
        <f>IF(E29=0," ",RANK(E29,E29:E38))</f>
        <v>2</v>
      </c>
      <c r="G29" s="34">
        <f>IF(E29=0," ",INDEX(PlacePts,F29,C27-1))</f>
        <v>1</v>
      </c>
      <c r="H29" s="23">
        <f>IF(E29=0," ",IF(E29=H$27,E29/H$26,E29/H$27))</f>
        <v>0.87926382732703801</v>
      </c>
      <c r="I29" s="23">
        <f>IF(E29=0," ",H29+G29)</f>
        <v>1.8792638273270379</v>
      </c>
      <c r="J29" s="24" t="s">
        <v>999</v>
      </c>
      <c r="K29" s="157">
        <v>0.59375</v>
      </c>
      <c r="L29" s="24"/>
      <c r="M29" s="24"/>
      <c r="N29" s="24"/>
      <c r="O29" s="24"/>
    </row>
    <row r="30" spans="1:15" x14ac:dyDescent="0.2">
      <c r="A30" s="15">
        <v>2</v>
      </c>
      <c r="B30" s="163">
        <v>13</v>
      </c>
      <c r="C30" s="5" t="str">
        <f t="shared" ref="C30:C38" si="3">LOOKUP(B30,Registration)</f>
        <v>David Hecht</v>
      </c>
      <c r="D30" s="8" t="str">
        <f>C26</f>
        <v>18ARD</v>
      </c>
      <c r="E30" s="25">
        <v>8541</v>
      </c>
      <c r="F30" s="15">
        <f>IF(E30=0," ",RANK(E30,E29:E38))</f>
        <v>3</v>
      </c>
      <c r="G30" s="15">
        <f>IF(E30=0," ",INDEX(PlacePts,F30,C27-1))</f>
        <v>0</v>
      </c>
      <c r="H30" s="23">
        <f t="shared" ref="H30:H38" si="4">IF(E30=0," ",IF(E30=H$27,E30/H$26,E30/H$27))</f>
        <v>0.82299094237810755</v>
      </c>
      <c r="I30" s="23">
        <f t="shared" ref="I30:I38" si="5">IF(E30=0," ",H30+G30)</f>
        <v>0.82299094237810755</v>
      </c>
      <c r="J30" s="24"/>
      <c r="K30" s="155">
        <f>+K29-K28</f>
        <v>0.2048611111111111</v>
      </c>
      <c r="L30" s="24"/>
      <c r="M30" s="24"/>
      <c r="N30" s="24"/>
      <c r="O30" s="24"/>
    </row>
    <row r="31" spans="1:15" x14ac:dyDescent="0.2">
      <c r="A31" s="15">
        <v>3</v>
      </c>
      <c r="B31" s="20">
        <v>15</v>
      </c>
      <c r="C31" s="5" t="str">
        <f t="shared" si="3"/>
        <v>Steve Yu</v>
      </c>
      <c r="D31" s="8" t="str">
        <f>C26</f>
        <v>18ARD</v>
      </c>
      <c r="E31" s="25">
        <v>10378</v>
      </c>
      <c r="F31" s="15">
        <f>IF(E31=0," ",RANK(E31,E29:E38))</f>
        <v>1</v>
      </c>
      <c r="G31" s="15">
        <f>IF(E31=0," ",INDEX(PlacePts,F31,C27-1))</f>
        <v>3</v>
      </c>
      <c r="H31" s="23">
        <f t="shared" si="4"/>
        <v>1.1101839965768079</v>
      </c>
      <c r="I31" s="23">
        <f t="shared" si="5"/>
        <v>4.1101839965768079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/>
      <c r="C32" s="5" t="str">
        <f t="shared" si="3"/>
        <v xml:space="preserve">  </v>
      </c>
      <c r="D32" s="8" t="str">
        <f>C26</f>
        <v>18ARD</v>
      </c>
      <c r="E32" s="25"/>
      <c r="F32" s="15" t="str">
        <f>IF(E32=0," ",RANK(E32,E29:E38))</f>
        <v xml:space="preserve"> </v>
      </c>
      <c r="G32" s="15" t="str">
        <f>IF(E32=0," ",INDEX(PlacePts,F32,C27-1))</f>
        <v xml:space="preserve"> </v>
      </c>
      <c r="H32" s="23" t="str">
        <f t="shared" si="4"/>
        <v xml:space="preserve"> </v>
      </c>
      <c r="I32" s="23" t="str">
        <f t="shared" si="5"/>
        <v xml:space="preserve"> 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 t="str">
        <f>C26</f>
        <v>18ARD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 t="str">
        <f>C26</f>
        <v>18ARD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 t="str">
        <f>C26</f>
        <v>18ARD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 t="str">
        <f>C26</f>
        <v>18ARD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 t="str">
        <f>C26</f>
        <v>18ARD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t="13.5" hidden="1" thickBot="1" x14ac:dyDescent="0.25">
      <c r="A38" s="15">
        <v>10</v>
      </c>
      <c r="B38" s="20"/>
      <c r="C38" s="5" t="str">
        <f t="shared" si="3"/>
        <v xml:space="preserve">  </v>
      </c>
      <c r="D38" s="8" t="str">
        <f>C26</f>
        <v>18ARD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39" spans="1:15" ht="13.5" thickBot="1" x14ac:dyDescent="0.25"/>
    <row r="40" spans="1:15" ht="13.5" thickBot="1" x14ac:dyDescent="0.25">
      <c r="B40" s="15" t="s">
        <v>375</v>
      </c>
      <c r="C40" s="160">
        <v>1832</v>
      </c>
      <c r="G40" s="15" t="s">
        <v>376</v>
      </c>
      <c r="H40" s="15">
        <f>AVERAGE(E43:E52)</f>
        <v>7177.25</v>
      </c>
    </row>
    <row r="41" spans="1:15" x14ac:dyDescent="0.2">
      <c r="B41" s="15" t="s">
        <v>377</v>
      </c>
      <c r="C41" s="15">
        <f>COUNT(B43:B52)</f>
        <v>4</v>
      </c>
      <c r="G41" s="15" t="s">
        <v>378</v>
      </c>
      <c r="H41" s="15">
        <f>MAX(E43:E52)</f>
        <v>8471</v>
      </c>
      <c r="J41" s="1" t="s">
        <v>997</v>
      </c>
    </row>
    <row r="42" spans="1:15" ht="13.5" thickBot="1" x14ac:dyDescent="0.25">
      <c r="B42" s="15" t="s">
        <v>379</v>
      </c>
      <c r="C42" s="15" t="s">
        <v>380</v>
      </c>
      <c r="E42" s="15" t="s">
        <v>381</v>
      </c>
      <c r="F42" s="15" t="s">
        <v>382</v>
      </c>
      <c r="G42" s="15" t="s">
        <v>383</v>
      </c>
      <c r="H42" s="15" t="s">
        <v>38</v>
      </c>
      <c r="I42" s="15" t="s">
        <v>384</v>
      </c>
      <c r="J42" s="15" t="s">
        <v>998</v>
      </c>
      <c r="K42" s="156">
        <v>0.375</v>
      </c>
    </row>
    <row r="43" spans="1:15" x14ac:dyDescent="0.2">
      <c r="A43" s="15">
        <v>1</v>
      </c>
      <c r="B43" s="20">
        <v>9</v>
      </c>
      <c r="C43" s="5" t="str">
        <f>LOOKUP(B43,Registration)</f>
        <v>Todd V.d Pluyme</v>
      </c>
      <c r="D43" s="8">
        <f>C40</f>
        <v>1832</v>
      </c>
      <c r="E43" s="21">
        <v>8471</v>
      </c>
      <c r="F43" s="15">
        <f>IF(E43=0," ",RANK(E43,E43:E52))</f>
        <v>1</v>
      </c>
      <c r="G43" s="15">
        <f>IF(E43=0," ",INDEX(PlacePts,F43,C41-1))</f>
        <v>4</v>
      </c>
      <c r="H43" s="23">
        <f>IF(E43=0," ",IF(E43=H$41,E43/H$40,E43/H$13))</f>
        <v>1.180257062245289</v>
      </c>
      <c r="I43" s="23">
        <f>IF(E43=0," ",H43+G43)</f>
        <v>5.180257062245289</v>
      </c>
      <c r="J43" s="24" t="s">
        <v>999</v>
      </c>
      <c r="K43" s="157">
        <v>0.66666666666666663</v>
      </c>
    </row>
    <row r="44" spans="1:15" x14ac:dyDescent="0.2">
      <c r="A44" s="15">
        <v>2</v>
      </c>
      <c r="B44" s="20">
        <v>8</v>
      </c>
      <c r="C44" s="5" t="str">
        <f t="shared" ref="C44:C52" si="6">LOOKUP(B44,Registration)</f>
        <v>Jonathan Flagg</v>
      </c>
      <c r="D44" s="8">
        <f>C40</f>
        <v>1832</v>
      </c>
      <c r="E44" s="25">
        <v>6929</v>
      </c>
      <c r="F44" s="15">
        <f>IF(E44=0," ",RANK(E44,E43:E52))</f>
        <v>3</v>
      </c>
      <c r="G44" s="15">
        <f>IF(E44=0," ",INDEX(PlacePts,F44,C41-1))</f>
        <v>1</v>
      </c>
      <c r="H44" s="23">
        <f>IF(E44=0," ",IF(E44=H$41,E44/H$40,E44/H$41))</f>
        <v>0.81796718215086761</v>
      </c>
      <c r="I44" s="23">
        <f t="shared" ref="I44:I52" si="7">IF(E44=0," ",H44+G44)</f>
        <v>1.8179671821508676</v>
      </c>
      <c r="J44" s="24"/>
      <c r="K44" s="155">
        <f>+K43-K42</f>
        <v>0.29166666666666663</v>
      </c>
    </row>
    <row r="45" spans="1:15" x14ac:dyDescent="0.2">
      <c r="A45" s="15">
        <v>3</v>
      </c>
      <c r="B45" s="20">
        <v>2</v>
      </c>
      <c r="C45" s="5" t="str">
        <f t="shared" si="6"/>
        <v>Jeff Heuer</v>
      </c>
      <c r="D45" s="8">
        <f>C40</f>
        <v>1832</v>
      </c>
      <c r="E45" s="25">
        <v>8166</v>
      </c>
      <c r="F45" s="15">
        <f>IF(E45=0," ",RANK(E45,E43:E52))</f>
        <v>2</v>
      </c>
      <c r="G45" s="15">
        <f>IF(E45=0," ",INDEX(PlacePts,F45,C41-1))</f>
        <v>2</v>
      </c>
      <c r="H45" s="23">
        <f>IF(E45=0," ",IF(E45=H$41,E45/H$40,E45/H$41))</f>
        <v>0.96399480580805097</v>
      </c>
      <c r="I45" s="23">
        <f t="shared" si="7"/>
        <v>2.963994805808051</v>
      </c>
    </row>
    <row r="46" spans="1:15" x14ac:dyDescent="0.2">
      <c r="A46" s="15">
        <v>4</v>
      </c>
      <c r="B46" s="20">
        <v>6</v>
      </c>
      <c r="C46" s="5" t="str">
        <f t="shared" si="6"/>
        <v>Bill Gallagher</v>
      </c>
      <c r="D46" s="8">
        <f>C40</f>
        <v>1832</v>
      </c>
      <c r="E46" s="25">
        <v>5143</v>
      </c>
      <c r="F46" s="15">
        <f>IF(E46=0," ",RANK(E46,E43:E52))</f>
        <v>4</v>
      </c>
      <c r="G46" s="15">
        <f>IF(E46=0," ",INDEX(PlacePts,F46,C41-1))</f>
        <v>0</v>
      </c>
      <c r="H46" s="23">
        <f t="shared" ref="H46:H52" si="8">IF(E46=0," ",IF(E46=H$41,E46/H$40,E46/H$41))</f>
        <v>0.60713020894817615</v>
      </c>
      <c r="I46" s="23">
        <f t="shared" si="7"/>
        <v>0.60713020894817615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>
        <f>C40</f>
        <v>1832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>
        <f>C40</f>
        <v>1832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11" ht="11.25" hidden="1" customHeight="1" x14ac:dyDescent="0.2">
      <c r="A49" s="15">
        <v>7</v>
      </c>
      <c r="B49" s="20"/>
      <c r="C49" s="5" t="str">
        <f t="shared" si="6"/>
        <v xml:space="preserve">  </v>
      </c>
      <c r="D49" s="8">
        <f>C40</f>
        <v>1832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11" hidden="1" x14ac:dyDescent="0.2">
      <c r="A50" s="15">
        <v>8</v>
      </c>
      <c r="B50" s="20"/>
      <c r="C50" s="5" t="str">
        <f t="shared" si="6"/>
        <v xml:space="preserve">  </v>
      </c>
      <c r="D50" s="8">
        <f>C40</f>
        <v>1832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11" hidden="1" x14ac:dyDescent="0.2">
      <c r="A51" s="15">
        <v>9</v>
      </c>
      <c r="B51" s="20"/>
      <c r="C51" s="5" t="str">
        <f t="shared" si="6"/>
        <v xml:space="preserve">  </v>
      </c>
      <c r="D51" s="8">
        <f>C40</f>
        <v>1832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11" ht="13.5" hidden="1" thickBot="1" x14ac:dyDescent="0.25">
      <c r="A52" s="15">
        <v>10</v>
      </c>
      <c r="B52" s="20"/>
      <c r="C52" s="5" t="str">
        <f t="shared" si="6"/>
        <v xml:space="preserve">  </v>
      </c>
      <c r="D52" s="8">
        <f>C40</f>
        <v>1832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3" spans="1:11" ht="13.5" thickBot="1" x14ac:dyDescent="0.25"/>
    <row r="54" spans="1:11" ht="13.5" thickBot="1" x14ac:dyDescent="0.25">
      <c r="B54" s="15" t="s">
        <v>385</v>
      </c>
      <c r="C54" s="160">
        <v>1844</v>
      </c>
      <c r="G54" s="15" t="s">
        <v>386</v>
      </c>
      <c r="H54" s="15">
        <f>AVERAGE(E57:E66)</f>
        <v>4319</v>
      </c>
    </row>
    <row r="55" spans="1:11" x14ac:dyDescent="0.2">
      <c r="B55" s="15" t="s">
        <v>387</v>
      </c>
      <c r="C55" s="15">
        <f>COUNT(B57:B66)</f>
        <v>6</v>
      </c>
      <c r="G55" s="15" t="s">
        <v>388</v>
      </c>
      <c r="H55" s="15">
        <f>MAX(E57:E66)</f>
        <v>5555</v>
      </c>
      <c r="J55" s="1" t="s">
        <v>997</v>
      </c>
    </row>
    <row r="56" spans="1:11" ht="13.5" thickBot="1" x14ac:dyDescent="0.25">
      <c r="B56" s="15" t="s">
        <v>389</v>
      </c>
      <c r="C56" s="15" t="s">
        <v>390</v>
      </c>
      <c r="E56" s="15" t="s">
        <v>391</v>
      </c>
      <c r="F56" s="15" t="s">
        <v>392</v>
      </c>
      <c r="G56" s="15" t="s">
        <v>393</v>
      </c>
      <c r="H56" s="15" t="s">
        <v>38</v>
      </c>
      <c r="I56" s="15" t="s">
        <v>394</v>
      </c>
      <c r="J56" s="15" t="s">
        <v>998</v>
      </c>
      <c r="K56" s="156">
        <v>0.375</v>
      </c>
    </row>
    <row r="57" spans="1:11" x14ac:dyDescent="0.2">
      <c r="A57" s="15">
        <v>1</v>
      </c>
      <c r="B57" s="20">
        <v>1</v>
      </c>
      <c r="C57" s="5" t="str">
        <f>LOOKUP(B57,Registration)</f>
        <v>Bruce Beard</v>
      </c>
      <c r="D57" s="8">
        <f>C54</f>
        <v>1844</v>
      </c>
      <c r="E57" s="21">
        <v>5555</v>
      </c>
      <c r="F57" s="15">
        <f>IF(E57=0," ",RANK(E57,E57:E66))</f>
        <v>1</v>
      </c>
      <c r="G57" s="15">
        <f>IF(E57=0," ",INDEX(PlacePts,F57,C55-1))</f>
        <v>6</v>
      </c>
      <c r="H57" s="23">
        <f>IF(E57=0," ",IF(E57=H$55,E57/H$54,E57/H$55))</f>
        <v>1.2861773558694143</v>
      </c>
      <c r="I57" s="23">
        <f>IF(E57=0," ",H57+G57)</f>
        <v>7.2861773558694143</v>
      </c>
      <c r="J57" s="24" t="s">
        <v>999</v>
      </c>
      <c r="K57" s="157">
        <v>0.95138888888888884</v>
      </c>
    </row>
    <row r="58" spans="1:11" x14ac:dyDescent="0.2">
      <c r="A58" s="15">
        <v>2</v>
      </c>
      <c r="B58" s="20">
        <v>2</v>
      </c>
      <c r="C58" s="5" t="str">
        <f t="shared" ref="C58:C66" si="9">LOOKUP(B58,Registration)</f>
        <v>Jeff Heuer</v>
      </c>
      <c r="D58" s="8">
        <f>C54</f>
        <v>1844</v>
      </c>
      <c r="E58" s="25">
        <v>2735</v>
      </c>
      <c r="F58" s="15">
        <f>IF(E58=0," ",RANK(E58,E57:E66))</f>
        <v>6</v>
      </c>
      <c r="G58" s="15">
        <f>IF(E58=0," ",INDEX(PlacePts,F58,C55-1))</f>
        <v>0</v>
      </c>
      <c r="H58" s="23">
        <f t="shared" ref="H58:H66" si="10">IF(E58=0," ",IF(E58=H$55,E58/H$54,E58/H$55))</f>
        <v>0.49234923492349236</v>
      </c>
      <c r="I58" s="23">
        <f t="shared" ref="I58:I66" si="11">IF(E58=0," ",H58+G58)</f>
        <v>0.49234923492349236</v>
      </c>
      <c r="J58" s="24"/>
      <c r="K58" s="155">
        <f>+K57-K56</f>
        <v>0.57638888888888884</v>
      </c>
    </row>
    <row r="59" spans="1:11" x14ac:dyDescent="0.2">
      <c r="A59" s="15">
        <v>3</v>
      </c>
      <c r="B59" s="20">
        <v>19</v>
      </c>
      <c r="C59" s="5" t="str">
        <f t="shared" si="9"/>
        <v>Tyler Harvey</v>
      </c>
      <c r="D59" s="8">
        <f>C54</f>
        <v>1844</v>
      </c>
      <c r="E59" s="25">
        <v>4302</v>
      </c>
      <c r="F59" s="15">
        <f>IF(E59=0," ",RANK(E59,E57:E66))</f>
        <v>4</v>
      </c>
      <c r="G59" s="15">
        <f>IF(E59=0," ",INDEX(PlacePts,F59,C55-1))</f>
        <v>2</v>
      </c>
      <c r="H59" s="23">
        <f t="shared" si="10"/>
        <v>0.7744374437443744</v>
      </c>
      <c r="I59" s="23">
        <f t="shared" si="11"/>
        <v>2.7744374437443744</v>
      </c>
    </row>
    <row r="60" spans="1:11" x14ac:dyDescent="0.2">
      <c r="A60" s="15">
        <v>4</v>
      </c>
      <c r="B60" s="20">
        <v>16</v>
      </c>
      <c r="C60" s="5" t="str">
        <f t="shared" si="9"/>
        <v>Chris… Roa</v>
      </c>
      <c r="D60" s="8">
        <f>C54</f>
        <v>1844</v>
      </c>
      <c r="E60" s="25">
        <v>3603</v>
      </c>
      <c r="F60" s="15">
        <f>IF(E60=0," ",RANK(E60,E57:E66))</f>
        <v>5</v>
      </c>
      <c r="G60" s="15">
        <f>IF(E60=0," ",INDEX(PlacePts,F60,C55-1))</f>
        <v>1</v>
      </c>
      <c r="H60" s="23">
        <f t="shared" si="10"/>
        <v>0.6486048604860486</v>
      </c>
      <c r="I60" s="23">
        <f t="shared" si="11"/>
        <v>1.6486048604860486</v>
      </c>
    </row>
    <row r="61" spans="1:11" x14ac:dyDescent="0.2">
      <c r="A61" s="15">
        <v>5</v>
      </c>
      <c r="B61" s="20">
        <v>18</v>
      </c>
      <c r="C61" s="5" t="str">
        <f t="shared" si="9"/>
        <v>Ken Boucher</v>
      </c>
      <c r="D61" s="8">
        <f>C54</f>
        <v>1844</v>
      </c>
      <c r="E61" s="25">
        <v>4860</v>
      </c>
      <c r="F61" s="15">
        <f>IF(E61=0," ",RANK(E61,E57:E66))</f>
        <v>2</v>
      </c>
      <c r="G61" s="15">
        <f>IF(E61=0," ",INDEX(PlacePts,F61,C55-1))</f>
        <v>4</v>
      </c>
      <c r="H61" s="23">
        <f t="shared" si="10"/>
        <v>0.8748874887488749</v>
      </c>
      <c r="I61" s="23">
        <f t="shared" si="11"/>
        <v>4.8748874887488753</v>
      </c>
    </row>
    <row r="62" spans="1:11" x14ac:dyDescent="0.2">
      <c r="A62" s="15">
        <v>6</v>
      </c>
      <c r="B62" s="20">
        <v>4</v>
      </c>
      <c r="C62" s="5" t="str">
        <f t="shared" si="9"/>
        <v>David Simmons</v>
      </c>
      <c r="D62" s="8">
        <f>C54</f>
        <v>1844</v>
      </c>
      <c r="E62" s="25">
        <v>4859</v>
      </c>
      <c r="F62" s="15">
        <f>IF(E62=0," ",RANK(E62,E57:E66))</f>
        <v>3</v>
      </c>
      <c r="G62" s="15">
        <f>IF(E62=0," ",INDEX(PlacePts,F62,C55-1))</f>
        <v>3</v>
      </c>
      <c r="H62" s="23">
        <f t="shared" si="10"/>
        <v>0.87470747074707467</v>
      </c>
      <c r="I62" s="23">
        <f t="shared" si="11"/>
        <v>3.8747074707470746</v>
      </c>
    </row>
    <row r="63" spans="1:11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1844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11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1844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1844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1844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8" spans="1:9" ht="13.5" thickBot="1" x14ac:dyDescent="0.25"/>
    <row r="69" spans="1:9" ht="13.5" thickBot="1" x14ac:dyDescent="0.25">
      <c r="B69" s="15" t="s">
        <v>395</v>
      </c>
      <c r="C69" s="160">
        <v>1817</v>
      </c>
      <c r="G69" s="15" t="s">
        <v>396</v>
      </c>
      <c r="H69" s="15">
        <f>AVERAGE(E72:E81)</f>
        <v>0.5</v>
      </c>
    </row>
    <row r="70" spans="1:9" x14ac:dyDescent="0.2">
      <c r="B70" s="15" t="s">
        <v>397</v>
      </c>
      <c r="C70" s="15">
        <f>COUNT(B72:B81)</f>
        <v>4</v>
      </c>
      <c r="G70" s="15" t="s">
        <v>398</v>
      </c>
      <c r="H70" s="15">
        <f>MAX(E72:E81)</f>
        <v>1</v>
      </c>
    </row>
    <row r="71" spans="1:9" x14ac:dyDescent="0.2">
      <c r="B71" s="15" t="s">
        <v>399</v>
      </c>
      <c r="C71" s="15" t="s">
        <v>400</v>
      </c>
      <c r="E71" s="15" t="s">
        <v>401</v>
      </c>
      <c r="F71" s="15" t="s">
        <v>402</v>
      </c>
      <c r="G71" s="15" t="s">
        <v>403</v>
      </c>
      <c r="H71" s="15" t="s">
        <v>38</v>
      </c>
      <c r="I71" s="15" t="s">
        <v>404</v>
      </c>
    </row>
    <row r="72" spans="1:9" x14ac:dyDescent="0.2">
      <c r="A72" s="15">
        <v>1</v>
      </c>
      <c r="B72" s="20">
        <v>5</v>
      </c>
      <c r="C72" s="5" t="str">
        <f>LOOKUP(B72,Registration)</f>
        <v>Chris Schaffer</v>
      </c>
      <c r="D72" s="8">
        <f>C69</f>
        <v>1817</v>
      </c>
      <c r="E72" s="20">
        <v>1</v>
      </c>
      <c r="F72" s="15">
        <f>IF(E72=0," ",RANK(E72,E72:E81))</f>
        <v>1</v>
      </c>
      <c r="G72" s="15">
        <f>IF(E72=0," ",INDEX(PlacePts,F72,C70-1))</f>
        <v>4</v>
      </c>
      <c r="H72" s="23">
        <f>IF(E72=0," ",IF(E72=H$70,E72/H$69,E72/H$70))</f>
        <v>2</v>
      </c>
      <c r="I72" s="236">
        <f>IF(E72=0," ",H72+G72)-5</f>
        <v>1</v>
      </c>
    </row>
    <row r="73" spans="1:9" x14ac:dyDescent="0.2">
      <c r="A73" s="15">
        <v>2</v>
      </c>
      <c r="B73" s="20">
        <v>10</v>
      </c>
      <c r="C73" s="5" t="str">
        <f t="shared" ref="C73:C81" si="12">LOOKUP(B73,Registration)</f>
        <v>Allen Stancius</v>
      </c>
      <c r="D73" s="8">
        <f>C69</f>
        <v>1817</v>
      </c>
      <c r="E73" s="20">
        <v>0</v>
      </c>
      <c r="F73" s="15" t="str">
        <f>IF(E73=0," ",RANK(E73,E72:E81))</f>
        <v xml:space="preserve"> </v>
      </c>
      <c r="G73" s="15" t="str">
        <f>IF(E73=0," ",INDEX(PlacePts,F73,C70-1))</f>
        <v xml:space="preserve"> </v>
      </c>
      <c r="H73" s="23" t="str">
        <f t="shared" ref="H73:H81" si="13">IF(E73=0," ",IF(E73=H$70,E73/H$69,E73/H$70))</f>
        <v xml:space="preserve"> </v>
      </c>
      <c r="I73" s="23" t="str">
        <f t="shared" ref="I73:I81" si="14">IF(E73=0," ",H73+G73)</f>
        <v xml:space="preserve"> </v>
      </c>
    </row>
    <row r="74" spans="1:9" x14ac:dyDescent="0.2">
      <c r="A74" s="15">
        <v>3</v>
      </c>
      <c r="B74" s="20">
        <v>7</v>
      </c>
      <c r="C74" s="5" t="str">
        <f t="shared" si="12"/>
        <v>Eric Flood</v>
      </c>
      <c r="D74" s="8">
        <f>C69</f>
        <v>1817</v>
      </c>
      <c r="E74" s="20">
        <v>0</v>
      </c>
      <c r="F74" s="15" t="str">
        <f>IF(E74=0," ",RANK(E74,E72:E81))</f>
        <v xml:space="preserve"> </v>
      </c>
      <c r="G74" s="15" t="str">
        <f>IF(E74=0," ",INDEX(PlacePts,F74,C70-1))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4</v>
      </c>
      <c r="B75" s="20">
        <v>12</v>
      </c>
      <c r="C75" s="5" t="str">
        <f t="shared" si="12"/>
        <v>Dave Blanchard</v>
      </c>
      <c r="D75" s="8">
        <f>C69</f>
        <v>1817</v>
      </c>
      <c r="E75" s="20">
        <v>1</v>
      </c>
      <c r="F75" s="15">
        <f>IF(E75=0," ",RANK(E75,E72:E81))</f>
        <v>1</v>
      </c>
      <c r="G75" s="15">
        <f>IF(E75=0," ",INDEX(PlacePts,F75,C70-1))</f>
        <v>4</v>
      </c>
      <c r="H75" s="23">
        <f t="shared" si="13"/>
        <v>2</v>
      </c>
      <c r="I75" s="236">
        <f>IF(E75=0," ",H75+G75)-5</f>
        <v>1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1817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1817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1817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1817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1817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1817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2" spans="1:9" ht="13.5" thickBot="1" x14ac:dyDescent="0.25"/>
    <row r="83" spans="1:9" ht="13.5" thickBot="1" x14ac:dyDescent="0.25">
      <c r="B83" s="15" t="s">
        <v>405</v>
      </c>
      <c r="C83" s="161"/>
      <c r="G83" s="15" t="s">
        <v>406</v>
      </c>
      <c r="H83" s="15" t="e">
        <f>AVERAGE(E86:E95)</f>
        <v>#DIV/0!</v>
      </c>
    </row>
    <row r="84" spans="1:9" x14ac:dyDescent="0.2">
      <c r="B84" s="15" t="s">
        <v>407</v>
      </c>
      <c r="C84" s="15">
        <f>COUNT(B86:B95)</f>
        <v>0</v>
      </c>
      <c r="G84" s="15" t="s">
        <v>408</v>
      </c>
      <c r="H84" s="15">
        <f>MAX(E86:E95)</f>
        <v>0</v>
      </c>
    </row>
    <row r="85" spans="1:9" ht="13.5" thickBot="1" x14ac:dyDescent="0.25">
      <c r="B85" s="15" t="s">
        <v>409</v>
      </c>
      <c r="C85" s="15" t="s">
        <v>410</v>
      </c>
      <c r="E85" s="15" t="s">
        <v>411</v>
      </c>
      <c r="F85" s="15" t="s">
        <v>412</v>
      </c>
      <c r="G85" s="15" t="s">
        <v>413</v>
      </c>
      <c r="H85" s="15" t="s">
        <v>38</v>
      </c>
      <c r="I85" s="15" t="s">
        <v>414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t="13.5" hidden="1" thickBot="1" x14ac:dyDescent="0.25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ht="13.5" thickBot="1" x14ac:dyDescent="0.25">
      <c r="H96" s="15" t="s">
        <v>996</v>
      </c>
    </row>
    <row r="97" spans="1:9" ht="13.5" thickBot="1" x14ac:dyDescent="0.25">
      <c r="B97" s="15" t="s">
        <v>415</v>
      </c>
      <c r="C97" s="27"/>
      <c r="G97" s="15" t="s">
        <v>416</v>
      </c>
      <c r="H97" s="15" t="e">
        <f>AVERAGE(E100:E109)</f>
        <v>#DIV/0!</v>
      </c>
    </row>
    <row r="98" spans="1:9" x14ac:dyDescent="0.2">
      <c r="B98" s="15" t="s">
        <v>417</v>
      </c>
      <c r="C98" s="15">
        <f>COUNT(B100:B109)</f>
        <v>0</v>
      </c>
      <c r="G98" s="15" t="s">
        <v>418</v>
      </c>
      <c r="H98" s="15">
        <f>MAX(E100:E109)</f>
        <v>0</v>
      </c>
    </row>
    <row r="99" spans="1:9" ht="13.5" thickBot="1" x14ac:dyDescent="0.25">
      <c r="B99" s="15" t="s">
        <v>419</v>
      </c>
      <c r="C99" s="15" t="s">
        <v>420</v>
      </c>
      <c r="E99" s="15" t="s">
        <v>421</v>
      </c>
      <c r="F99" s="15" t="s">
        <v>422</v>
      </c>
      <c r="G99" s="15" t="s">
        <v>423</v>
      </c>
      <c r="H99" s="15" t="s">
        <v>38</v>
      </c>
      <c r="I99" s="15" t="s">
        <v>424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t="13.5" hidden="1" thickBot="1" x14ac:dyDescent="0.25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0" spans="1:9" ht="13.5" thickBot="1" x14ac:dyDescent="0.25"/>
    <row r="111" spans="1:9" ht="13.5" thickBot="1" x14ac:dyDescent="0.25">
      <c r="B111" s="15" t="s">
        <v>425</v>
      </c>
      <c r="C111" s="27"/>
      <c r="G111" s="15" t="s">
        <v>426</v>
      </c>
      <c r="H111" s="15" t="e">
        <f>AVERAGE(E114:E123)</f>
        <v>#DIV/0!</v>
      </c>
    </row>
    <row r="112" spans="1:9" x14ac:dyDescent="0.2">
      <c r="B112" s="15" t="s">
        <v>427</v>
      </c>
      <c r="C112" s="15">
        <f>COUNT(B114:B123)</f>
        <v>0</v>
      </c>
      <c r="G112" s="15" t="s">
        <v>428</v>
      </c>
      <c r="H112" s="32">
        <f>MAX(E114:E123)</f>
        <v>0</v>
      </c>
    </row>
    <row r="113" spans="1:9" ht="13.5" thickBot="1" x14ac:dyDescent="0.25">
      <c r="B113" s="15" t="s">
        <v>429</v>
      </c>
      <c r="C113" s="15" t="s">
        <v>430</v>
      </c>
      <c r="E113" s="15" t="s">
        <v>431</v>
      </c>
      <c r="F113" s="15" t="s">
        <v>432</v>
      </c>
      <c r="G113" s="15" t="s">
        <v>433</v>
      </c>
      <c r="H113" s="15" t="s">
        <v>38</v>
      </c>
      <c r="I113" s="15" t="s">
        <v>434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t="13.5" hidden="1" thickBot="1" x14ac:dyDescent="0.25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4" spans="1:9" ht="13.5" thickBot="1" x14ac:dyDescent="0.25"/>
    <row r="125" spans="1:9" ht="13.5" thickBot="1" x14ac:dyDescent="0.25">
      <c r="B125" s="15" t="s">
        <v>435</v>
      </c>
      <c r="C125" s="27"/>
      <c r="G125" s="15" t="s">
        <v>436</v>
      </c>
      <c r="H125" s="15" t="e">
        <f>AVERAGE(E128:E137)</f>
        <v>#DIV/0!</v>
      </c>
    </row>
    <row r="126" spans="1:9" x14ac:dyDescent="0.2">
      <c r="B126" s="15" t="s">
        <v>437</v>
      </c>
      <c r="C126" s="15">
        <f>COUNT(B128:B137)</f>
        <v>0</v>
      </c>
      <c r="G126" s="15" t="s">
        <v>438</v>
      </c>
      <c r="H126" s="15">
        <f>MAX(E128:E137)</f>
        <v>0</v>
      </c>
    </row>
    <row r="127" spans="1:9" x14ac:dyDescent="0.2">
      <c r="B127" s="15" t="s">
        <v>439</v>
      </c>
      <c r="C127" s="15" t="s">
        <v>440</v>
      </c>
      <c r="E127" s="15" t="s">
        <v>441</v>
      </c>
      <c r="F127" s="15" t="s">
        <v>442</v>
      </c>
      <c r="G127" s="15" t="s">
        <v>443</v>
      </c>
      <c r="H127" s="15" t="s">
        <v>38</v>
      </c>
      <c r="I127" s="15" t="s">
        <v>444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39" spans="1:9" ht="13.5" thickBot="1" x14ac:dyDescent="0.25"/>
    <row r="140" spans="1:9" ht="13.5" thickBot="1" x14ac:dyDescent="0.25">
      <c r="B140" s="15" t="s">
        <v>445</v>
      </c>
      <c r="C140" s="27"/>
      <c r="G140" s="15" t="s">
        <v>446</v>
      </c>
      <c r="H140" s="15" t="e">
        <f>AVERAGE(E143:E152)</f>
        <v>#DIV/0!</v>
      </c>
    </row>
    <row r="141" spans="1:9" x14ac:dyDescent="0.2">
      <c r="B141" s="15" t="s">
        <v>447</v>
      </c>
      <c r="C141" s="15">
        <f>COUNT(B143:B152)</f>
        <v>0</v>
      </c>
      <c r="G141" s="15" t="s">
        <v>448</v>
      </c>
      <c r="H141" s="15">
        <f>MAX(E143:E152)</f>
        <v>0</v>
      </c>
    </row>
    <row r="142" spans="1:9" x14ac:dyDescent="0.2">
      <c r="B142" s="15" t="s">
        <v>449</v>
      </c>
      <c r="C142" s="15" t="s">
        <v>450</v>
      </c>
      <c r="E142" s="15" t="s">
        <v>451</v>
      </c>
      <c r="F142" s="15" t="s">
        <v>452</v>
      </c>
      <c r="G142" s="15" t="s">
        <v>453</v>
      </c>
      <c r="H142" s="15" t="s">
        <v>38</v>
      </c>
      <c r="I142" s="15" t="s">
        <v>454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scale="91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zoomScaleNormal="8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6.85546875" style="1" customWidth="1"/>
    <col min="11" max="11" width="9.14062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455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456</v>
      </c>
      <c r="C3" s="228">
        <f>+Registration!B6</f>
        <v>41083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457</v>
      </c>
      <c r="C4" s="18">
        <v>0.58333333333333337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458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459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460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461</v>
      </c>
      <c r="C12" s="160"/>
      <c r="G12" s="15" t="s">
        <v>462</v>
      </c>
      <c r="H12" s="15" t="e">
        <f>AVERAGE(E15:E24)</f>
        <v>#DIV/0!</v>
      </c>
    </row>
    <row r="13" spans="1:15" x14ac:dyDescent="0.2">
      <c r="B13" s="15" t="s">
        <v>463</v>
      </c>
      <c r="C13" s="15">
        <f>COUNT(B15:B24)</f>
        <v>0</v>
      </c>
      <c r="G13" s="15" t="s">
        <v>464</v>
      </c>
      <c r="H13" s="15">
        <f>MAX(E15:E24)</f>
        <v>0</v>
      </c>
      <c r="J13" s="1" t="s">
        <v>997</v>
      </c>
    </row>
    <row r="14" spans="1:15" x14ac:dyDescent="0.2">
      <c r="B14" s="15" t="s">
        <v>465</v>
      </c>
      <c r="C14" s="15" t="s">
        <v>466</v>
      </c>
      <c r="E14" s="15" t="s">
        <v>467</v>
      </c>
      <c r="F14" s="15" t="s">
        <v>468</v>
      </c>
      <c r="G14" s="15" t="s">
        <v>469</v>
      </c>
      <c r="H14" s="15" t="s">
        <v>38</v>
      </c>
      <c r="I14" s="15" t="s">
        <v>470</v>
      </c>
      <c r="J14" s="15" t="s">
        <v>998</v>
      </c>
      <c r="K14" s="156">
        <v>0.60416666666666663</v>
      </c>
    </row>
    <row r="15" spans="1:15" x14ac:dyDescent="0.2">
      <c r="A15" s="15">
        <v>1</v>
      </c>
      <c r="B15" s="20"/>
      <c r="C15" s="5" t="str">
        <f>LOOKUP(B15,Registration)</f>
        <v xml:space="preserve">  </v>
      </c>
      <c r="D15" s="8">
        <f>C12</f>
        <v>0</v>
      </c>
      <c r="E15" s="21"/>
      <c r="F15" s="15" t="str">
        <f>IF(E15=0," ",RANK(E15,E15:E24))</f>
        <v xml:space="preserve"> </v>
      </c>
      <c r="G15" s="15" t="str">
        <f>IF(E15=0," ",INDEX(PlacePts,F15,C13-1))</f>
        <v xml:space="preserve"> </v>
      </c>
      <c r="H15" s="23" t="str">
        <f>IF(E15=0," ",IF(E15=H$13,E15/H$12,E15/H$13))</f>
        <v xml:space="preserve"> </v>
      </c>
      <c r="I15" s="23" t="str">
        <f>IF(E15=0," ",H15+G15)</f>
        <v xml:space="preserve"> </v>
      </c>
      <c r="J15" s="24" t="s">
        <v>999</v>
      </c>
      <c r="K15" s="157">
        <v>0.73611111111111116</v>
      </c>
      <c r="L15" s="24"/>
      <c r="M15" s="24"/>
      <c r="N15" s="24"/>
      <c r="O15" s="24"/>
    </row>
    <row r="16" spans="1:15" x14ac:dyDescent="0.2">
      <c r="A16" s="15">
        <v>2</v>
      </c>
      <c r="B16" s="20"/>
      <c r="C16" s="5" t="str">
        <f t="shared" ref="C16:C24" si="0">LOOKUP(B16,Registration)</f>
        <v xml:space="preserve">  </v>
      </c>
      <c r="D16" s="8">
        <f>C12</f>
        <v>0</v>
      </c>
      <c r="E16" s="25"/>
      <c r="F16" s="15" t="str">
        <f>IF(E16=0," ",RANK(E16,E15:E24))</f>
        <v xml:space="preserve"> </v>
      </c>
      <c r="G16" s="15" t="str">
        <f>IF(E16=0," ",INDEX(PlacePts,F16,C13-1))</f>
        <v xml:space="preserve"> </v>
      </c>
      <c r="H16" s="23" t="str">
        <f t="shared" ref="H16:H24" si="1">IF(E16=0," ",IF(E16=H$13,E16/H$12,E16/H$13))</f>
        <v xml:space="preserve"> </v>
      </c>
      <c r="I16" s="23" t="str">
        <f t="shared" ref="I16:I24" si="2">IF(E16=0," ",H16+G16)</f>
        <v xml:space="preserve"> </v>
      </c>
      <c r="J16" s="24"/>
      <c r="K16" s="155">
        <f>+K15-K14</f>
        <v>0.13194444444444453</v>
      </c>
      <c r="L16" s="24"/>
      <c r="M16" s="24"/>
      <c r="N16" s="24"/>
      <c r="O16" s="24"/>
    </row>
    <row r="17" spans="1:15" x14ac:dyDescent="0.2">
      <c r="A17" s="15">
        <v>3</v>
      </c>
      <c r="B17" s="20"/>
      <c r="C17" s="5" t="str">
        <f t="shared" si="0"/>
        <v xml:space="preserve">  </v>
      </c>
      <c r="D17" s="8">
        <f>C12</f>
        <v>0</v>
      </c>
      <c r="E17" s="25"/>
      <c r="F17" s="15" t="str">
        <f>IF(E17=0," ",RANK(E17,E15:E24))</f>
        <v xml:space="preserve"> </v>
      </c>
      <c r="G17" s="15" t="str">
        <f>IF(E17=0," ",INDEX(PlacePts,F17,C13-1))</f>
        <v xml:space="preserve"> </v>
      </c>
      <c r="H17" s="23" t="str">
        <f t="shared" si="1"/>
        <v xml:space="preserve"> </v>
      </c>
      <c r="I17" s="23" t="str">
        <f t="shared" si="2"/>
        <v xml:space="preserve"> 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/>
      <c r="C18" s="5" t="str">
        <f t="shared" si="0"/>
        <v xml:space="preserve">  </v>
      </c>
      <c r="D18" s="8">
        <f>C12</f>
        <v>0</v>
      </c>
      <c r="E18" s="25"/>
      <c r="F18" s="15" t="str">
        <f>IF(E18=0," ",RANK(E18,E15:E24))</f>
        <v xml:space="preserve"> </v>
      </c>
      <c r="G18" s="15" t="str">
        <f>IF(E18=0," ",INDEX(PlacePts,F18,C$13-1))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>
        <f>C12</f>
        <v>0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0</v>
      </c>
      <c r="E20" s="25"/>
      <c r="F20" s="3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0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0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0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>
        <f>C12</f>
        <v>0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471</v>
      </c>
      <c r="C26" s="160"/>
      <c r="G26" s="15" t="s">
        <v>472</v>
      </c>
      <c r="H26" s="15" t="e">
        <f>AVERAGE(E29:E38)</f>
        <v>#DIV/0!</v>
      </c>
    </row>
    <row r="27" spans="1:15" x14ac:dyDescent="0.2">
      <c r="B27" s="15" t="s">
        <v>473</v>
      </c>
      <c r="C27" s="36">
        <f>COUNT(B29:B38)</f>
        <v>0</v>
      </c>
      <c r="G27" s="15" t="s">
        <v>474</v>
      </c>
      <c r="H27" s="28">
        <f>MAX(E29:E38)</f>
        <v>0</v>
      </c>
    </row>
    <row r="28" spans="1:15" x14ac:dyDescent="0.2">
      <c r="B28" s="15" t="s">
        <v>475</v>
      </c>
      <c r="C28" s="15" t="s">
        <v>476</v>
      </c>
      <c r="E28" s="15" t="s">
        <v>477</v>
      </c>
      <c r="F28" s="15" t="s">
        <v>478</v>
      </c>
      <c r="G28" s="15" t="s">
        <v>479</v>
      </c>
      <c r="H28" s="15" t="s">
        <v>38</v>
      </c>
      <c r="I28" s="15" t="s">
        <v>480</v>
      </c>
    </row>
    <row r="29" spans="1:15" x14ac:dyDescent="0.2">
      <c r="A29" s="15">
        <v>1</v>
      </c>
      <c r="B29" s="20"/>
      <c r="C29" s="5" t="str">
        <f>LOOKUP(B29,Registration)</f>
        <v xml:space="preserve">  </v>
      </c>
      <c r="D29" s="8">
        <f>C26</f>
        <v>0</v>
      </c>
      <c r="E29" s="21"/>
      <c r="F29" s="15" t="str">
        <f>IF(E29=0," ",RANK(E29,E29:E38))</f>
        <v xml:space="preserve"> </v>
      </c>
      <c r="G29" s="15" t="str">
        <f>IF(E29=0," ",INDEX(PlacePts,F29,C27-1))</f>
        <v xml:space="preserve"> </v>
      </c>
      <c r="H29" s="23" t="str">
        <f>IF(E29=0," ",IF(E29=H$27,E29/H$26,E29/H$27))</f>
        <v xml:space="preserve"> </v>
      </c>
      <c r="I29" s="23" t="str">
        <f>IF(E29=0," ",H29+G29)</f>
        <v xml:space="preserve"> </v>
      </c>
      <c r="J29" s="24"/>
      <c r="K29" s="24"/>
      <c r="L29" s="24"/>
      <c r="M29" s="24"/>
      <c r="N29" s="24"/>
      <c r="O29" s="24"/>
    </row>
    <row r="30" spans="1:15" x14ac:dyDescent="0.2">
      <c r="A30" s="15">
        <v>2</v>
      </c>
      <c r="B30" s="20"/>
      <c r="C30" s="5" t="str">
        <f t="shared" ref="C30:C38" si="3">LOOKUP(B30,Registration)</f>
        <v xml:space="preserve">  </v>
      </c>
      <c r="D30" s="8">
        <f>C26</f>
        <v>0</v>
      </c>
      <c r="E30" s="25"/>
      <c r="F30" s="15" t="str">
        <f>IF(E30=0," ",RANK(E30,E29:E38))</f>
        <v xml:space="preserve"> </v>
      </c>
      <c r="G30" s="15" t="str">
        <f>IF(E30=0," ",INDEX(PlacePts,F30,C27-1))</f>
        <v xml:space="preserve"> </v>
      </c>
      <c r="H30" s="23" t="str">
        <f t="shared" ref="H30:H38" si="4">IF(E30=0," ",IF(E30=H$27,E30/H$26,E30/H$27))</f>
        <v xml:space="preserve"> </v>
      </c>
      <c r="I30" s="23" t="str">
        <f t="shared" ref="I30:I38" si="5">IF(E30=0," ",H30+G30)</f>
        <v xml:space="preserve"> </v>
      </c>
      <c r="J30" s="24"/>
      <c r="K30" s="24"/>
      <c r="L30" s="24"/>
      <c r="M30" s="24"/>
      <c r="N30" s="24"/>
      <c r="O30" s="24"/>
    </row>
    <row r="31" spans="1:15" x14ac:dyDescent="0.2">
      <c r="A31" s="15">
        <v>3</v>
      </c>
      <c r="B31" s="20"/>
      <c r="C31" s="5" t="str">
        <f t="shared" si="3"/>
        <v xml:space="preserve">  </v>
      </c>
      <c r="D31" s="8">
        <f>C26</f>
        <v>0</v>
      </c>
      <c r="E31" s="25"/>
      <c r="F31" s="15" t="str">
        <f>IF(E31=0," ",RANK(E31,E29:E38))</f>
        <v xml:space="preserve"> </v>
      </c>
      <c r="G31" s="15" t="str">
        <f>IF(E31=0," ",INDEX(PlacePts,F31,C27-1))</f>
        <v xml:space="preserve"> </v>
      </c>
      <c r="H31" s="23" t="str">
        <f t="shared" si="4"/>
        <v xml:space="preserve"> </v>
      </c>
      <c r="I31" s="23" t="str">
        <f t="shared" si="5"/>
        <v xml:space="preserve"> 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/>
      <c r="C32" s="5" t="str">
        <f t="shared" si="3"/>
        <v xml:space="preserve">  </v>
      </c>
      <c r="D32" s="8">
        <f>C26</f>
        <v>0</v>
      </c>
      <c r="E32" s="25"/>
      <c r="F32" s="15" t="str">
        <f>IF(E32=0," ",RANK(E32,E29:E38))</f>
        <v xml:space="preserve"> </v>
      </c>
      <c r="G32" s="15" t="str">
        <f>IF(E32=0," ",INDEX(PlacePts,F32,C27-1))</f>
        <v xml:space="preserve"> </v>
      </c>
      <c r="H32" s="23" t="str">
        <f t="shared" si="4"/>
        <v xml:space="preserve"> </v>
      </c>
      <c r="I32" s="23" t="str">
        <f t="shared" si="5"/>
        <v xml:space="preserve"> 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>
        <f>C26</f>
        <v>0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0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0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0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0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0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481</v>
      </c>
      <c r="C40" s="160"/>
      <c r="G40" s="15" t="s">
        <v>482</v>
      </c>
      <c r="H40" s="15" t="e">
        <f>AVERAGE(E43:E52)</f>
        <v>#DIV/0!</v>
      </c>
    </row>
    <row r="41" spans="1:15" x14ac:dyDescent="0.2">
      <c r="B41" s="15" t="s">
        <v>483</v>
      </c>
      <c r="C41" s="15">
        <f>COUNT(B43:B52)</f>
        <v>0</v>
      </c>
      <c r="G41" s="15" t="s">
        <v>484</v>
      </c>
      <c r="H41" s="15">
        <f>MAX(E43:E52)</f>
        <v>0</v>
      </c>
    </row>
    <row r="42" spans="1:15" x14ac:dyDescent="0.2">
      <c r="B42" s="15" t="s">
        <v>485</v>
      </c>
      <c r="C42" s="15" t="s">
        <v>486</v>
      </c>
      <c r="E42" s="15" t="s">
        <v>487</v>
      </c>
      <c r="F42" s="15" t="s">
        <v>488</v>
      </c>
      <c r="G42" s="15" t="s">
        <v>489</v>
      </c>
      <c r="H42" s="15" t="s">
        <v>38</v>
      </c>
      <c r="I42" s="15" t="s">
        <v>490</v>
      </c>
    </row>
    <row r="43" spans="1:15" x14ac:dyDescent="0.2">
      <c r="A43" s="15">
        <v>1</v>
      </c>
      <c r="B43" s="20"/>
      <c r="C43" s="5" t="str">
        <f>LOOKUP(B43,Registration)</f>
        <v xml:space="preserve">  </v>
      </c>
      <c r="D43" s="8">
        <f>C40</f>
        <v>0</v>
      </c>
      <c r="E43" s="21"/>
      <c r="F43" s="15" t="str">
        <f>IF(E43=0," ",RANK(E43,E43:E52))</f>
        <v xml:space="preserve"> </v>
      </c>
      <c r="G43" s="15" t="str">
        <f>IF(E43=0," ",INDEX(PlacePts,F43,C41-1))</f>
        <v xml:space="preserve"> </v>
      </c>
      <c r="H43" s="23" t="str">
        <f>IF(E43=0," ",IF(E43=H$41,E43/H$40,E43/H$13))</f>
        <v xml:space="preserve"> </v>
      </c>
      <c r="I43" s="23" t="str">
        <f>IF(E43=0," ",H43+G43)</f>
        <v xml:space="preserve"> </v>
      </c>
    </row>
    <row r="44" spans="1:15" x14ac:dyDescent="0.2">
      <c r="A44" s="15">
        <v>2</v>
      </c>
      <c r="B44" s="20"/>
      <c r="C44" s="5" t="str">
        <f t="shared" ref="C44:C52" si="6">LOOKUP(B44,Registration)</f>
        <v xml:space="preserve">  </v>
      </c>
      <c r="D44" s="8">
        <f>C40</f>
        <v>0</v>
      </c>
      <c r="E44" s="25"/>
      <c r="F44" s="15" t="str">
        <f>IF(E44=0," ",RANK(E44,E43:E52))</f>
        <v xml:space="preserve"> </v>
      </c>
      <c r="G44" s="15" t="str">
        <f>IF(E44=0," ",INDEX(PlacePts,F44,C41-1))</f>
        <v xml:space="preserve"> </v>
      </c>
      <c r="H44" s="23" t="str">
        <f>IF(E44=0," ",IF(E44=H$41,E44/H$40,E44/H$41))</f>
        <v xml:space="preserve"> </v>
      </c>
      <c r="I44" s="23" t="str">
        <f t="shared" ref="I44:I52" si="7">IF(E44=0," ",H44+G44)</f>
        <v xml:space="preserve"> </v>
      </c>
    </row>
    <row r="45" spans="1:15" x14ac:dyDescent="0.2">
      <c r="A45" s="15">
        <v>3</v>
      </c>
      <c r="B45" s="20"/>
      <c r="C45" s="5" t="str">
        <f t="shared" si="6"/>
        <v xml:space="preserve">  </v>
      </c>
      <c r="D45" s="8">
        <f>C40</f>
        <v>0</v>
      </c>
      <c r="E45" s="25"/>
      <c r="F45" s="15" t="str">
        <f>IF(E45=0," ",RANK(E45,E43:E52))</f>
        <v xml:space="preserve"> </v>
      </c>
      <c r="G45" s="15" t="str">
        <f>IF(E45=0," ",INDEX(PlacePts,F45,C41-1))</f>
        <v xml:space="preserve"> </v>
      </c>
      <c r="H45" s="23" t="str">
        <f>IF(E45=0," ",IF(E45=H$41,E45/H$40,E45/H$41))</f>
        <v xml:space="preserve"> </v>
      </c>
      <c r="I45" s="23" t="str">
        <f t="shared" si="7"/>
        <v xml:space="preserve"> </v>
      </c>
    </row>
    <row r="46" spans="1:15" x14ac:dyDescent="0.2">
      <c r="A46" s="15">
        <v>4</v>
      </c>
      <c r="B46" s="20"/>
      <c r="C46" s="5" t="str">
        <f t="shared" si="6"/>
        <v xml:space="preserve">  </v>
      </c>
      <c r="D46" s="8">
        <f>C40</f>
        <v>0</v>
      </c>
      <c r="E46" s="25"/>
      <c r="F46" s="15" t="str">
        <f>IF(E46=0," ",RANK(E46,E43:E52))</f>
        <v xml:space="preserve"> </v>
      </c>
      <c r="G46" s="15" t="str">
        <f>IF(E46=0," ",INDEX(PlacePts,F46,C41-1))</f>
        <v xml:space="preserve"> </v>
      </c>
      <c r="H46" s="23" t="str">
        <f t="shared" ref="H46:H52" si="8">IF(E46=0," ",IF(E46=H$41,E46/H$40,E46/H$41))</f>
        <v xml:space="preserve"> </v>
      </c>
      <c r="I46" s="23" t="str">
        <f t="shared" si="7"/>
        <v xml:space="preserve"> 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>
        <f>C40</f>
        <v>0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>
        <f>C40</f>
        <v>0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t="11.25" hidden="1" customHeight="1" x14ac:dyDescent="0.2">
      <c r="A49" s="15">
        <v>7</v>
      </c>
      <c r="B49" s="20"/>
      <c r="C49" s="5" t="str">
        <f t="shared" si="6"/>
        <v xml:space="preserve">  </v>
      </c>
      <c r="D49" s="8">
        <f>C40</f>
        <v>0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8</v>
      </c>
      <c r="B50" s="20"/>
      <c r="C50" s="5" t="str">
        <f t="shared" si="6"/>
        <v xml:space="preserve">  </v>
      </c>
      <c r="D50" s="8">
        <f>C40</f>
        <v>0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9" hidden="1" x14ac:dyDescent="0.2">
      <c r="A51" s="15">
        <v>9</v>
      </c>
      <c r="B51" s="20"/>
      <c r="C51" s="5" t="str">
        <f t="shared" si="6"/>
        <v xml:space="preserve">  </v>
      </c>
      <c r="D51" s="8">
        <f>C40</f>
        <v>0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9" hidden="1" x14ac:dyDescent="0.2">
      <c r="A52" s="15">
        <v>10</v>
      </c>
      <c r="B52" s="20"/>
      <c r="C52" s="5" t="str">
        <f t="shared" si="6"/>
        <v xml:space="preserve">  </v>
      </c>
      <c r="D52" s="8">
        <f>C40</f>
        <v>0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9" x14ac:dyDescent="0.2">
      <c r="B54" s="15" t="s">
        <v>491</v>
      </c>
      <c r="C54" s="27"/>
      <c r="G54" s="15" t="s">
        <v>492</v>
      </c>
      <c r="H54" s="15" t="e">
        <f>AVERAGE(E57:E66)</f>
        <v>#DIV/0!</v>
      </c>
    </row>
    <row r="55" spans="1:9" x14ac:dyDescent="0.2">
      <c r="B55" s="15" t="s">
        <v>493</v>
      </c>
      <c r="C55" s="15">
        <f>COUNT(B57:B66)</f>
        <v>0</v>
      </c>
      <c r="G55" s="15" t="s">
        <v>494</v>
      </c>
      <c r="H55" s="15">
        <f>MAX(E57:E66)</f>
        <v>0</v>
      </c>
    </row>
    <row r="56" spans="1:9" x14ac:dyDescent="0.2">
      <c r="B56" s="15" t="s">
        <v>495</v>
      </c>
      <c r="C56" s="15" t="s">
        <v>496</v>
      </c>
      <c r="E56" s="15" t="s">
        <v>497</v>
      </c>
      <c r="F56" s="15" t="s">
        <v>498</v>
      </c>
      <c r="G56" s="15" t="s">
        <v>499</v>
      </c>
      <c r="H56" s="15" t="s">
        <v>38</v>
      </c>
      <c r="I56" s="15" t="s">
        <v>500</v>
      </c>
    </row>
    <row r="57" spans="1:9" x14ac:dyDescent="0.2">
      <c r="A57" s="15">
        <v>1</v>
      </c>
      <c r="B57" s="20"/>
      <c r="C57" s="5" t="str">
        <f>LOOKUP(B57,Registration)</f>
        <v xml:space="preserve">  </v>
      </c>
      <c r="D57" s="8">
        <f>C54</f>
        <v>0</v>
      </c>
      <c r="E57" s="20"/>
      <c r="F57" s="15" t="str">
        <f>IF(E57=0," ",RANK(E57,E57:E66))</f>
        <v xml:space="preserve"> </v>
      </c>
      <c r="G57" s="15" t="str">
        <f>IF(E57=0," ",INDEX(PlacePts,F57,C55-1))</f>
        <v xml:space="preserve"> </v>
      </c>
      <c r="H57" s="23" t="str">
        <f>IF(E57=0," ",IF(E57=H$55,E57/H$54,E57/H$55))</f>
        <v xml:space="preserve"> </v>
      </c>
      <c r="I57" s="23" t="str">
        <f>IF(E57=0," ",H57+G57)</f>
        <v xml:space="preserve"> </v>
      </c>
    </row>
    <row r="58" spans="1:9" x14ac:dyDescent="0.2">
      <c r="A58" s="15">
        <v>2</v>
      </c>
      <c r="B58" s="20"/>
      <c r="C58" s="5" t="str">
        <f t="shared" ref="C58:C66" si="9">LOOKUP(B58,Registration)</f>
        <v xml:space="preserve">  </v>
      </c>
      <c r="D58" s="8">
        <f>C54</f>
        <v>0</v>
      </c>
      <c r="E58" s="20"/>
      <c r="F58" s="15" t="str">
        <f>IF(E58=0," ",RANK(E58,E57:E66))</f>
        <v xml:space="preserve"> </v>
      </c>
      <c r="G58" s="15" t="str">
        <f>IF(E58=0," ",INDEX(PlacePts,F58,C55-1))</f>
        <v xml:space="preserve"> </v>
      </c>
      <c r="H58" s="23" t="str">
        <f t="shared" ref="H58:H66" si="10">IF(E58=0," ",IF(E58=H$55,E58/H$54,E58/H$55))</f>
        <v xml:space="preserve"> </v>
      </c>
      <c r="I58" s="23" t="str">
        <f t="shared" ref="I58:I66" si="11">IF(E58=0," ",H58+G58)</f>
        <v xml:space="preserve"> </v>
      </c>
    </row>
    <row r="59" spans="1:9" x14ac:dyDescent="0.2">
      <c r="A59" s="15">
        <v>3</v>
      </c>
      <c r="B59" s="20"/>
      <c r="C59" s="5" t="str">
        <f t="shared" si="9"/>
        <v xml:space="preserve">  </v>
      </c>
      <c r="D59" s="8">
        <f>C54</f>
        <v>0</v>
      </c>
      <c r="E59" s="20"/>
      <c r="F59" s="15" t="str">
        <f>IF(E59=0," ",RANK(E59,E57:E66))</f>
        <v xml:space="preserve"> </v>
      </c>
      <c r="G59" s="15" t="str">
        <f>IF(E59=0," ",INDEX(PlacePts,F59,C55-1))</f>
        <v xml:space="preserve"> </v>
      </c>
      <c r="H59" s="23" t="str">
        <f t="shared" si="10"/>
        <v xml:space="preserve"> </v>
      </c>
      <c r="I59" s="23" t="str">
        <f t="shared" si="11"/>
        <v xml:space="preserve"> </v>
      </c>
    </row>
    <row r="60" spans="1:9" x14ac:dyDescent="0.2">
      <c r="A60" s="15">
        <v>4</v>
      </c>
      <c r="B60" s="20"/>
      <c r="C60" s="5" t="str">
        <f t="shared" si="9"/>
        <v xml:space="preserve">  </v>
      </c>
      <c r="D60" s="8">
        <f>C54</f>
        <v>0</v>
      </c>
      <c r="E60" s="20"/>
      <c r="F60" s="15" t="str">
        <f>IF(E60=0," ",RANK(E60,E57:E66))</f>
        <v xml:space="preserve"> </v>
      </c>
      <c r="G60" s="15" t="str">
        <f>IF(E60=0," ",INDEX(PlacePts,F60,C55-1))</f>
        <v xml:space="preserve"> </v>
      </c>
      <c r="H60" s="23" t="str">
        <f t="shared" si="10"/>
        <v xml:space="preserve"> </v>
      </c>
      <c r="I60" s="23" t="str">
        <f t="shared" si="11"/>
        <v xml:space="preserve"> </v>
      </c>
    </row>
    <row r="61" spans="1:9" x14ac:dyDescent="0.2">
      <c r="A61" s="15">
        <v>5</v>
      </c>
      <c r="B61" s="20"/>
      <c r="C61" s="5" t="str">
        <f t="shared" si="9"/>
        <v xml:space="preserve">  </v>
      </c>
      <c r="D61" s="8">
        <f>C54</f>
        <v>0</v>
      </c>
      <c r="E61" s="20"/>
      <c r="F61" s="15" t="str">
        <f>IF(E61=0," ",RANK(E61,E57:E66))</f>
        <v xml:space="preserve"> </v>
      </c>
      <c r="G61" s="15" t="str">
        <f>IF(E61=0," ",INDEX(PlacePts,F61,C55-1))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9" x14ac:dyDescent="0.2">
      <c r="A62" s="15">
        <v>6</v>
      </c>
      <c r="B62" s="20"/>
      <c r="C62" s="5" t="str">
        <f t="shared" si="9"/>
        <v xml:space="preserve">  </v>
      </c>
      <c r="D62" s="8">
        <f>C54</f>
        <v>0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0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0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0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0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501</v>
      </c>
      <c r="C69" s="27"/>
      <c r="G69" s="15" t="s">
        <v>502</v>
      </c>
      <c r="H69" s="15" t="e">
        <f>AVERAGE(E72:E81)</f>
        <v>#DIV/0!</v>
      </c>
    </row>
    <row r="70" spans="1:9" x14ac:dyDescent="0.2">
      <c r="B70" s="15" t="s">
        <v>503</v>
      </c>
      <c r="C70" s="15">
        <f>COUNT(B72:B81)</f>
        <v>0</v>
      </c>
      <c r="G70" s="15" t="s">
        <v>504</v>
      </c>
      <c r="H70" s="15">
        <f>MAX(E72:E81)</f>
        <v>0</v>
      </c>
    </row>
    <row r="71" spans="1:9" x14ac:dyDescent="0.2">
      <c r="B71" s="15" t="s">
        <v>505</v>
      </c>
      <c r="C71" s="15" t="s">
        <v>506</v>
      </c>
      <c r="E71" s="15" t="s">
        <v>507</v>
      </c>
      <c r="F71" s="15" t="s">
        <v>508</v>
      </c>
      <c r="G71" s="15" t="s">
        <v>509</v>
      </c>
      <c r="H71" s="15" t="s">
        <v>38</v>
      </c>
      <c r="I71" s="15" t="s">
        <v>510</v>
      </c>
    </row>
    <row r="72" spans="1:9" x14ac:dyDescent="0.2">
      <c r="A72" s="15">
        <v>1</v>
      </c>
      <c r="B72" s="20"/>
      <c r="C72" s="5" t="str">
        <f>LOOKUP(B72,Registration)</f>
        <v xml:space="preserve">  </v>
      </c>
      <c r="D72" s="8">
        <f>C69</f>
        <v>0</v>
      </c>
      <c r="E72" s="20"/>
      <c r="F72" s="15" t="str">
        <f>IF(E72=0," ",RANK(E72,E72:E81))</f>
        <v xml:space="preserve"> </v>
      </c>
      <c r="G72" s="15" t="str">
        <f>IF(E72=0," ",INDEX(PlacePts,F72,C70-1))</f>
        <v xml:space="preserve"> </v>
      </c>
      <c r="H72" s="23" t="str">
        <f>IF(E72=0," ",IF(E72=H$70,E72/H$69,E72/H$70))</f>
        <v xml:space="preserve"> </v>
      </c>
      <c r="I72" s="23" t="str">
        <f>IF(E72=0," ",H72+G72)</f>
        <v xml:space="preserve"> </v>
      </c>
    </row>
    <row r="73" spans="1:9" x14ac:dyDescent="0.2">
      <c r="A73" s="15">
        <v>2</v>
      </c>
      <c r="B73" s="20"/>
      <c r="C73" s="5" t="str">
        <f t="shared" ref="C73:C81" si="12">LOOKUP(B73,Registration)</f>
        <v xml:space="preserve">  </v>
      </c>
      <c r="D73" s="8">
        <f>C69</f>
        <v>0</v>
      </c>
      <c r="E73" s="20"/>
      <c r="F73" s="15" t="str">
        <f>IF(E73=0," ",RANK(E73,E72:E81))</f>
        <v xml:space="preserve"> </v>
      </c>
      <c r="G73" s="15" t="str">
        <f>IF(E73=0," ",INDEX(PlacePts,F73,C70-1))</f>
        <v xml:space="preserve"> </v>
      </c>
      <c r="H73" s="23" t="str">
        <f t="shared" ref="H73:H81" si="13">IF(E73=0," ",IF(E73=H$70,E73/H$69,E73/H$70))</f>
        <v xml:space="preserve"> </v>
      </c>
      <c r="I73" s="23" t="str">
        <f t="shared" ref="I73:I81" si="14">IF(E73=0," ",H73+G73)</f>
        <v xml:space="preserve"> </v>
      </c>
    </row>
    <row r="74" spans="1:9" x14ac:dyDescent="0.2">
      <c r="A74" s="15">
        <v>3</v>
      </c>
      <c r="B74" s="20"/>
      <c r="C74" s="5" t="str">
        <f t="shared" si="12"/>
        <v xml:space="preserve">  </v>
      </c>
      <c r="D74" s="8">
        <f>C69</f>
        <v>0</v>
      </c>
      <c r="E74" s="20"/>
      <c r="F74" s="15" t="str">
        <f>IF(E74=0," ",RANK(E74,E72:E81))</f>
        <v xml:space="preserve"> </v>
      </c>
      <c r="G74" s="15" t="str">
        <f>IF(E74=0," ",INDEX(PlacePts,F74,C70-1))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4</v>
      </c>
      <c r="B75" s="20"/>
      <c r="C75" s="5" t="str">
        <f t="shared" si="12"/>
        <v xml:space="preserve">  </v>
      </c>
      <c r="D75" s="8">
        <f>C69</f>
        <v>0</v>
      </c>
      <c r="E75" s="20"/>
      <c r="F75" s="15" t="str">
        <f>IF(E75=0," ",RANK(E75,E72:E81))</f>
        <v xml:space="preserve"> </v>
      </c>
      <c r="G75" s="15" t="str">
        <f>IF(E75=0," ",INDEX(PlacePts,F75,C70-1))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511</v>
      </c>
      <c r="C83" s="19"/>
      <c r="G83" s="15" t="s">
        <v>512</v>
      </c>
      <c r="H83" s="15" t="e">
        <f>AVERAGE(E86:E95)</f>
        <v>#DIV/0!</v>
      </c>
    </row>
    <row r="84" spans="1:9" x14ac:dyDescent="0.2">
      <c r="B84" s="15" t="s">
        <v>513</v>
      </c>
      <c r="C84" s="15">
        <f>COUNT(B86:B95)</f>
        <v>0</v>
      </c>
      <c r="G84" s="15" t="s">
        <v>514</v>
      </c>
      <c r="H84" s="15">
        <f>MAX(E86:E95)</f>
        <v>0</v>
      </c>
    </row>
    <row r="85" spans="1:9" x14ac:dyDescent="0.2">
      <c r="B85" s="15" t="s">
        <v>515</v>
      </c>
      <c r="C85" s="15" t="s">
        <v>516</v>
      </c>
      <c r="E85" s="15" t="s">
        <v>517</v>
      </c>
      <c r="F85" s="15" t="s">
        <v>518</v>
      </c>
      <c r="G85" s="15" t="s">
        <v>519</v>
      </c>
      <c r="H85" s="15" t="s">
        <v>38</v>
      </c>
      <c r="I85" s="15" t="s">
        <v>520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521</v>
      </c>
      <c r="C97" s="27"/>
      <c r="G97" s="15" t="s">
        <v>522</v>
      </c>
      <c r="H97" s="15" t="e">
        <f>AVERAGE(E100:E109)</f>
        <v>#DIV/0!</v>
      </c>
    </row>
    <row r="98" spans="1:9" x14ac:dyDescent="0.2">
      <c r="B98" s="15" t="s">
        <v>523</v>
      </c>
      <c r="C98" s="15">
        <f>COUNT(B100:B109)</f>
        <v>0</v>
      </c>
      <c r="G98" s="15" t="s">
        <v>524</v>
      </c>
      <c r="H98" s="15">
        <f>MAX(E100:E109)</f>
        <v>0</v>
      </c>
    </row>
    <row r="99" spans="1:9" x14ac:dyDescent="0.2">
      <c r="B99" s="15" t="s">
        <v>525</v>
      </c>
      <c r="C99" s="15" t="s">
        <v>526</v>
      </c>
      <c r="E99" s="15" t="s">
        <v>527</v>
      </c>
      <c r="F99" s="15" t="s">
        <v>528</v>
      </c>
      <c r="G99" s="15" t="s">
        <v>529</v>
      </c>
      <c r="H99" s="15" t="s">
        <v>38</v>
      </c>
      <c r="I99" s="15" t="s">
        <v>530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37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531</v>
      </c>
      <c r="C111" s="27"/>
      <c r="G111" s="15" t="s">
        <v>532</v>
      </c>
      <c r="H111" s="15" t="e">
        <f>AVERAGE(E114:E123)</f>
        <v>#DIV/0!</v>
      </c>
    </row>
    <row r="112" spans="1:9" x14ac:dyDescent="0.2">
      <c r="B112" s="15" t="s">
        <v>533</v>
      </c>
      <c r="C112" s="37">
        <f>COUNT(B114:B123)</f>
        <v>0</v>
      </c>
      <c r="G112" s="15" t="s">
        <v>534</v>
      </c>
      <c r="H112" s="32">
        <f>MAX(E114:E123)</f>
        <v>0</v>
      </c>
    </row>
    <row r="113" spans="1:9" x14ac:dyDescent="0.2">
      <c r="B113" s="15" t="s">
        <v>535</v>
      </c>
      <c r="C113" s="15" t="s">
        <v>536</v>
      </c>
      <c r="E113" s="15" t="s">
        <v>537</v>
      </c>
      <c r="F113" s="15" t="s">
        <v>538</v>
      </c>
      <c r="G113" s="15" t="s">
        <v>539</v>
      </c>
      <c r="H113" s="15" t="s">
        <v>38</v>
      </c>
      <c r="I113" s="15" t="s">
        <v>540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541</v>
      </c>
      <c r="C125" s="27"/>
      <c r="G125" s="15" t="s">
        <v>542</v>
      </c>
      <c r="H125" s="15" t="e">
        <f>AVERAGE(E128:E137)</f>
        <v>#DIV/0!</v>
      </c>
    </row>
    <row r="126" spans="1:9" x14ac:dyDescent="0.2">
      <c r="B126" s="15" t="s">
        <v>543</v>
      </c>
      <c r="C126" s="15">
        <f>COUNT(B128:B137)</f>
        <v>0</v>
      </c>
      <c r="G126" s="15" t="s">
        <v>544</v>
      </c>
      <c r="H126" s="15">
        <f>MAX(E128:E137)</f>
        <v>0</v>
      </c>
    </row>
    <row r="127" spans="1:9" x14ac:dyDescent="0.2">
      <c r="B127" s="15" t="s">
        <v>545</v>
      </c>
      <c r="C127" s="15" t="s">
        <v>546</v>
      </c>
      <c r="E127" s="15" t="s">
        <v>547</v>
      </c>
      <c r="F127" s="15" t="s">
        <v>548</v>
      </c>
      <c r="G127" s="15" t="s">
        <v>549</v>
      </c>
      <c r="H127" s="15" t="s">
        <v>38</v>
      </c>
      <c r="I127" s="15" t="s">
        <v>550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551</v>
      </c>
      <c r="C140" s="27"/>
      <c r="G140" s="15" t="s">
        <v>552</v>
      </c>
      <c r="H140" s="15" t="e">
        <f>AVERAGE(E143:E152)</f>
        <v>#DIV/0!</v>
      </c>
    </row>
    <row r="141" spans="1:9" x14ac:dyDescent="0.2">
      <c r="B141" s="15" t="s">
        <v>553</v>
      </c>
      <c r="C141" s="15">
        <f>COUNT(B143:B152)</f>
        <v>0</v>
      </c>
      <c r="G141" s="15" t="s">
        <v>554</v>
      </c>
      <c r="H141" s="15">
        <f>MAX(E143:E152)</f>
        <v>0</v>
      </c>
    </row>
    <row r="142" spans="1:9" x14ac:dyDescent="0.2">
      <c r="B142" s="15" t="s">
        <v>555</v>
      </c>
      <c r="C142" s="15" t="s">
        <v>556</v>
      </c>
      <c r="E142" s="15" t="s">
        <v>557</v>
      </c>
      <c r="F142" s="15" t="s">
        <v>558</v>
      </c>
      <c r="G142" s="15" t="s">
        <v>559</v>
      </c>
      <c r="H142" s="15" t="s">
        <v>38</v>
      </c>
      <c r="I142" s="15" t="s">
        <v>560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topLeftCell="A28" zoomScale="95" zoomScaleNormal="80" zoomScaleSheetLayoutView="95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4.7109375" style="1" customWidth="1"/>
    <col min="11" max="11" width="10.14062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561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562</v>
      </c>
      <c r="C3" s="228">
        <f>+Registration!B6</f>
        <v>41083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563</v>
      </c>
      <c r="C4" s="18">
        <v>0.79166666666666663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564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565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994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566</v>
      </c>
      <c r="C12" s="160">
        <v>1841</v>
      </c>
      <c r="G12" s="15" t="s">
        <v>567</v>
      </c>
      <c r="H12" s="15">
        <f>AVERAGE(E15:E24)</f>
        <v>5966.75</v>
      </c>
    </row>
    <row r="13" spans="1:15" x14ac:dyDescent="0.2">
      <c r="B13" s="15" t="s">
        <v>568</v>
      </c>
      <c r="C13" s="15">
        <f>COUNT(B15:B24)</f>
        <v>4</v>
      </c>
      <c r="G13" s="15" t="s">
        <v>569</v>
      </c>
      <c r="H13" s="15">
        <f>MAX(E15:E24)</f>
        <v>9766</v>
      </c>
      <c r="J13" s="1" t="s">
        <v>997</v>
      </c>
    </row>
    <row r="14" spans="1:15" x14ac:dyDescent="0.2">
      <c r="B14" s="15" t="s">
        <v>570</v>
      </c>
      <c r="C14" s="15" t="s">
        <v>571</v>
      </c>
      <c r="E14" s="15" t="s">
        <v>572</v>
      </c>
      <c r="F14" s="15" t="s">
        <v>573</v>
      </c>
      <c r="G14" s="15" t="s">
        <v>574</v>
      </c>
      <c r="H14" s="15" t="s">
        <v>38</v>
      </c>
      <c r="I14" s="15" t="s">
        <v>575</v>
      </c>
      <c r="J14" s="15" t="s">
        <v>998</v>
      </c>
      <c r="K14" s="156">
        <v>0.75</v>
      </c>
    </row>
    <row r="15" spans="1:15" x14ac:dyDescent="0.2">
      <c r="A15" s="15">
        <v>1</v>
      </c>
      <c r="B15" s="163">
        <v>18</v>
      </c>
      <c r="C15" s="5" t="str">
        <f>LOOKUP(B15,Registration)</f>
        <v>Ken Boucher</v>
      </c>
      <c r="D15" s="8">
        <f>C12</f>
        <v>1841</v>
      </c>
      <c r="E15" s="20">
        <v>9766</v>
      </c>
      <c r="F15" s="15">
        <f>IF(E15=0," ",RANK(E15,E15:E24))</f>
        <v>1</v>
      </c>
      <c r="G15" s="15">
        <f>IF(E15=0," ",INDEX(PlacePts,F15,C13-1))</f>
        <v>4</v>
      </c>
      <c r="H15" s="23">
        <f>IF(E15=0," ",IF(E15=H$13,E15/H$12,E15/H$13))</f>
        <v>1.6367369170821637</v>
      </c>
      <c r="I15" s="23">
        <f>IF(E15=0," ",H15+G15)</f>
        <v>5.636736917082164</v>
      </c>
      <c r="J15" s="24" t="s">
        <v>999</v>
      </c>
      <c r="K15" s="157">
        <v>0.96875</v>
      </c>
      <c r="L15" s="24"/>
      <c r="M15" s="24"/>
      <c r="N15" s="24"/>
      <c r="O15" s="24"/>
    </row>
    <row r="16" spans="1:15" x14ac:dyDescent="0.2">
      <c r="A16" s="15">
        <v>2</v>
      </c>
      <c r="B16" s="20">
        <v>4</v>
      </c>
      <c r="C16" s="5" t="str">
        <f t="shared" ref="C16:C24" si="0">LOOKUP(B16,Registration)</f>
        <v>David Simmons</v>
      </c>
      <c r="D16" s="8">
        <f>C12</f>
        <v>1841</v>
      </c>
      <c r="E16" s="20">
        <v>8185</v>
      </c>
      <c r="F16" s="15">
        <f>IF(E16=0," ",RANK(E16,E15:E24))</f>
        <v>2</v>
      </c>
      <c r="G16" s="15">
        <f>IF(E16=0," ",INDEX(PlacePts,F16,C13-1))</f>
        <v>2</v>
      </c>
      <c r="H16" s="23">
        <f t="shared" ref="H16:H24" si="1">IF(E16=0," ",IF(E16=H$13,E16/H$12,E16/H$13))</f>
        <v>0.83811181650624611</v>
      </c>
      <c r="I16" s="23">
        <f t="shared" ref="I16:I24" si="2">IF(E16=0," ",H16+G16)</f>
        <v>2.8381118165062462</v>
      </c>
      <c r="J16" s="24"/>
      <c r="K16" s="155">
        <f>+K15-K14</f>
        <v>0.21875</v>
      </c>
      <c r="L16" s="24"/>
      <c r="M16" s="24"/>
      <c r="N16" s="24"/>
      <c r="O16" s="24"/>
    </row>
    <row r="17" spans="1:15" x14ac:dyDescent="0.2">
      <c r="A17" s="15">
        <v>3</v>
      </c>
      <c r="B17" s="20">
        <v>12</v>
      </c>
      <c r="C17" s="5" t="str">
        <f t="shared" si="0"/>
        <v>Dave Blanchard</v>
      </c>
      <c r="D17" s="8">
        <f>C12</f>
        <v>1841</v>
      </c>
      <c r="E17" s="20">
        <v>5916</v>
      </c>
      <c r="F17" s="15">
        <f>IF(E17=0," ",RANK(E17,E15:E24))</f>
        <v>3</v>
      </c>
      <c r="G17" s="15">
        <f>IF(E17=0," ",INDEX(PlacePts,F17,C13-1))</f>
        <v>1</v>
      </c>
      <c r="H17" s="23">
        <f t="shared" si="1"/>
        <v>0.60577513823469176</v>
      </c>
      <c r="I17" s="23">
        <f t="shared" si="2"/>
        <v>1.6057751382346916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>
        <v>9</v>
      </c>
      <c r="C18" s="5" t="str">
        <f t="shared" si="0"/>
        <v>Todd V.d Pluyme</v>
      </c>
      <c r="D18" s="8">
        <f>C12</f>
        <v>1841</v>
      </c>
      <c r="E18" s="20">
        <v>0</v>
      </c>
      <c r="F18" s="15" t="str">
        <f>IF(E18=0," ",RANK(E18,E15:E24))</f>
        <v xml:space="preserve"> </v>
      </c>
      <c r="G18" s="15" t="str">
        <f>IF(E18=0," ",INDEX(PlacePts,F18,C$13-1))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>
        <f>C12</f>
        <v>1841</v>
      </c>
      <c r="E19" s="25"/>
      <c r="F19" s="15" t="str">
        <f>IF(E19=0," ",RANK(E19,E15:E24))</f>
        <v xml:space="preserve"> </v>
      </c>
      <c r="G19" s="3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1841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1841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1841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1841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>
        <f>C12</f>
        <v>1841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576</v>
      </c>
      <c r="C26" s="160">
        <v>1830</v>
      </c>
      <c r="G26" s="15" t="s">
        <v>577</v>
      </c>
      <c r="H26" s="15">
        <f>AVERAGE(E29:E38)</f>
        <v>2127.75</v>
      </c>
    </row>
    <row r="27" spans="1:15" x14ac:dyDescent="0.2">
      <c r="B27" s="15" t="s">
        <v>578</v>
      </c>
      <c r="C27" s="15">
        <f>COUNT(B29:B38)</f>
        <v>4</v>
      </c>
      <c r="G27" s="15" t="s">
        <v>579</v>
      </c>
      <c r="H27" s="28">
        <f>MAX(E29:E38)</f>
        <v>3149</v>
      </c>
      <c r="J27" s="1" t="s">
        <v>997</v>
      </c>
    </row>
    <row r="28" spans="1:15" x14ac:dyDescent="0.2">
      <c r="B28" s="15" t="s">
        <v>580</v>
      </c>
      <c r="C28" s="15" t="s">
        <v>581</v>
      </c>
      <c r="E28" s="15" t="s">
        <v>582</v>
      </c>
      <c r="F28" s="15" t="s">
        <v>583</v>
      </c>
      <c r="G28" s="15" t="s">
        <v>584</v>
      </c>
      <c r="H28" s="15" t="s">
        <v>38</v>
      </c>
      <c r="I28" s="15" t="s">
        <v>585</v>
      </c>
      <c r="J28" s="15" t="s">
        <v>998</v>
      </c>
      <c r="K28" s="156">
        <v>0.75</v>
      </c>
    </row>
    <row r="29" spans="1:15" x14ac:dyDescent="0.2">
      <c r="A29" s="15">
        <v>1</v>
      </c>
      <c r="B29" s="20">
        <v>15</v>
      </c>
      <c r="C29" s="5" t="str">
        <f>LOOKUP(B29,Registration)</f>
        <v>Steve Yu</v>
      </c>
      <c r="D29" s="8">
        <f>C26</f>
        <v>1830</v>
      </c>
      <c r="E29" s="21">
        <v>3149</v>
      </c>
      <c r="F29" s="39">
        <f>IF(E29=0," ",RANK(E29,E29:E38))</f>
        <v>1</v>
      </c>
      <c r="G29" s="37">
        <f>IF(E29=0," ",INDEX(PlacePts,F29,C27-1))</f>
        <v>4</v>
      </c>
      <c r="H29" s="23">
        <f>IF(E29=0," ",IF(E29=H$27,E29/H$26,E29/H$27))</f>
        <v>1.4799671013981905</v>
      </c>
      <c r="I29" s="23">
        <f>IF(E29=0," ",H29+G29)</f>
        <v>5.4799671013981905</v>
      </c>
      <c r="J29" s="24" t="s">
        <v>999</v>
      </c>
      <c r="K29" s="157">
        <v>0.95833333333333337</v>
      </c>
      <c r="L29" s="24"/>
      <c r="M29" s="24"/>
      <c r="N29" s="24"/>
      <c r="O29" s="24"/>
    </row>
    <row r="30" spans="1:15" x14ac:dyDescent="0.2">
      <c r="A30" s="15">
        <v>2</v>
      </c>
      <c r="B30" s="20">
        <v>22</v>
      </c>
      <c r="C30" s="5" t="str">
        <f t="shared" ref="C30:C38" si="3">LOOKUP(B30,Registration)</f>
        <v>Jonathan Work</v>
      </c>
      <c r="D30" s="8">
        <f>C26</f>
        <v>1830</v>
      </c>
      <c r="E30" s="25">
        <v>1796</v>
      </c>
      <c r="F30" s="15">
        <f>IF(E30=0," ",RANK(E30,E29:E38))</f>
        <v>3</v>
      </c>
      <c r="G30" s="15">
        <f>IF(E30=0," ",INDEX(PlacePts,F30,C27-1))</f>
        <v>1</v>
      </c>
      <c r="H30" s="23">
        <f t="shared" ref="H30:H38" si="4">IF(E30=0," ",IF(E30=H$27,E30/H$26,E30/H$27))</f>
        <v>0.57033979040965388</v>
      </c>
      <c r="I30" s="23">
        <f t="shared" ref="I30:I38" si="5">IF(E30=0," ",H30+G30)</f>
        <v>1.5703397904096539</v>
      </c>
      <c r="J30" s="24"/>
      <c r="K30" s="155">
        <f>+K29-K28</f>
        <v>0.20833333333333337</v>
      </c>
      <c r="L30" s="24"/>
      <c r="M30" s="24"/>
      <c r="N30" s="24"/>
      <c r="O30" s="24"/>
    </row>
    <row r="31" spans="1:15" x14ac:dyDescent="0.2">
      <c r="A31" s="15">
        <v>3</v>
      </c>
      <c r="B31" s="20">
        <v>17</v>
      </c>
      <c r="C31" s="5" t="str">
        <f t="shared" si="3"/>
        <v>Jonathan Ander…</v>
      </c>
      <c r="D31" s="8">
        <f>C26</f>
        <v>1830</v>
      </c>
      <c r="E31" s="25">
        <v>2114</v>
      </c>
      <c r="F31" s="15">
        <f>IF(E31=0," ",RANK(E31,E29:E38))</f>
        <v>2</v>
      </c>
      <c r="G31" s="15">
        <f>IF(E31=0," ",INDEX(PlacePts,F31,C27-1))</f>
        <v>2</v>
      </c>
      <c r="H31" s="23">
        <f t="shared" si="4"/>
        <v>0.67132422991425844</v>
      </c>
      <c r="I31" s="23">
        <f t="shared" si="5"/>
        <v>2.6713242299142586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>
        <v>10</v>
      </c>
      <c r="C32" s="5" t="str">
        <f t="shared" si="3"/>
        <v>Allen Stancius</v>
      </c>
      <c r="D32" s="8">
        <f>C26</f>
        <v>1830</v>
      </c>
      <c r="E32" s="25">
        <v>1452</v>
      </c>
      <c r="F32" s="15">
        <f>IF(E32=0," ",RANK(E32,E29:E38))</f>
        <v>4</v>
      </c>
      <c r="G32" s="15">
        <f>IF(E32=0," ",INDEX(PlacePts,F32,C27-1))</f>
        <v>0</v>
      </c>
      <c r="H32" s="23">
        <f t="shared" si="4"/>
        <v>0.46109876151159096</v>
      </c>
      <c r="I32" s="23">
        <f t="shared" si="5"/>
        <v>0.46109876151159096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/>
      <c r="C33" s="5" t="str">
        <f t="shared" si="3"/>
        <v xml:space="preserve">  </v>
      </c>
      <c r="D33" s="8">
        <f>C26</f>
        <v>1830</v>
      </c>
      <c r="E33" s="25"/>
      <c r="F33" s="15" t="str">
        <f>IF(E33=0," ",RANK(E33,E29:E38))</f>
        <v xml:space="preserve"> </v>
      </c>
      <c r="G33" s="15" t="str">
        <f>IF(E33=0," ",INDEX(PlacePts,F33,C27-1))</f>
        <v xml:space="preserve"> </v>
      </c>
      <c r="H33" s="23" t="str">
        <f t="shared" si="4"/>
        <v xml:space="preserve"> </v>
      </c>
      <c r="I33" s="23" t="str">
        <f t="shared" si="5"/>
        <v xml:space="preserve"> 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1830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1830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1830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1830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1830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586</v>
      </c>
      <c r="C40" s="160" t="s">
        <v>1187</v>
      </c>
      <c r="G40" s="15" t="s">
        <v>587</v>
      </c>
      <c r="H40" s="15">
        <f>AVERAGE(E43:E52)</f>
        <v>8390.25</v>
      </c>
    </row>
    <row r="41" spans="1:15" x14ac:dyDescent="0.2">
      <c r="B41" s="15" t="s">
        <v>588</v>
      </c>
      <c r="C41" s="15">
        <f>COUNT(B43:B52)</f>
        <v>4</v>
      </c>
      <c r="G41" s="15" t="s">
        <v>589</v>
      </c>
      <c r="H41" s="15">
        <f>MAX(E43:E52)</f>
        <v>10013</v>
      </c>
      <c r="J41" s="1" t="s">
        <v>997</v>
      </c>
    </row>
    <row r="42" spans="1:15" x14ac:dyDescent="0.2">
      <c r="B42" s="15" t="s">
        <v>590</v>
      </c>
      <c r="C42" s="15" t="s">
        <v>591</v>
      </c>
      <c r="E42" s="15" t="s">
        <v>592</v>
      </c>
      <c r="F42" s="15" t="s">
        <v>593</v>
      </c>
      <c r="G42" s="15" t="s">
        <v>594</v>
      </c>
      <c r="H42" s="15" t="s">
        <v>38</v>
      </c>
      <c r="I42" s="15" t="s">
        <v>595</v>
      </c>
      <c r="J42" s="15" t="s">
        <v>998</v>
      </c>
      <c r="K42" s="156">
        <v>0.75</v>
      </c>
    </row>
    <row r="43" spans="1:15" x14ac:dyDescent="0.2">
      <c r="A43" s="15">
        <v>1</v>
      </c>
      <c r="B43" s="20">
        <v>5</v>
      </c>
      <c r="C43" s="5" t="str">
        <f t="shared" ref="C43:C52" si="6">LOOKUP(B43,Registration)</f>
        <v>Chris Schaffer</v>
      </c>
      <c r="D43" s="8" t="str">
        <f>C40</f>
        <v>18GL</v>
      </c>
      <c r="E43" s="21">
        <v>10013</v>
      </c>
      <c r="F43" s="39">
        <f>IF(E43=0," ",RANK(E43,E43:E52))</f>
        <v>1</v>
      </c>
      <c r="G43" s="40">
        <f>IF(E43=0," ",INDEX(PlacePts,F43,C41-1))</f>
        <v>4</v>
      </c>
      <c r="H43" s="23">
        <f>IF(E43=0," ",IF(E43=H$41,E43/H$40,E43/H$13))</f>
        <v>1.1934090164178659</v>
      </c>
      <c r="I43" s="23">
        <f>IF(E43=0," ",H43+G43)</f>
        <v>5.1934090164178661</v>
      </c>
      <c r="J43" s="24" t="s">
        <v>999</v>
      </c>
      <c r="K43" s="157">
        <v>0.97222222222222221</v>
      </c>
    </row>
    <row r="44" spans="1:15" x14ac:dyDescent="0.2">
      <c r="A44" s="15">
        <v>2</v>
      </c>
      <c r="B44" s="20">
        <v>1</v>
      </c>
      <c r="C44" s="5" t="str">
        <f t="shared" si="6"/>
        <v>Bruce Beard</v>
      </c>
      <c r="D44" s="8" t="str">
        <f>C40</f>
        <v>18GL</v>
      </c>
      <c r="E44" s="25">
        <v>8460</v>
      </c>
      <c r="F44" s="15">
        <f>IF(E44=0," ",RANK(E44,E43:E52))</f>
        <v>3</v>
      </c>
      <c r="G44" s="15">
        <f>IF(E44=0," ",INDEX(PlacePts,F44,C41-1))</f>
        <v>1</v>
      </c>
      <c r="H44" s="23">
        <f>IF(E44=0," ",IF(E44=H$41,E44/H$40,E44/H$41))</f>
        <v>0.84490162788375112</v>
      </c>
      <c r="I44" s="23">
        <f t="shared" ref="I44:I52" si="7">IF(E44=0," ",H44+G44)</f>
        <v>1.8449016278837511</v>
      </c>
      <c r="J44" s="24"/>
      <c r="K44" s="155">
        <f>+K43-K42</f>
        <v>0.22222222222222221</v>
      </c>
    </row>
    <row r="45" spans="1:15" x14ac:dyDescent="0.2">
      <c r="A45" s="15">
        <v>3</v>
      </c>
      <c r="B45" s="20">
        <v>2</v>
      </c>
      <c r="C45" s="5" t="str">
        <f t="shared" si="6"/>
        <v>Jeff Heuer</v>
      </c>
      <c r="D45" s="8" t="str">
        <f>C40</f>
        <v>18GL</v>
      </c>
      <c r="E45" s="25">
        <v>8558</v>
      </c>
      <c r="F45" s="15">
        <f>IF(E45=0," ",RANK(E45,E43:E52))</f>
        <v>2</v>
      </c>
      <c r="G45" s="15">
        <f>IF(E45=0," ",INDEX(PlacePts,F45,C41-1))</f>
        <v>2</v>
      </c>
      <c r="H45" s="23">
        <f>IF(E45=0," ",IF(E45=H$41,E45/H$40,E45/H$41))</f>
        <v>0.8546889044242485</v>
      </c>
      <c r="I45" s="23">
        <f t="shared" si="7"/>
        <v>2.8546889044242487</v>
      </c>
      <c r="K45" s="24"/>
    </row>
    <row r="46" spans="1:15" x14ac:dyDescent="0.2">
      <c r="A46" s="15">
        <v>4</v>
      </c>
      <c r="B46" s="20">
        <v>8</v>
      </c>
      <c r="C46" s="5" t="str">
        <f t="shared" si="6"/>
        <v>Jonathan Flagg</v>
      </c>
      <c r="D46" s="8" t="str">
        <f>C40</f>
        <v>18GL</v>
      </c>
      <c r="E46" s="25">
        <v>6530</v>
      </c>
      <c r="F46" s="15">
        <f>IF(E46=0," ",RANK(E46,E43:E52))</f>
        <v>4</v>
      </c>
      <c r="G46" s="15">
        <f>IF(E46=0," ",INDEX(PlacePts,F46,C41-1))</f>
        <v>0</v>
      </c>
      <c r="H46" s="23">
        <f t="shared" ref="H46:H52" si="8">IF(E46=0," ",IF(E46=H$41,E46/H$40,E46/H$41))</f>
        <v>0.65215220213722158</v>
      </c>
      <c r="I46" s="23">
        <f t="shared" si="7"/>
        <v>0.65215220213722158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 t="str">
        <f>C40</f>
        <v>18GL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 t="str">
        <f>C40</f>
        <v>18GL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t="11.25" hidden="1" customHeight="1" x14ac:dyDescent="0.2">
      <c r="A49" s="15">
        <v>7</v>
      </c>
      <c r="B49" s="20"/>
      <c r="C49" s="5" t="str">
        <f t="shared" si="6"/>
        <v xml:space="preserve">  </v>
      </c>
      <c r="D49" s="8" t="str">
        <f>C40</f>
        <v>18GL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8</v>
      </c>
      <c r="B50" s="20"/>
      <c r="C50" s="5" t="str">
        <f t="shared" si="6"/>
        <v xml:space="preserve">  </v>
      </c>
      <c r="D50" s="8" t="str">
        <f>C40</f>
        <v>18GL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9" hidden="1" x14ac:dyDescent="0.2">
      <c r="A51" s="15">
        <v>9</v>
      </c>
      <c r="B51" s="20"/>
      <c r="C51" s="5" t="str">
        <f t="shared" si="6"/>
        <v xml:space="preserve">  </v>
      </c>
      <c r="D51" s="8" t="str">
        <f>C40</f>
        <v>18GL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9" hidden="1" x14ac:dyDescent="0.2">
      <c r="A52" s="15">
        <v>10</v>
      </c>
      <c r="B52" s="20"/>
      <c r="C52" s="5" t="str">
        <f t="shared" si="6"/>
        <v xml:space="preserve">  </v>
      </c>
      <c r="D52" s="8" t="str">
        <f>C40</f>
        <v>18GL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9" x14ac:dyDescent="0.2">
      <c r="B54" s="15" t="s">
        <v>596</v>
      </c>
      <c r="C54" s="165">
        <v>1844</v>
      </c>
      <c r="G54" s="15" t="s">
        <v>597</v>
      </c>
      <c r="H54" s="15">
        <f>AVERAGE(E57:E66)</f>
        <v>7494</v>
      </c>
    </row>
    <row r="55" spans="1:9" x14ac:dyDescent="0.2">
      <c r="B55" s="15" t="s">
        <v>598</v>
      </c>
      <c r="C55" s="15">
        <f>COUNT(B57:B66)</f>
        <v>5</v>
      </c>
      <c r="G55" s="15" t="s">
        <v>599</v>
      </c>
      <c r="H55" s="15">
        <f>MAX(E57:E66)</f>
        <v>8414</v>
      </c>
    </row>
    <row r="56" spans="1:9" x14ac:dyDescent="0.2">
      <c r="B56" s="15" t="s">
        <v>600</v>
      </c>
      <c r="C56" s="15" t="s">
        <v>601</v>
      </c>
      <c r="E56" s="15" t="s">
        <v>602</v>
      </c>
      <c r="F56" s="15" t="s">
        <v>603</v>
      </c>
      <c r="G56" s="15" t="s">
        <v>604</v>
      </c>
      <c r="H56" s="15" t="s">
        <v>38</v>
      </c>
      <c r="I56" s="15" t="s">
        <v>605</v>
      </c>
    </row>
    <row r="57" spans="1:9" x14ac:dyDescent="0.2">
      <c r="A57" s="15">
        <v>1</v>
      </c>
      <c r="B57" s="20">
        <v>6</v>
      </c>
      <c r="C57" s="5" t="str">
        <f>LOOKUP(B57,Registration)</f>
        <v>Bill Gallagher</v>
      </c>
      <c r="D57" s="8">
        <f>C54</f>
        <v>1844</v>
      </c>
      <c r="E57" s="20">
        <v>8414</v>
      </c>
      <c r="F57" s="15">
        <f>IF(E57=0," ",RANK(E57,E57:E66))</f>
        <v>1</v>
      </c>
      <c r="G57" s="15">
        <f>IF(E57=0," ",INDEX(PlacePts,F57,C55-1))</f>
        <v>5</v>
      </c>
      <c r="H57" s="23">
        <f>IF(E57=0," ",IF(E57=H$55,E57/H$54,E57/H$55))</f>
        <v>1.1227648785695223</v>
      </c>
      <c r="I57" s="23">
        <f>IF(E57=0," ",H57+G57)</f>
        <v>6.1227648785695221</v>
      </c>
    </row>
    <row r="58" spans="1:9" x14ac:dyDescent="0.2">
      <c r="A58" s="15">
        <v>2</v>
      </c>
      <c r="B58" s="20">
        <v>21</v>
      </c>
      <c r="C58" s="5" t="str">
        <f t="shared" ref="C58:C66" si="9">LOOKUP(B58,Registration)</f>
        <v>Paul Work</v>
      </c>
      <c r="D58" s="8">
        <f>C54</f>
        <v>1844</v>
      </c>
      <c r="E58" s="20">
        <v>8074</v>
      </c>
      <c r="F58" s="15">
        <f>IF(E58=0," ",RANK(E58,E57:E66))</f>
        <v>2</v>
      </c>
      <c r="G58" s="15">
        <f>IF(E58=0," ",INDEX(PlacePts,F58,C55-1))</f>
        <v>3</v>
      </c>
      <c r="H58" s="23">
        <f t="shared" ref="H58:H66" si="10">IF(E58=0," ",IF(E58=H$55,E58/H$54,E58/H$55))</f>
        <v>0.95959115759448543</v>
      </c>
      <c r="I58" s="23">
        <f t="shared" ref="I58:I66" si="11">IF(E58=0," ",H58+G58)</f>
        <v>3.9595911575944855</v>
      </c>
    </row>
    <row r="59" spans="1:9" x14ac:dyDescent="0.2">
      <c r="A59" s="15">
        <v>3</v>
      </c>
      <c r="B59" s="20">
        <v>3</v>
      </c>
      <c r="C59" s="5" t="str">
        <f t="shared" si="9"/>
        <v>Mark Geary</v>
      </c>
      <c r="D59" s="8">
        <f>C54</f>
        <v>1844</v>
      </c>
      <c r="E59" s="20">
        <v>7918</v>
      </c>
      <c r="F59" s="15">
        <f>IF(E59=0," ",RANK(E59,E57:E66))</f>
        <v>3</v>
      </c>
      <c r="G59" s="15">
        <f>IF(E59=0," ",INDEX(PlacePts,F59,C55-1))</f>
        <v>2</v>
      </c>
      <c r="H59" s="23">
        <f t="shared" si="10"/>
        <v>0.9410506299025434</v>
      </c>
      <c r="I59" s="23">
        <f t="shared" si="11"/>
        <v>2.9410506299025432</v>
      </c>
    </row>
    <row r="60" spans="1:9" x14ac:dyDescent="0.2">
      <c r="A60" s="15">
        <v>4</v>
      </c>
      <c r="B60" s="20">
        <v>16</v>
      </c>
      <c r="C60" s="5" t="str">
        <f t="shared" si="9"/>
        <v>Chris… Roa</v>
      </c>
      <c r="D60" s="8">
        <f>C54</f>
        <v>1844</v>
      </c>
      <c r="E60" s="20">
        <v>6602</v>
      </c>
      <c r="F60" s="15">
        <f>IF(E60=0," ",RANK(E60,E57:E66))</f>
        <v>4</v>
      </c>
      <c r="G60" s="15">
        <f>IF(E60=0," ",INDEX(PlacePts,F60,C55-1))</f>
        <v>1</v>
      </c>
      <c r="H60" s="23">
        <f t="shared" si="10"/>
        <v>0.78464463988590449</v>
      </c>
      <c r="I60" s="23">
        <f t="shared" si="11"/>
        <v>1.7846446398859044</v>
      </c>
    </row>
    <row r="61" spans="1:9" x14ac:dyDescent="0.2">
      <c r="A61" s="15">
        <v>5</v>
      </c>
      <c r="B61" s="20">
        <v>7</v>
      </c>
      <c r="C61" s="5" t="str">
        <f t="shared" si="9"/>
        <v>Eric Flood</v>
      </c>
      <c r="D61" s="8">
        <f>C54</f>
        <v>1844</v>
      </c>
      <c r="E61" s="20">
        <v>6462</v>
      </c>
      <c r="F61" s="15">
        <f>IF(E61=0," ",RANK(E61,E57:E66))</f>
        <v>5</v>
      </c>
      <c r="G61" s="15">
        <f>IF(E61=0," ",INDEX(PlacePts,F61,C55-1))</f>
        <v>0</v>
      </c>
      <c r="H61" s="23">
        <f t="shared" si="10"/>
        <v>0.76800570477775132</v>
      </c>
      <c r="I61" s="23">
        <f t="shared" si="11"/>
        <v>0.76800570477775132</v>
      </c>
    </row>
    <row r="62" spans="1:9" x14ac:dyDescent="0.2">
      <c r="A62" s="15">
        <v>6</v>
      </c>
      <c r="B62" s="20"/>
      <c r="C62" s="5" t="str">
        <f t="shared" si="9"/>
        <v xml:space="preserve">  </v>
      </c>
      <c r="D62" s="8">
        <f>C54</f>
        <v>1844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1844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1844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1844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1844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606</v>
      </c>
      <c r="C69" s="160"/>
      <c r="G69" s="15" t="s">
        <v>607</v>
      </c>
      <c r="H69" s="15" t="e">
        <f>AVERAGE(E72:E81)</f>
        <v>#DIV/0!</v>
      </c>
    </row>
    <row r="70" spans="1:9" x14ac:dyDescent="0.2">
      <c r="B70" s="15" t="s">
        <v>608</v>
      </c>
      <c r="C70" s="15">
        <f>COUNT(B72:B81)</f>
        <v>0</v>
      </c>
      <c r="G70" s="15" t="s">
        <v>609</v>
      </c>
      <c r="H70" s="15">
        <f>MAX(E72:E81)</f>
        <v>0</v>
      </c>
    </row>
    <row r="71" spans="1:9" x14ac:dyDescent="0.2">
      <c r="B71" s="15" t="s">
        <v>610</v>
      </c>
      <c r="C71" s="15" t="s">
        <v>611</v>
      </c>
      <c r="E71" s="15" t="s">
        <v>612</v>
      </c>
      <c r="F71" s="15" t="s">
        <v>613</v>
      </c>
      <c r="G71" s="15" t="s">
        <v>614</v>
      </c>
      <c r="H71" s="15" t="s">
        <v>38</v>
      </c>
      <c r="I71" s="15" t="s">
        <v>615</v>
      </c>
    </row>
    <row r="72" spans="1:9" x14ac:dyDescent="0.2">
      <c r="A72" s="15">
        <v>1</v>
      </c>
      <c r="B72" s="20"/>
      <c r="C72" s="5" t="str">
        <f>LOOKUP(B72,Registration)</f>
        <v xml:space="preserve">  </v>
      </c>
      <c r="D72" s="8">
        <f>C69</f>
        <v>0</v>
      </c>
      <c r="E72" s="20"/>
      <c r="F72" s="15" t="str">
        <f>IF(E72=0," ",RANK(E72,E72:E81))</f>
        <v xml:space="preserve"> </v>
      </c>
      <c r="G72" s="15" t="str">
        <f>IF(E72=0," ",INDEX(PlacePts,F72,C70-1))</f>
        <v xml:space="preserve"> </v>
      </c>
      <c r="H72" s="23" t="str">
        <f>IF(E72=0," ",IF(E72=H$70,E72/H$69,E72/H$70))</f>
        <v xml:space="preserve"> </v>
      </c>
      <c r="I72" s="23" t="str">
        <f>IF(E72=0," ",H72+G72)</f>
        <v xml:space="preserve"> </v>
      </c>
    </row>
    <row r="73" spans="1:9" x14ac:dyDescent="0.2">
      <c r="A73" s="15">
        <v>2</v>
      </c>
      <c r="B73" s="20"/>
      <c r="C73" s="5" t="str">
        <f t="shared" ref="C73:C81" si="12">LOOKUP(B73,Registration)</f>
        <v xml:space="preserve">  </v>
      </c>
      <c r="D73" s="8">
        <f>C69</f>
        <v>0</v>
      </c>
      <c r="E73" s="20"/>
      <c r="F73" s="15" t="str">
        <f>IF(E73=0," ",RANK(E73,E72:E81))</f>
        <v xml:space="preserve"> </v>
      </c>
      <c r="G73" s="15" t="str">
        <f>IF(E73=0," ",INDEX(PlacePts,F73,C70-1))</f>
        <v xml:space="preserve"> </v>
      </c>
      <c r="H73" s="23" t="str">
        <f t="shared" ref="H73:H81" si="13">IF(E73=0," ",IF(E73=H$70,E73/H$69,E73/H$70))</f>
        <v xml:space="preserve"> </v>
      </c>
      <c r="I73" s="23" t="str">
        <f t="shared" ref="I73:I81" si="14">IF(E73=0," ",H73+G73)</f>
        <v xml:space="preserve"> </v>
      </c>
    </row>
    <row r="74" spans="1:9" x14ac:dyDescent="0.2">
      <c r="A74" s="15">
        <v>3</v>
      </c>
      <c r="B74" s="20"/>
      <c r="C74" s="5" t="str">
        <f t="shared" si="12"/>
        <v xml:space="preserve">  </v>
      </c>
      <c r="D74" s="8">
        <f>C69</f>
        <v>0</v>
      </c>
      <c r="E74" s="20"/>
      <c r="F74" s="15" t="str">
        <f>IF(E74=0," ",RANK(E74,E72:E81))</f>
        <v xml:space="preserve"> </v>
      </c>
      <c r="G74" s="15" t="str">
        <f>IF(E74=0," ",INDEX(PlacePts,F74,C70-1))</f>
        <v xml:space="preserve"> </v>
      </c>
      <c r="H74" s="23" t="str">
        <f t="shared" si="13"/>
        <v xml:space="preserve"> </v>
      </c>
      <c r="I74" s="23" t="str">
        <f t="shared" si="14"/>
        <v xml:space="preserve"> </v>
      </c>
    </row>
    <row r="75" spans="1:9" x14ac:dyDescent="0.2">
      <c r="A75" s="15">
        <v>4</v>
      </c>
      <c r="B75" s="20"/>
      <c r="C75" s="5" t="str">
        <f t="shared" si="12"/>
        <v xml:space="preserve">  </v>
      </c>
      <c r="D75" s="8">
        <f>C69</f>
        <v>0</v>
      </c>
      <c r="E75" s="20"/>
      <c r="F75" s="15" t="str">
        <f>IF(E75=0," ",RANK(E75,E72:E81))</f>
        <v xml:space="preserve"> </v>
      </c>
      <c r="G75" s="15" t="str">
        <f>IF(E75=0," ",INDEX(PlacePts,F75,C70-1))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616</v>
      </c>
      <c r="C83" s="161"/>
      <c r="G83" s="15" t="s">
        <v>617</v>
      </c>
      <c r="H83" s="15" t="e">
        <f>AVERAGE(E86:E95)</f>
        <v>#DIV/0!</v>
      </c>
    </row>
    <row r="84" spans="1:9" x14ac:dyDescent="0.2">
      <c r="B84" s="15" t="s">
        <v>618</v>
      </c>
      <c r="C84" s="15">
        <f>COUNT(B86:B95)</f>
        <v>0</v>
      </c>
      <c r="G84" s="15" t="s">
        <v>619</v>
      </c>
      <c r="H84" s="15">
        <f>MAX(E86:E95)</f>
        <v>0</v>
      </c>
    </row>
    <row r="85" spans="1:9" x14ac:dyDescent="0.2">
      <c r="B85" s="15" t="s">
        <v>620</v>
      </c>
      <c r="C85" s="15" t="s">
        <v>621</v>
      </c>
      <c r="E85" s="15" t="s">
        <v>622</v>
      </c>
      <c r="F85" s="15" t="s">
        <v>623</v>
      </c>
      <c r="G85" s="15" t="s">
        <v>624</v>
      </c>
      <c r="H85" s="15" t="s">
        <v>38</v>
      </c>
      <c r="I85" s="15" t="s">
        <v>625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626</v>
      </c>
      <c r="C97" s="27"/>
      <c r="G97" s="15" t="s">
        <v>627</v>
      </c>
      <c r="H97" s="15" t="e">
        <f>AVERAGE(E100:E109)</f>
        <v>#DIV/0!</v>
      </c>
    </row>
    <row r="98" spans="1:9" x14ac:dyDescent="0.2">
      <c r="B98" s="15" t="s">
        <v>628</v>
      </c>
      <c r="C98" s="15">
        <f>COUNT(B100:B109)</f>
        <v>0</v>
      </c>
      <c r="G98" s="15" t="s">
        <v>629</v>
      </c>
      <c r="H98" s="15">
        <f>MAX(E100:E109)</f>
        <v>0</v>
      </c>
    </row>
    <row r="99" spans="1:9" x14ac:dyDescent="0.2">
      <c r="B99" s="15" t="s">
        <v>630</v>
      </c>
      <c r="C99" s="15" t="s">
        <v>631</v>
      </c>
      <c r="E99" s="15" t="s">
        <v>632</v>
      </c>
      <c r="F99" s="15" t="s">
        <v>633</v>
      </c>
      <c r="G99" s="15" t="s">
        <v>634</v>
      </c>
      <c r="H99" s="15" t="s">
        <v>38</v>
      </c>
      <c r="I99" s="15" t="s">
        <v>635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636</v>
      </c>
      <c r="C111" s="27"/>
      <c r="G111" s="15" t="s">
        <v>637</v>
      </c>
      <c r="H111" s="15" t="e">
        <f>AVERAGE(E114:E123)</f>
        <v>#DIV/0!</v>
      </c>
    </row>
    <row r="112" spans="1:9" x14ac:dyDescent="0.2">
      <c r="B112" s="15" t="s">
        <v>638</v>
      </c>
      <c r="C112" s="42">
        <f>COUNT(B114:B123)</f>
        <v>0</v>
      </c>
      <c r="G112" s="15" t="s">
        <v>639</v>
      </c>
      <c r="H112" s="32">
        <f>MAX(E114:E123)</f>
        <v>0</v>
      </c>
    </row>
    <row r="113" spans="1:9" x14ac:dyDescent="0.2">
      <c r="B113" s="15" t="s">
        <v>640</v>
      </c>
      <c r="C113" s="15" t="s">
        <v>641</v>
      </c>
      <c r="E113" s="15" t="s">
        <v>642</v>
      </c>
      <c r="F113" s="15" t="s">
        <v>643</v>
      </c>
      <c r="G113" s="15" t="s">
        <v>644</v>
      </c>
      <c r="H113" s="15" t="s">
        <v>38</v>
      </c>
      <c r="I113" s="15" t="s">
        <v>645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646</v>
      </c>
      <c r="C125" s="27"/>
      <c r="G125" s="15" t="s">
        <v>647</v>
      </c>
      <c r="H125" s="15" t="e">
        <f>AVERAGE(E128:E137)</f>
        <v>#DIV/0!</v>
      </c>
    </row>
    <row r="126" spans="1:9" x14ac:dyDescent="0.2">
      <c r="B126" s="15" t="s">
        <v>648</v>
      </c>
      <c r="C126" s="15">
        <f>COUNT(B128:B137)</f>
        <v>0</v>
      </c>
      <c r="G126" s="15" t="s">
        <v>649</v>
      </c>
      <c r="H126" s="15">
        <f>MAX(E128:E137)</f>
        <v>0</v>
      </c>
    </row>
    <row r="127" spans="1:9" x14ac:dyDescent="0.2">
      <c r="B127" s="15" t="s">
        <v>650</v>
      </c>
      <c r="C127" s="15" t="s">
        <v>651</v>
      </c>
      <c r="E127" s="15" t="s">
        <v>652</v>
      </c>
      <c r="F127" s="15" t="s">
        <v>653</v>
      </c>
      <c r="G127" s="15" t="s">
        <v>654</v>
      </c>
      <c r="H127" s="15" t="s">
        <v>38</v>
      </c>
      <c r="I127" s="15" t="s">
        <v>655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656</v>
      </c>
      <c r="C140" s="27"/>
      <c r="G140" s="15" t="s">
        <v>657</v>
      </c>
      <c r="H140" s="15" t="e">
        <f>AVERAGE(E143:E152)</f>
        <v>#DIV/0!</v>
      </c>
    </row>
    <row r="141" spans="1:9" x14ac:dyDescent="0.2">
      <c r="B141" s="15" t="s">
        <v>658</v>
      </c>
      <c r="C141" s="15">
        <f>COUNT(B143:B152)</f>
        <v>0</v>
      </c>
      <c r="G141" s="15" t="s">
        <v>659</v>
      </c>
      <c r="H141" s="15">
        <f>MAX(E143:E152)</f>
        <v>0</v>
      </c>
    </row>
    <row r="142" spans="1:9" x14ac:dyDescent="0.2">
      <c r="B142" s="15" t="s">
        <v>660</v>
      </c>
      <c r="C142" s="15" t="s">
        <v>661</v>
      </c>
      <c r="E142" s="15" t="s">
        <v>662</v>
      </c>
      <c r="F142" s="15" t="s">
        <v>663</v>
      </c>
      <c r="G142" s="15" t="s">
        <v>664</v>
      </c>
      <c r="H142" s="15" t="s">
        <v>38</v>
      </c>
      <c r="I142" s="15" t="s">
        <v>665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2"/>
  <sheetViews>
    <sheetView tabSelected="1" view="pageBreakPreview" topLeftCell="A16" zoomScale="90" zoomScaleNormal="70" zoomScaleSheetLayoutView="90" workbookViewId="0">
      <selection activeCell="AJ27" sqref="AJ27"/>
    </sheetView>
  </sheetViews>
  <sheetFormatPr defaultColWidth="9" defaultRowHeight="12.75" x14ac:dyDescent="0.2"/>
  <cols>
    <col min="1" max="2" width="9.140625" style="15" customWidth="1"/>
    <col min="3" max="3" width="14.5703125" style="15" customWidth="1"/>
    <col min="4" max="4" width="0" style="8" hidden="1" customWidth="1"/>
    <col min="5" max="5" width="9.140625" style="15" customWidth="1"/>
    <col min="6" max="6" width="5.85546875" style="15" customWidth="1"/>
    <col min="7" max="8" width="9.140625" style="15" customWidth="1"/>
    <col min="9" max="9" width="10.85546875" style="15" customWidth="1"/>
    <col min="10" max="10" width="7.28515625" style="1" customWidth="1"/>
    <col min="11" max="11" width="9.85546875" style="1" customWidth="1"/>
    <col min="12" max="15" width="4.7109375" style="1" customWidth="1"/>
  </cols>
  <sheetData>
    <row r="1" spans="1:15" x14ac:dyDescent="0.2">
      <c r="A1" s="16"/>
      <c r="B1" s="16"/>
      <c r="C1" s="16"/>
      <c r="D1" s="17"/>
      <c r="E1" s="16"/>
      <c r="F1" s="16"/>
      <c r="G1" s="16"/>
      <c r="H1" s="16"/>
      <c r="I1" s="16"/>
    </row>
    <row r="2" spans="1:15" x14ac:dyDescent="0.2">
      <c r="A2" s="16"/>
      <c r="B2" s="16" t="s">
        <v>666</v>
      </c>
      <c r="C2" s="16"/>
      <c r="D2" s="17"/>
      <c r="E2" s="16"/>
      <c r="F2" s="16"/>
      <c r="G2" s="16"/>
      <c r="H2" s="16"/>
      <c r="I2" s="16"/>
    </row>
    <row r="3" spans="1:15" x14ac:dyDescent="0.2">
      <c r="A3" s="16"/>
      <c r="B3" s="16" t="s">
        <v>667</v>
      </c>
      <c r="C3" s="228">
        <f>+Registration!B7</f>
        <v>41084</v>
      </c>
      <c r="D3" s="17"/>
      <c r="E3" s="16"/>
      <c r="F3" s="16"/>
      <c r="G3" s="16"/>
      <c r="H3" s="16"/>
      <c r="I3" s="16"/>
    </row>
    <row r="4" spans="1:15" x14ac:dyDescent="0.2">
      <c r="A4" s="16"/>
      <c r="B4" s="16" t="s">
        <v>668</v>
      </c>
      <c r="C4" s="18">
        <v>38156.375</v>
      </c>
      <c r="D4" s="17"/>
      <c r="E4" s="16"/>
      <c r="F4" s="16"/>
      <c r="G4" s="16"/>
      <c r="H4" s="16"/>
      <c r="I4" s="16"/>
    </row>
    <row r="5" spans="1:15" x14ac:dyDescent="0.2">
      <c r="A5" s="16"/>
      <c r="B5" s="16"/>
      <c r="C5" s="16"/>
      <c r="D5" s="17"/>
      <c r="E5" s="16"/>
      <c r="F5" s="16"/>
      <c r="G5" s="16"/>
      <c r="H5" s="16"/>
      <c r="I5" s="16"/>
    </row>
    <row r="6" spans="1:15" x14ac:dyDescent="0.2">
      <c r="A6" s="16"/>
      <c r="B6" s="16" t="s">
        <v>669</v>
      </c>
      <c r="C6" s="16"/>
      <c r="D6" s="17"/>
      <c r="E6" s="16"/>
      <c r="F6" s="16"/>
      <c r="G6" s="16"/>
      <c r="H6" s="16"/>
      <c r="I6" s="16"/>
    </row>
    <row r="7" spans="1:15" x14ac:dyDescent="0.2">
      <c r="A7" s="16"/>
      <c r="B7" s="16"/>
      <c r="C7" s="16"/>
      <c r="D7" s="17"/>
      <c r="E7" s="16"/>
      <c r="F7" s="16"/>
      <c r="G7" s="16"/>
      <c r="H7" s="16"/>
      <c r="I7" s="16"/>
    </row>
    <row r="8" spans="1:15" x14ac:dyDescent="0.2">
      <c r="A8" s="16"/>
      <c r="B8" s="16" t="s">
        <v>670</v>
      </c>
      <c r="C8" s="16"/>
      <c r="D8" s="17"/>
      <c r="E8" s="16"/>
      <c r="F8" s="16"/>
      <c r="G8" s="16"/>
      <c r="H8" s="16"/>
      <c r="I8" s="16"/>
    </row>
    <row r="9" spans="1:15" x14ac:dyDescent="0.2">
      <c r="A9" s="16"/>
      <c r="B9" s="16"/>
      <c r="C9" s="16"/>
      <c r="D9" s="17"/>
      <c r="E9" s="16"/>
      <c r="F9" s="16"/>
      <c r="G9" s="16"/>
      <c r="H9" s="16"/>
      <c r="I9" s="16"/>
    </row>
    <row r="10" spans="1:15" x14ac:dyDescent="0.2">
      <c r="A10" s="16"/>
      <c r="B10" s="16" t="s">
        <v>671</v>
      </c>
      <c r="C10" s="16"/>
      <c r="D10" s="17"/>
      <c r="E10" s="16"/>
      <c r="F10" s="16"/>
      <c r="G10" s="16"/>
      <c r="H10" s="16"/>
      <c r="I10" s="16"/>
    </row>
    <row r="12" spans="1:15" x14ac:dyDescent="0.2">
      <c r="B12" s="15" t="s">
        <v>672</v>
      </c>
      <c r="C12" s="160">
        <v>1812</v>
      </c>
      <c r="G12" s="15" t="s">
        <v>673</v>
      </c>
      <c r="H12" s="15">
        <f>AVERAGE(E15:E24)</f>
        <v>4263.666666666667</v>
      </c>
    </row>
    <row r="13" spans="1:15" x14ac:dyDescent="0.2">
      <c r="B13" s="15" t="s">
        <v>674</v>
      </c>
      <c r="C13" s="15">
        <f>COUNT(B15:B24)</f>
        <v>3</v>
      </c>
      <c r="G13" s="15" t="s">
        <v>675</v>
      </c>
      <c r="H13" s="15">
        <f>MAX(E15:E24)</f>
        <v>4545</v>
      </c>
      <c r="J13" s="1" t="s">
        <v>997</v>
      </c>
    </row>
    <row r="14" spans="1:15" x14ac:dyDescent="0.2">
      <c r="B14" s="15" t="s">
        <v>676</v>
      </c>
      <c r="C14" s="15" t="s">
        <v>677</v>
      </c>
      <c r="E14" s="15" t="s">
        <v>678</v>
      </c>
      <c r="F14" s="15" t="s">
        <v>679</v>
      </c>
      <c r="G14" s="15" t="s">
        <v>680</v>
      </c>
      <c r="H14" s="15" t="s">
        <v>38</v>
      </c>
      <c r="I14" s="15" t="s">
        <v>681</v>
      </c>
      <c r="J14" s="15" t="s">
        <v>998</v>
      </c>
      <c r="K14" s="156">
        <v>0.35416666666666669</v>
      </c>
    </row>
    <row r="15" spans="1:15" x14ac:dyDescent="0.2">
      <c r="A15" s="15">
        <v>1</v>
      </c>
      <c r="B15" s="20">
        <v>11</v>
      </c>
      <c r="C15" s="5" t="str">
        <f>LOOKUP(B15,Registration)</f>
        <v>Mike Monical</v>
      </c>
      <c r="D15" s="8">
        <f>C12</f>
        <v>1812</v>
      </c>
      <c r="E15" s="21">
        <v>4545</v>
      </c>
      <c r="F15" s="15">
        <f>IF(E15=0," ",RANK(E15,E15:E24))</f>
        <v>1</v>
      </c>
      <c r="G15" s="15">
        <f>IF(E15=0," ",INDEX(PlacePts,F15,C13-1))</f>
        <v>3</v>
      </c>
      <c r="H15" s="23">
        <f>IF(E15=0," ",IF(E15=H$13,E15/H$12,E15/H$13))</f>
        <v>1.0659838949261198</v>
      </c>
      <c r="I15" s="23">
        <f>IF(E15=0," ",H15+G15)</f>
        <v>4.06598389492612</v>
      </c>
      <c r="J15" s="24" t="s">
        <v>999</v>
      </c>
      <c r="K15" s="157">
        <v>0.51041666666666663</v>
      </c>
      <c r="L15" s="24"/>
      <c r="M15" s="24"/>
      <c r="N15" s="24"/>
      <c r="O15" s="24"/>
    </row>
    <row r="16" spans="1:15" x14ac:dyDescent="0.2">
      <c r="A16" s="15">
        <v>2</v>
      </c>
      <c r="B16" s="20">
        <v>3</v>
      </c>
      <c r="C16" s="5" t="str">
        <f t="shared" ref="C16:C24" si="0">LOOKUP(B16,Registration)</f>
        <v>Mark Geary</v>
      </c>
      <c r="D16" s="8">
        <f>C12</f>
        <v>1812</v>
      </c>
      <c r="E16" s="25">
        <v>4333</v>
      </c>
      <c r="F16" s="15">
        <f>IF(E16=0," ",RANK(E16,E15:E24))</f>
        <v>2</v>
      </c>
      <c r="G16" s="38">
        <f>IF(E16=0," ",INDEX(PlacePts,F16,C13-1))</f>
        <v>1</v>
      </c>
      <c r="H16" s="23">
        <f t="shared" ref="H16:H24" si="1">IF(E16=0," ",IF(E16=H$13,E16/H$12,E16/H$13))</f>
        <v>0.95335533553355334</v>
      </c>
      <c r="I16" s="23">
        <f t="shared" ref="I16:I24" si="2">IF(E16=0," ",H16+G16)</f>
        <v>1.9533553355335533</v>
      </c>
      <c r="J16" s="24"/>
      <c r="K16" s="155">
        <f>+K15-K14</f>
        <v>0.15624999999999994</v>
      </c>
      <c r="L16" s="24"/>
      <c r="M16" s="24"/>
      <c r="N16" s="24"/>
      <c r="O16" s="24"/>
    </row>
    <row r="17" spans="1:15" x14ac:dyDescent="0.2">
      <c r="A17" s="15">
        <v>3</v>
      </c>
      <c r="B17" s="20">
        <v>6</v>
      </c>
      <c r="C17" s="5" t="str">
        <f t="shared" si="0"/>
        <v>Bill Gallagher</v>
      </c>
      <c r="D17" s="8">
        <f>C12</f>
        <v>1812</v>
      </c>
      <c r="E17" s="25">
        <v>3913</v>
      </c>
      <c r="F17" s="41">
        <f>IF(E17=0," ",RANK(E17,E15:E24))</f>
        <v>3</v>
      </c>
      <c r="G17" s="41">
        <f>IF(E17=0," ",INDEX(PlacePts,F17,C13-1))</f>
        <v>0</v>
      </c>
      <c r="H17" s="23">
        <f t="shared" si="1"/>
        <v>0.86094609460946092</v>
      </c>
      <c r="I17" s="23">
        <f t="shared" si="2"/>
        <v>0.86094609460946092</v>
      </c>
      <c r="J17" s="24"/>
      <c r="K17" s="24"/>
      <c r="L17" s="24"/>
      <c r="M17" s="24"/>
      <c r="N17" s="24"/>
      <c r="O17" s="24"/>
    </row>
    <row r="18" spans="1:15" x14ac:dyDescent="0.2">
      <c r="A18" s="15">
        <v>4</v>
      </c>
      <c r="B18" s="20"/>
      <c r="C18" s="5" t="str">
        <f t="shared" si="0"/>
        <v xml:space="preserve">  </v>
      </c>
      <c r="D18" s="8">
        <f>C12</f>
        <v>1812</v>
      </c>
      <c r="E18" s="25"/>
      <c r="F18" s="15" t="str">
        <f>IF(E18=0," ",RANK(E18,E15:E24))</f>
        <v xml:space="preserve"> </v>
      </c>
      <c r="G18" s="15" t="str">
        <f>IF(E18=0," ",INDEX(PlacePts,F18,C$13-1))</f>
        <v xml:space="preserve"> </v>
      </c>
      <c r="H18" s="23" t="str">
        <f t="shared" si="1"/>
        <v xml:space="preserve"> </v>
      </c>
      <c r="I18" s="23" t="str">
        <f t="shared" si="2"/>
        <v xml:space="preserve"> </v>
      </c>
      <c r="J18" s="24"/>
      <c r="K18" s="24"/>
      <c r="L18" s="24"/>
      <c r="M18" s="24"/>
      <c r="N18" s="24"/>
      <c r="O18" s="24"/>
    </row>
    <row r="19" spans="1:15" x14ac:dyDescent="0.2">
      <c r="A19" s="15">
        <v>5</v>
      </c>
      <c r="B19" s="20"/>
      <c r="C19" s="5" t="str">
        <f t="shared" si="0"/>
        <v xml:space="preserve">  </v>
      </c>
      <c r="D19" s="8">
        <f>C12</f>
        <v>1812</v>
      </c>
      <c r="E19" s="25"/>
      <c r="F19" s="15" t="str">
        <f>IF(E19=0," ",RANK(E19,E15:E24))</f>
        <v xml:space="preserve"> </v>
      </c>
      <c r="G19" s="15" t="str">
        <f>IF(E19=0," ",INDEX(PlacePts,F19,C13-1))</f>
        <v xml:space="preserve"> </v>
      </c>
      <c r="H19" s="23" t="str">
        <f t="shared" si="1"/>
        <v xml:space="preserve"> </v>
      </c>
      <c r="I19" s="23" t="str">
        <f t="shared" si="2"/>
        <v xml:space="preserve"> </v>
      </c>
      <c r="J19" s="24"/>
      <c r="K19" s="24"/>
      <c r="L19" s="24"/>
      <c r="M19" s="24"/>
      <c r="N19" s="24"/>
      <c r="O19" s="24"/>
    </row>
    <row r="20" spans="1:15" x14ac:dyDescent="0.2">
      <c r="A20" s="15">
        <v>6</v>
      </c>
      <c r="B20" s="20"/>
      <c r="C20" s="5" t="str">
        <f t="shared" si="0"/>
        <v xml:space="preserve">  </v>
      </c>
      <c r="D20" s="8">
        <f>C12</f>
        <v>1812</v>
      </c>
      <c r="E20" s="25"/>
      <c r="F20" s="15" t="str">
        <f>IF(E20=0," ",RANK(E20,E15:E24))</f>
        <v xml:space="preserve"> </v>
      </c>
      <c r="G20" s="15" t="str">
        <f>IF(E20=0," ",INDEX(PlacePts,F20,C13-1))</f>
        <v xml:space="preserve"> </v>
      </c>
      <c r="H20" s="23" t="str">
        <f t="shared" si="1"/>
        <v xml:space="preserve"> </v>
      </c>
      <c r="I20" s="23" t="str">
        <f t="shared" si="2"/>
        <v xml:space="preserve"> </v>
      </c>
      <c r="J20" s="24"/>
      <c r="K20" s="24"/>
      <c r="L20" s="24"/>
      <c r="M20" s="24"/>
      <c r="N20" s="24"/>
      <c r="O20" s="24"/>
    </row>
    <row r="21" spans="1:15" hidden="1" x14ac:dyDescent="0.2">
      <c r="A21" s="15">
        <v>7</v>
      </c>
      <c r="B21" s="20"/>
      <c r="C21" s="5" t="str">
        <f t="shared" si="0"/>
        <v xml:space="preserve">  </v>
      </c>
      <c r="D21" s="8">
        <f>C12</f>
        <v>1812</v>
      </c>
      <c r="E21" s="25"/>
      <c r="F21" s="15" t="str">
        <f>IF(E21=0," ",RANK(E21,E15:E24))</f>
        <v xml:space="preserve"> </v>
      </c>
      <c r="G21" s="15" t="str">
        <f>IF(E21=0," ",INDEX(PlacePts,F21,C13-1))</f>
        <v xml:space="preserve"> </v>
      </c>
      <c r="H21" s="23" t="str">
        <f t="shared" si="1"/>
        <v xml:space="preserve"> </v>
      </c>
      <c r="I21" s="23" t="str">
        <f t="shared" si="2"/>
        <v xml:space="preserve"> </v>
      </c>
      <c r="J21" s="24"/>
      <c r="K21" s="24"/>
      <c r="L21" s="24"/>
      <c r="M21" s="24"/>
      <c r="N21" s="24"/>
      <c r="O21" s="24"/>
    </row>
    <row r="22" spans="1:15" hidden="1" x14ac:dyDescent="0.2">
      <c r="A22" s="15">
        <v>8</v>
      </c>
      <c r="B22" s="20"/>
      <c r="C22" s="5" t="str">
        <f t="shared" si="0"/>
        <v xml:space="preserve">  </v>
      </c>
      <c r="D22" s="8">
        <f>C12</f>
        <v>1812</v>
      </c>
      <c r="E22" s="25"/>
      <c r="F22" s="15" t="str">
        <f>IF(E22=0," ",RANK(E22,E15:E24))</f>
        <v xml:space="preserve"> </v>
      </c>
      <c r="G22" s="15" t="str">
        <f>IF(E22=0," ",INDEX(PlacePts,F22,C13-1))</f>
        <v xml:space="preserve"> </v>
      </c>
      <c r="H22" s="23" t="str">
        <f t="shared" si="1"/>
        <v xml:space="preserve"> </v>
      </c>
      <c r="I22" s="23" t="str">
        <f t="shared" si="2"/>
        <v xml:space="preserve"> </v>
      </c>
      <c r="J22" s="24"/>
      <c r="K22" s="24"/>
      <c r="L22" s="24"/>
      <c r="M22" s="24"/>
      <c r="N22" s="24"/>
      <c r="O22" s="24"/>
    </row>
    <row r="23" spans="1:15" hidden="1" x14ac:dyDescent="0.2">
      <c r="A23" s="15">
        <v>9</v>
      </c>
      <c r="B23" s="20"/>
      <c r="C23" s="5" t="str">
        <f t="shared" si="0"/>
        <v xml:space="preserve">  </v>
      </c>
      <c r="D23" s="8">
        <f>C12</f>
        <v>1812</v>
      </c>
      <c r="E23" s="25"/>
      <c r="F23" s="15" t="str">
        <f>IF(E23=0," ",RANK(E23,E15:E24))</f>
        <v xml:space="preserve"> </v>
      </c>
      <c r="G23" s="15" t="str">
        <f>IF(E23=0," ",INDEX(PlacePts,F23,C13-1))</f>
        <v xml:space="preserve"> </v>
      </c>
      <c r="H23" s="23" t="str">
        <f t="shared" si="1"/>
        <v xml:space="preserve"> </v>
      </c>
      <c r="I23" s="23" t="str">
        <f t="shared" si="2"/>
        <v xml:space="preserve"> </v>
      </c>
    </row>
    <row r="24" spans="1:15" hidden="1" x14ac:dyDescent="0.2">
      <c r="A24" s="15">
        <v>10</v>
      </c>
      <c r="B24" s="20"/>
      <c r="C24" s="5" t="str">
        <f t="shared" si="0"/>
        <v xml:space="preserve">  </v>
      </c>
      <c r="D24" s="8">
        <f>C12</f>
        <v>1812</v>
      </c>
      <c r="E24" s="26"/>
      <c r="F24" s="15" t="str">
        <f>IF(E24=0," ",RANK(E24,E15:E24))</f>
        <v xml:space="preserve"> </v>
      </c>
      <c r="G24" s="15" t="str">
        <f>IF(E24=0," ",INDEX(PlacePts,F24,C13-1))</f>
        <v xml:space="preserve"> </v>
      </c>
      <c r="H24" s="23" t="str">
        <f t="shared" si="1"/>
        <v xml:space="preserve"> </v>
      </c>
      <c r="I24" s="23" t="str">
        <f t="shared" si="2"/>
        <v xml:space="preserve"> </v>
      </c>
    </row>
    <row r="26" spans="1:15" x14ac:dyDescent="0.2">
      <c r="B26" s="15" t="s">
        <v>682</v>
      </c>
      <c r="C26" s="160">
        <v>1880</v>
      </c>
      <c r="G26" s="15" t="s">
        <v>683</v>
      </c>
      <c r="H26" s="15">
        <f>AVERAGE(E29:E38)</f>
        <v>6926.4</v>
      </c>
    </row>
    <row r="27" spans="1:15" x14ac:dyDescent="0.2">
      <c r="B27" s="15" t="s">
        <v>684</v>
      </c>
      <c r="C27" s="15">
        <f>COUNT(B29:B38)</f>
        <v>5</v>
      </c>
      <c r="G27" s="15" t="s">
        <v>685</v>
      </c>
      <c r="H27" s="28">
        <f>MAX(E29:E38)</f>
        <v>8495</v>
      </c>
      <c r="J27" s="1" t="s">
        <v>997</v>
      </c>
    </row>
    <row r="28" spans="1:15" x14ac:dyDescent="0.2">
      <c r="B28" s="15" t="s">
        <v>686</v>
      </c>
      <c r="C28" s="15" t="s">
        <v>687</v>
      </c>
      <c r="E28" s="15" t="s">
        <v>688</v>
      </c>
      <c r="F28" s="15" t="s">
        <v>689</v>
      </c>
      <c r="G28" s="15" t="s">
        <v>690</v>
      </c>
      <c r="H28" s="15" t="s">
        <v>38</v>
      </c>
      <c r="I28" s="15" t="s">
        <v>691</v>
      </c>
      <c r="J28" s="15" t="s">
        <v>998</v>
      </c>
      <c r="K28" s="156">
        <v>0.35416666666666669</v>
      </c>
    </row>
    <row r="29" spans="1:15" x14ac:dyDescent="0.2">
      <c r="A29" s="15">
        <v>1</v>
      </c>
      <c r="B29" s="20">
        <v>1</v>
      </c>
      <c r="C29" s="5" t="str">
        <f>LOOKUP(B29,Registration)</f>
        <v>Bruce Beard</v>
      </c>
      <c r="D29" s="8">
        <f>C26</f>
        <v>1880</v>
      </c>
      <c r="E29" s="21">
        <v>8495</v>
      </c>
      <c r="F29" s="41">
        <f>IF(E29=0," ",RANK(E29,E29:E38))</f>
        <v>1</v>
      </c>
      <c r="G29" s="15">
        <f>IF(E29=0," ",INDEX(PlacePts,F29,C27-1))</f>
        <v>5</v>
      </c>
      <c r="H29" s="23">
        <f>IF(E29=0," ",IF(E29=H$27,E29/H$26,E29/H$27))</f>
        <v>1.2264668514668515</v>
      </c>
      <c r="I29" s="23">
        <f>IF(E29=0," ",H29+G29)</f>
        <v>6.2264668514668511</v>
      </c>
      <c r="J29" s="24" t="s">
        <v>999</v>
      </c>
      <c r="K29" s="157">
        <v>0.52083333333333337</v>
      </c>
      <c r="L29" s="24"/>
      <c r="M29" s="24"/>
      <c r="N29" s="24"/>
      <c r="O29" s="24"/>
    </row>
    <row r="30" spans="1:15" x14ac:dyDescent="0.2">
      <c r="A30" s="15">
        <v>2</v>
      </c>
      <c r="B30" s="20">
        <v>15</v>
      </c>
      <c r="C30" s="5" t="str">
        <f t="shared" ref="C30:C38" si="3">LOOKUP(B30,Registration)</f>
        <v>Steve Yu</v>
      </c>
      <c r="D30" s="8">
        <f>C26</f>
        <v>1880</v>
      </c>
      <c r="E30" s="25">
        <v>7304</v>
      </c>
      <c r="F30" s="15">
        <f>IF(E30=0," ",RANK(E30,E29:E38))</f>
        <v>3</v>
      </c>
      <c r="G30" s="15">
        <f>IF(E30=0," ",INDEX(PlacePts,F30,C27-1))</f>
        <v>2</v>
      </c>
      <c r="H30" s="23">
        <f t="shared" ref="H30:H38" si="4">IF(E30=0," ",IF(E30=H$27,E30/H$26,E30/H$27))</f>
        <v>0.8597998822836963</v>
      </c>
      <c r="I30" s="23">
        <f t="shared" ref="I30:I38" si="5">IF(E30=0," ",H30+G30)</f>
        <v>2.8597998822836965</v>
      </c>
      <c r="J30" s="24"/>
      <c r="K30" s="155">
        <f>+K29-K28</f>
        <v>0.16666666666666669</v>
      </c>
      <c r="L30" s="24"/>
      <c r="M30" s="24"/>
      <c r="N30" s="24"/>
      <c r="O30" s="24"/>
    </row>
    <row r="31" spans="1:15" x14ac:dyDescent="0.2">
      <c r="A31" s="15">
        <v>3</v>
      </c>
      <c r="B31" s="20">
        <v>4</v>
      </c>
      <c r="C31" s="5" t="str">
        <f t="shared" si="3"/>
        <v>David Simmons</v>
      </c>
      <c r="D31" s="8">
        <f>C26</f>
        <v>1880</v>
      </c>
      <c r="E31" s="25">
        <v>6887</v>
      </c>
      <c r="F31" s="15">
        <f>IF(E31=0," ",RANK(E31,E29:E38))</f>
        <v>4</v>
      </c>
      <c r="G31" s="15">
        <f>IF(E31=0," ",INDEX(PlacePts,F31,C27-1))</f>
        <v>1</v>
      </c>
      <c r="H31" s="23">
        <f t="shared" si="4"/>
        <v>0.8107121836374338</v>
      </c>
      <c r="I31" s="23">
        <f t="shared" si="5"/>
        <v>1.8107121836374338</v>
      </c>
      <c r="J31" s="24"/>
      <c r="K31" s="24"/>
      <c r="L31" s="24"/>
      <c r="M31" s="24"/>
      <c r="N31" s="24"/>
      <c r="O31" s="24"/>
    </row>
    <row r="32" spans="1:15" x14ac:dyDescent="0.2">
      <c r="A32" s="15">
        <v>4</v>
      </c>
      <c r="B32" s="20">
        <v>2</v>
      </c>
      <c r="C32" s="5" t="str">
        <f t="shared" si="3"/>
        <v>Jeff Heuer</v>
      </c>
      <c r="D32" s="8">
        <f>C26</f>
        <v>1880</v>
      </c>
      <c r="E32" s="25">
        <v>4378</v>
      </c>
      <c r="F32" s="15">
        <f>IF(E32=0," ",RANK(E32,E29:E38))</f>
        <v>5</v>
      </c>
      <c r="G32" s="15">
        <f>IF(E32=0," ",INDEX(PlacePts,F32,C27-1))</f>
        <v>0</v>
      </c>
      <c r="H32" s="23">
        <f t="shared" si="4"/>
        <v>0.51536197763390235</v>
      </c>
      <c r="I32" s="23">
        <f t="shared" si="5"/>
        <v>0.51536197763390235</v>
      </c>
      <c r="J32" s="24"/>
      <c r="K32" s="24"/>
      <c r="L32" s="24"/>
      <c r="M32" s="24"/>
      <c r="N32" s="24"/>
      <c r="O32" s="24"/>
    </row>
    <row r="33" spans="1:15" x14ac:dyDescent="0.2">
      <c r="A33" s="15">
        <v>5</v>
      </c>
      <c r="B33" s="20">
        <v>12</v>
      </c>
      <c r="C33" s="5" t="str">
        <f t="shared" si="3"/>
        <v>Dave Blanchard</v>
      </c>
      <c r="D33" s="8">
        <f>C26</f>
        <v>1880</v>
      </c>
      <c r="E33" s="25">
        <v>7568</v>
      </c>
      <c r="F33" s="15">
        <f>IF(E33=0," ",RANK(E33,E29:E38))</f>
        <v>2</v>
      </c>
      <c r="G33" s="15">
        <f>IF(E33=0," ",INDEX(PlacePts,F33,C27-1))</f>
        <v>3</v>
      </c>
      <c r="H33" s="23">
        <f t="shared" si="4"/>
        <v>0.89087698646262503</v>
      </c>
      <c r="I33" s="23">
        <f t="shared" si="5"/>
        <v>3.8908769864626249</v>
      </c>
      <c r="J33" s="24"/>
      <c r="K33" s="24"/>
      <c r="L33" s="24"/>
      <c r="M33" s="24"/>
      <c r="N33" s="24"/>
      <c r="O33" s="24"/>
    </row>
    <row r="34" spans="1:15" x14ac:dyDescent="0.2">
      <c r="A34" s="15">
        <v>6</v>
      </c>
      <c r="B34" s="20"/>
      <c r="C34" s="5" t="str">
        <f t="shared" si="3"/>
        <v xml:space="preserve">  </v>
      </c>
      <c r="D34" s="8">
        <f>C26</f>
        <v>1880</v>
      </c>
      <c r="E34" s="25"/>
      <c r="F34" s="15" t="str">
        <f>IF(E34=0," ",RANK(E34,E29:E38))</f>
        <v xml:space="preserve"> </v>
      </c>
      <c r="G34" s="15" t="str">
        <f>IF(E34=0," ",INDEX(PlacePts,F34,C27-1))</f>
        <v xml:space="preserve"> </v>
      </c>
      <c r="H34" s="23" t="str">
        <f t="shared" si="4"/>
        <v xml:space="preserve"> </v>
      </c>
      <c r="I34" s="23" t="str">
        <f t="shared" si="5"/>
        <v xml:space="preserve"> </v>
      </c>
      <c r="J34" s="24"/>
      <c r="K34" s="24"/>
      <c r="L34" s="24"/>
      <c r="M34" s="24"/>
      <c r="N34" s="24"/>
      <c r="O34" s="24"/>
    </row>
    <row r="35" spans="1:15" hidden="1" x14ac:dyDescent="0.2">
      <c r="A35" s="15">
        <v>7</v>
      </c>
      <c r="B35" s="20"/>
      <c r="C35" s="5" t="str">
        <f t="shared" si="3"/>
        <v xml:space="preserve">  </v>
      </c>
      <c r="D35" s="8">
        <f>C26</f>
        <v>1880</v>
      </c>
      <c r="E35" s="25"/>
      <c r="F35" s="15" t="str">
        <f>IF(E35=0," ",RANK(E35,E29:E38))</f>
        <v xml:space="preserve"> </v>
      </c>
      <c r="G35" s="15" t="str">
        <f>IF(E35=0," ",INDEX(PlacePts,F35,C27-1))</f>
        <v xml:space="preserve"> </v>
      </c>
      <c r="H35" s="23" t="str">
        <f t="shared" si="4"/>
        <v xml:space="preserve"> </v>
      </c>
      <c r="I35" s="23" t="str">
        <f t="shared" si="5"/>
        <v xml:space="preserve"> </v>
      </c>
      <c r="J35" s="24"/>
      <c r="K35" s="24"/>
      <c r="L35" s="24"/>
      <c r="M35" s="24"/>
      <c r="N35" s="24"/>
      <c r="O35" s="24"/>
    </row>
    <row r="36" spans="1:15" hidden="1" x14ac:dyDescent="0.2">
      <c r="A36" s="15">
        <v>8</v>
      </c>
      <c r="B36" s="20"/>
      <c r="C36" s="5" t="str">
        <f t="shared" si="3"/>
        <v xml:space="preserve">  </v>
      </c>
      <c r="D36" s="8">
        <f>C26</f>
        <v>1880</v>
      </c>
      <c r="E36" s="25"/>
      <c r="F36" s="15" t="str">
        <f>IF(E36=0," ",RANK(E36,E29:E38))</f>
        <v xml:space="preserve"> </v>
      </c>
      <c r="G36" s="15" t="str">
        <f>IF(E36=0," ",INDEX(PlacePts,F36,C27-1))</f>
        <v xml:space="preserve"> </v>
      </c>
      <c r="H36" s="23" t="str">
        <f t="shared" si="4"/>
        <v xml:space="preserve"> </v>
      </c>
      <c r="I36" s="23" t="str">
        <f t="shared" si="5"/>
        <v xml:space="preserve"> </v>
      </c>
      <c r="J36" s="24"/>
      <c r="K36" s="24"/>
      <c r="L36" s="24"/>
      <c r="M36" s="24"/>
      <c r="N36" s="24"/>
      <c r="O36" s="24"/>
    </row>
    <row r="37" spans="1:15" hidden="1" x14ac:dyDescent="0.2">
      <c r="A37" s="15">
        <v>9</v>
      </c>
      <c r="B37" s="20"/>
      <c r="C37" s="5" t="str">
        <f t="shared" si="3"/>
        <v xml:space="preserve">  </v>
      </c>
      <c r="D37" s="8">
        <f>C26</f>
        <v>1880</v>
      </c>
      <c r="E37" s="25"/>
      <c r="F37" s="15" t="str">
        <f>IF(E37=0," ",RANK(E37,E29:E38))</f>
        <v xml:space="preserve"> </v>
      </c>
      <c r="G37" s="15" t="str">
        <f>IF(E37=0," ",INDEX(PlacePts,F37,C27-1))</f>
        <v xml:space="preserve"> </v>
      </c>
      <c r="H37" s="23" t="str">
        <f t="shared" si="4"/>
        <v xml:space="preserve"> </v>
      </c>
      <c r="I37" s="23" t="str">
        <f t="shared" si="5"/>
        <v xml:space="preserve"> </v>
      </c>
    </row>
    <row r="38" spans="1:15" hidden="1" x14ac:dyDescent="0.2">
      <c r="A38" s="15">
        <v>10</v>
      </c>
      <c r="B38" s="20"/>
      <c r="C38" s="5" t="str">
        <f t="shared" si="3"/>
        <v xml:space="preserve">  </v>
      </c>
      <c r="D38" s="8">
        <f>C26</f>
        <v>1880</v>
      </c>
      <c r="E38" s="26"/>
      <c r="F38" s="15" t="str">
        <f>IF(E38=0," ",RANK(E38,E29:E38))</f>
        <v xml:space="preserve"> </v>
      </c>
      <c r="G38" s="15" t="str">
        <f>IF(E38=0," ",INDEX(PlacePts,F38,C27-1))</f>
        <v xml:space="preserve"> </v>
      </c>
      <c r="H38" s="23" t="str">
        <f t="shared" si="4"/>
        <v xml:space="preserve"> </v>
      </c>
      <c r="I38" s="23" t="str">
        <f t="shared" si="5"/>
        <v xml:space="preserve"> </v>
      </c>
    </row>
    <row r="40" spans="1:15" x14ac:dyDescent="0.2">
      <c r="B40" s="15" t="s">
        <v>692</v>
      </c>
      <c r="C40" s="234" t="s">
        <v>1168</v>
      </c>
      <c r="G40" s="15" t="s">
        <v>693</v>
      </c>
      <c r="H40" s="15">
        <f>AVERAGE(E43:E52)</f>
        <v>15.666666666666666</v>
      </c>
    </row>
    <row r="41" spans="1:15" x14ac:dyDescent="0.2">
      <c r="B41" s="15" t="s">
        <v>694</v>
      </c>
      <c r="C41" s="15">
        <f>COUNT(B43:B52)</f>
        <v>3</v>
      </c>
      <c r="G41" s="15" t="s">
        <v>695</v>
      </c>
      <c r="H41" s="15">
        <f>MAX(E43:E52)</f>
        <v>24</v>
      </c>
      <c r="J41" s="1" t="s">
        <v>997</v>
      </c>
    </row>
    <row r="42" spans="1:15" x14ac:dyDescent="0.2">
      <c r="B42" s="15" t="s">
        <v>696</v>
      </c>
      <c r="C42" s="15" t="s">
        <v>697</v>
      </c>
      <c r="E42" s="15" t="s">
        <v>698</v>
      </c>
      <c r="F42" s="15" t="s">
        <v>699</v>
      </c>
      <c r="G42" s="15" t="s">
        <v>700</v>
      </c>
      <c r="H42" s="15" t="s">
        <v>38</v>
      </c>
      <c r="I42" s="15" t="s">
        <v>701</v>
      </c>
      <c r="J42" s="15" t="s">
        <v>998</v>
      </c>
      <c r="K42" s="156">
        <v>0.35416666666666669</v>
      </c>
    </row>
    <row r="43" spans="1:15" x14ac:dyDescent="0.2">
      <c r="A43" s="15">
        <v>1</v>
      </c>
      <c r="B43" s="20">
        <v>13</v>
      </c>
      <c r="C43" s="5" t="str">
        <f>LOOKUP(B43,Registration)</f>
        <v>David Hecht</v>
      </c>
      <c r="D43" s="8" t="str">
        <f>C40</f>
        <v>18PA</v>
      </c>
      <c r="E43" s="21">
        <v>13</v>
      </c>
      <c r="F43" s="15">
        <f>IF(E43=0," ",RANK(E43,E43:E52))</f>
        <v>2</v>
      </c>
      <c r="G43" s="15">
        <f>IF(E43=0," ",INDEX(PlacePts,F43,C41-1))</f>
        <v>1</v>
      </c>
      <c r="H43" s="23">
        <f>IF(E43=0," ",IF(E43=H$41,E43/H$40,E43/H$13))</f>
        <v>2.8602860286028602E-3</v>
      </c>
      <c r="I43" s="23">
        <f>IF(E43=0," ",H43+G43)</f>
        <v>1.0028602860286029</v>
      </c>
      <c r="J43" s="24" t="s">
        <v>999</v>
      </c>
      <c r="K43" s="157">
        <v>0.6875</v>
      </c>
    </row>
    <row r="44" spans="1:15" x14ac:dyDescent="0.2">
      <c r="A44" s="15">
        <v>2</v>
      </c>
      <c r="B44" s="20">
        <v>23</v>
      </c>
      <c r="C44" s="5" t="str">
        <f t="shared" ref="C44:C52" si="6">LOOKUP(B44,Registration)</f>
        <v>Aaron</v>
      </c>
      <c r="D44" s="8" t="str">
        <f>C40</f>
        <v>18PA</v>
      </c>
      <c r="E44" s="25">
        <v>24</v>
      </c>
      <c r="F44" s="15">
        <f>IF(E44=0," ",RANK(E44,E43:E52))</f>
        <v>1</v>
      </c>
      <c r="G44" s="15">
        <f>IF(E44=0," ",INDEX(PlacePts,F44,C41-1))</f>
        <v>3</v>
      </c>
      <c r="H44" s="23">
        <f>IF(E44=0," ",IF(E44=H$41,E44/H$40,E44/H$41))</f>
        <v>1.5319148936170213</v>
      </c>
      <c r="I44" s="23">
        <f t="shared" ref="I44:I52" si="7">IF(E44=0," ",H44+G44)</f>
        <v>4.5319148936170208</v>
      </c>
      <c r="J44" s="24"/>
      <c r="K44" s="155">
        <f>+K43-K42</f>
        <v>0.33333333333333331</v>
      </c>
    </row>
    <row r="45" spans="1:15" x14ac:dyDescent="0.2">
      <c r="A45" s="15">
        <v>3</v>
      </c>
      <c r="B45" s="20">
        <v>10</v>
      </c>
      <c r="C45" s="5" t="str">
        <f t="shared" si="6"/>
        <v>Allen Stancius</v>
      </c>
      <c r="D45" s="8" t="str">
        <f>C40</f>
        <v>18PA</v>
      </c>
      <c r="E45" s="25">
        <v>10</v>
      </c>
      <c r="F45" s="15">
        <f>IF(E45=0," ",RANK(E45,E43:E52))</f>
        <v>3</v>
      </c>
      <c r="G45" s="15">
        <f>IF(E45=0," ",INDEX(PlacePts,F45,C41-1))</f>
        <v>0</v>
      </c>
      <c r="H45" s="23">
        <f>IF(E45=0," ",IF(E45=H$41,E45/H$40,E45/H$41))</f>
        <v>0.41666666666666669</v>
      </c>
      <c r="I45" s="23">
        <f t="shared" si="7"/>
        <v>0.41666666666666669</v>
      </c>
      <c r="K45" s="1" t="s">
        <v>1000</v>
      </c>
    </row>
    <row r="46" spans="1:15" x14ac:dyDescent="0.2">
      <c r="A46" s="15">
        <v>4</v>
      </c>
      <c r="B46" s="20"/>
      <c r="C46" s="5" t="str">
        <f t="shared" si="6"/>
        <v xml:space="preserve">  </v>
      </c>
      <c r="D46" s="8" t="str">
        <f>C40</f>
        <v>18PA</v>
      </c>
      <c r="E46" s="25"/>
      <c r="F46" s="15" t="str">
        <f>IF(E46=0," ",RANK(E46,E43:E52))</f>
        <v xml:space="preserve"> </v>
      </c>
      <c r="G46" s="15" t="str">
        <f>IF(E46=0," ",INDEX(PlacePts,F46,C41-1))</f>
        <v xml:space="preserve"> </v>
      </c>
      <c r="H46" s="23" t="str">
        <f t="shared" ref="H46:H52" si="8">IF(E46=0," ",IF(E46=H$41,E46/H$40,E46/H$41))</f>
        <v xml:space="preserve"> </v>
      </c>
      <c r="I46" s="23" t="str">
        <f t="shared" si="7"/>
        <v xml:space="preserve"> </v>
      </c>
    </row>
    <row r="47" spans="1:15" x14ac:dyDescent="0.2">
      <c r="A47" s="15">
        <v>5</v>
      </c>
      <c r="B47" s="20"/>
      <c r="C47" s="5" t="str">
        <f t="shared" si="6"/>
        <v xml:space="preserve">  </v>
      </c>
      <c r="D47" s="8" t="str">
        <f>C40</f>
        <v>18PA</v>
      </c>
      <c r="E47" s="25"/>
      <c r="F47" s="15" t="str">
        <f>IF(E47=0," ",RANK(E47,E43:E52))</f>
        <v xml:space="preserve"> </v>
      </c>
      <c r="G47" s="15" t="str">
        <f>IF(E47=0," ",INDEX(PlacePts,F47,C41-1))</f>
        <v xml:space="preserve"> </v>
      </c>
      <c r="H47" s="23" t="str">
        <f t="shared" si="8"/>
        <v xml:space="preserve"> </v>
      </c>
      <c r="I47" s="23" t="str">
        <f t="shared" si="7"/>
        <v xml:space="preserve"> </v>
      </c>
    </row>
    <row r="48" spans="1:15" x14ac:dyDescent="0.2">
      <c r="A48" s="15">
        <v>6</v>
      </c>
      <c r="B48" s="20"/>
      <c r="C48" s="5" t="str">
        <f t="shared" si="6"/>
        <v xml:space="preserve">  </v>
      </c>
      <c r="D48" s="8" t="str">
        <f>C40</f>
        <v>18PA</v>
      </c>
      <c r="E48" s="25"/>
      <c r="F48" s="15" t="str">
        <f>IF(E48=0," ",RANK(E48,E43:E52))</f>
        <v xml:space="preserve"> </v>
      </c>
      <c r="G48" s="15" t="str">
        <f>IF(E48=0," ",INDEX(PlacePts,F48,C41-1))</f>
        <v xml:space="preserve"> </v>
      </c>
      <c r="H48" s="23" t="str">
        <f t="shared" si="8"/>
        <v xml:space="preserve"> </v>
      </c>
      <c r="I48" s="23" t="str">
        <f t="shared" si="7"/>
        <v xml:space="preserve"> </v>
      </c>
    </row>
    <row r="49" spans="1:9" ht="11.25" hidden="1" customHeight="1" x14ac:dyDescent="0.2">
      <c r="A49" s="15">
        <v>7</v>
      </c>
      <c r="B49" s="20"/>
      <c r="C49" s="5" t="str">
        <f t="shared" si="6"/>
        <v xml:space="preserve">  </v>
      </c>
      <c r="D49" s="8" t="str">
        <f>C40</f>
        <v>18PA</v>
      </c>
      <c r="E49" s="25"/>
      <c r="F49" s="15" t="str">
        <f>IF(E49=0," ",RANK(E49,E43:E52))</f>
        <v xml:space="preserve"> </v>
      </c>
      <c r="G49" s="15" t="str">
        <f>IF(E49=0," ",INDEX(PlacePts,F49,C41-1))</f>
        <v xml:space="preserve"> </v>
      </c>
      <c r="H49" s="23" t="str">
        <f t="shared" si="8"/>
        <v xml:space="preserve"> </v>
      </c>
      <c r="I49" s="23" t="str">
        <f t="shared" si="7"/>
        <v xml:space="preserve"> </v>
      </c>
    </row>
    <row r="50" spans="1:9" hidden="1" x14ac:dyDescent="0.2">
      <c r="A50" s="15">
        <v>8</v>
      </c>
      <c r="B50" s="20"/>
      <c r="C50" s="5" t="str">
        <f t="shared" si="6"/>
        <v xml:space="preserve">  </v>
      </c>
      <c r="D50" s="8" t="str">
        <f>C40</f>
        <v>18PA</v>
      </c>
      <c r="E50" s="25"/>
      <c r="F50" s="15" t="str">
        <f>IF(E50=0," ",RANK(E50,E43:E52))</f>
        <v xml:space="preserve"> </v>
      </c>
      <c r="G50" s="15" t="str">
        <f>IF(E50=0," ",INDEX(PlacePts,F50,C41-1))</f>
        <v xml:space="preserve"> </v>
      </c>
      <c r="H50" s="23" t="str">
        <f t="shared" si="8"/>
        <v xml:space="preserve"> </v>
      </c>
      <c r="I50" s="23" t="str">
        <f t="shared" si="7"/>
        <v xml:space="preserve"> </v>
      </c>
    </row>
    <row r="51" spans="1:9" hidden="1" x14ac:dyDescent="0.2">
      <c r="A51" s="15">
        <v>9</v>
      </c>
      <c r="B51" s="20"/>
      <c r="C51" s="5" t="str">
        <f t="shared" si="6"/>
        <v xml:space="preserve">  </v>
      </c>
      <c r="D51" s="8" t="str">
        <f>C40</f>
        <v>18PA</v>
      </c>
      <c r="E51" s="25"/>
      <c r="F51" s="15" t="str">
        <f>IF(E51=0," ",RANK(E51,E43:E52))</f>
        <v xml:space="preserve"> </v>
      </c>
      <c r="G51" s="15" t="str">
        <f>IF(E51=0," ",INDEX(PlacePts,F51,C41-1))</f>
        <v xml:space="preserve"> </v>
      </c>
      <c r="H51" s="23" t="str">
        <f t="shared" si="8"/>
        <v xml:space="preserve"> </v>
      </c>
      <c r="I51" s="23" t="str">
        <f t="shared" si="7"/>
        <v xml:space="preserve"> </v>
      </c>
    </row>
    <row r="52" spans="1:9" hidden="1" x14ac:dyDescent="0.2">
      <c r="A52" s="15">
        <v>10</v>
      </c>
      <c r="B52" s="20"/>
      <c r="C52" s="5" t="str">
        <f t="shared" si="6"/>
        <v xml:space="preserve">  </v>
      </c>
      <c r="D52" s="8" t="str">
        <f>C40</f>
        <v>18PA</v>
      </c>
      <c r="E52" s="26"/>
      <c r="F52" s="15" t="str">
        <f>IF(E52=0," ",RANK(E52,E43:E52))</f>
        <v xml:space="preserve"> </v>
      </c>
      <c r="G52" s="15" t="str">
        <f>IF(E52=0," ",INDEX(PlacePts,F52,C41-1))</f>
        <v xml:space="preserve"> </v>
      </c>
      <c r="H52" s="23" t="str">
        <f t="shared" si="8"/>
        <v xml:space="preserve"> </v>
      </c>
      <c r="I52" s="23" t="str">
        <f t="shared" si="7"/>
        <v xml:space="preserve"> </v>
      </c>
    </row>
    <row r="54" spans="1:9" x14ac:dyDescent="0.2">
      <c r="B54" s="15" t="s">
        <v>702</v>
      </c>
      <c r="C54" s="27">
        <v>1848</v>
      </c>
      <c r="G54" s="15" t="s">
        <v>703</v>
      </c>
      <c r="H54" s="15">
        <f>AVERAGE(E57:E66)</f>
        <v>4375</v>
      </c>
    </row>
    <row r="55" spans="1:9" x14ac:dyDescent="0.2">
      <c r="B55" s="15" t="s">
        <v>704</v>
      </c>
      <c r="C55" s="15">
        <f>COUNT(B57:B66)</f>
        <v>4</v>
      </c>
      <c r="G55" s="15" t="s">
        <v>705</v>
      </c>
      <c r="H55" s="15">
        <f>MAX(E57:E66)</f>
        <v>5600</v>
      </c>
    </row>
    <row r="56" spans="1:9" x14ac:dyDescent="0.2">
      <c r="B56" s="15" t="s">
        <v>706</v>
      </c>
      <c r="C56" s="15" t="s">
        <v>707</v>
      </c>
      <c r="E56" s="15" t="s">
        <v>708</v>
      </c>
      <c r="F56" s="15" t="s">
        <v>709</v>
      </c>
      <c r="G56" s="15" t="s">
        <v>710</v>
      </c>
      <c r="H56" s="15" t="s">
        <v>38</v>
      </c>
      <c r="I56" s="15" t="s">
        <v>711</v>
      </c>
    </row>
    <row r="57" spans="1:9" x14ac:dyDescent="0.2">
      <c r="A57" s="15">
        <v>1</v>
      </c>
      <c r="B57" s="20">
        <v>16</v>
      </c>
      <c r="C57" s="5" t="str">
        <f>LOOKUP(B57,Registration)</f>
        <v>Chris… Roa</v>
      </c>
      <c r="D57" s="8">
        <f>C54</f>
        <v>1848</v>
      </c>
      <c r="E57" s="20">
        <v>5600</v>
      </c>
      <c r="F57" s="15">
        <f>IF(E57=0," ",RANK(E57,E57:E66))</f>
        <v>1</v>
      </c>
      <c r="G57" s="15">
        <f>IF(E57=0," ",INDEX(PlacePts,F57,C55-1))</f>
        <v>4</v>
      </c>
      <c r="H57" s="23">
        <f>IF(E57=0," ",IF(E57=H$55,E57/H$54,E57/H$55))</f>
        <v>1.28</v>
      </c>
      <c r="I57" s="23">
        <f>IF(E57=0," ",H57+G57)</f>
        <v>5.28</v>
      </c>
    </row>
    <row r="58" spans="1:9" x14ac:dyDescent="0.2">
      <c r="A58" s="15">
        <v>2</v>
      </c>
      <c r="B58" s="20">
        <v>7</v>
      </c>
      <c r="C58" s="5" t="str">
        <f t="shared" ref="C58:C66" si="9">LOOKUP(B58,Registration)</f>
        <v>Eric Flood</v>
      </c>
      <c r="D58" s="8">
        <f>C54</f>
        <v>1848</v>
      </c>
      <c r="E58" s="20">
        <v>5200</v>
      </c>
      <c r="F58" s="15">
        <f>IF(E58=0," ",RANK(E58,E57:E66))</f>
        <v>2</v>
      </c>
      <c r="G58" s="15">
        <f>IF(E58=0," ",INDEX(PlacePts,F58,C55-1))</f>
        <v>2</v>
      </c>
      <c r="H58" s="23">
        <f t="shared" ref="H58:H66" si="10">IF(E58=0," ",IF(E58=H$55,E58/H$54,E58/H$55))</f>
        <v>0.9285714285714286</v>
      </c>
      <c r="I58" s="23">
        <f t="shared" ref="I58:I66" si="11">IF(E58=0," ",H58+G58)</f>
        <v>2.9285714285714288</v>
      </c>
    </row>
    <row r="59" spans="1:9" x14ac:dyDescent="0.2">
      <c r="A59" s="15">
        <v>3</v>
      </c>
      <c r="B59" s="20">
        <v>18</v>
      </c>
      <c r="C59" s="5" t="str">
        <f t="shared" si="9"/>
        <v>Ken Boucher</v>
      </c>
      <c r="D59" s="8">
        <f>C54</f>
        <v>1848</v>
      </c>
      <c r="E59" s="20">
        <v>4200</v>
      </c>
      <c r="F59" s="15">
        <f>IF(E59=0," ",RANK(E59,E57:E66))</f>
        <v>3</v>
      </c>
      <c r="G59" s="15">
        <f>IF(E59=0," ",INDEX(PlacePts,F59,C55-1))</f>
        <v>1</v>
      </c>
      <c r="H59" s="23">
        <f t="shared" si="10"/>
        <v>0.75</v>
      </c>
      <c r="I59" s="23">
        <f t="shared" si="11"/>
        <v>1.75</v>
      </c>
    </row>
    <row r="60" spans="1:9" x14ac:dyDescent="0.2">
      <c r="A60" s="15">
        <v>4</v>
      </c>
      <c r="B60" s="20">
        <v>5</v>
      </c>
      <c r="C60" s="5" t="str">
        <f t="shared" si="9"/>
        <v>Chris Schaffer</v>
      </c>
      <c r="D60" s="8">
        <f>C54</f>
        <v>1848</v>
      </c>
      <c r="E60" s="20">
        <v>2500</v>
      </c>
      <c r="F60" s="15">
        <f>IF(E60=0," ",RANK(E60,E57:E66))</f>
        <v>4</v>
      </c>
      <c r="G60" s="15">
        <f>IF(E60=0," ",INDEX(PlacePts,F60,C55-1))</f>
        <v>0</v>
      </c>
      <c r="H60" s="23">
        <f t="shared" si="10"/>
        <v>0.44642857142857145</v>
      </c>
      <c r="I60" s="23">
        <f t="shared" si="11"/>
        <v>0.44642857142857145</v>
      </c>
    </row>
    <row r="61" spans="1:9" x14ac:dyDescent="0.2">
      <c r="A61" s="15">
        <v>5</v>
      </c>
      <c r="B61" s="20"/>
      <c r="C61" s="5" t="str">
        <f t="shared" si="9"/>
        <v xml:space="preserve">  </v>
      </c>
      <c r="D61" s="8">
        <f>C54</f>
        <v>1848</v>
      </c>
      <c r="E61" s="20"/>
      <c r="F61" s="15" t="str">
        <f>IF(E61=0," ",RANK(E61,E57:E66))</f>
        <v xml:space="preserve"> </v>
      </c>
      <c r="G61" s="15" t="str">
        <f>IF(E61=0," ",INDEX(PlacePts,F61,C55-1))</f>
        <v xml:space="preserve"> </v>
      </c>
      <c r="H61" s="23" t="str">
        <f t="shared" si="10"/>
        <v xml:space="preserve"> </v>
      </c>
      <c r="I61" s="23" t="str">
        <f t="shared" si="11"/>
        <v xml:space="preserve"> </v>
      </c>
    </row>
    <row r="62" spans="1:9" x14ac:dyDescent="0.2">
      <c r="A62" s="15">
        <v>6</v>
      </c>
      <c r="B62" s="20"/>
      <c r="C62" s="5" t="str">
        <f t="shared" si="9"/>
        <v xml:space="preserve">  </v>
      </c>
      <c r="D62" s="8">
        <f>C54</f>
        <v>1848</v>
      </c>
      <c r="E62" s="20"/>
      <c r="F62" s="15" t="str">
        <f>IF(E62=0," ",RANK(E62,E57:E66))</f>
        <v xml:space="preserve"> </v>
      </c>
      <c r="G62" s="15" t="str">
        <f>IF(E62=0," ",INDEX(PlacePts,F62,C55-1))</f>
        <v xml:space="preserve"> </v>
      </c>
      <c r="H62" s="23" t="str">
        <f t="shared" si="10"/>
        <v xml:space="preserve"> </v>
      </c>
      <c r="I62" s="23" t="str">
        <f t="shared" si="11"/>
        <v xml:space="preserve"> </v>
      </c>
    </row>
    <row r="63" spans="1:9" hidden="1" x14ac:dyDescent="0.2">
      <c r="A63" s="15">
        <v>7</v>
      </c>
      <c r="B63" s="20"/>
      <c r="C63" s="5" t="str">
        <f t="shared" si="9"/>
        <v xml:space="preserve">  </v>
      </c>
      <c r="D63" s="8">
        <f>C54</f>
        <v>1848</v>
      </c>
      <c r="E63" s="20"/>
      <c r="F63" s="15" t="str">
        <f>IF(E63=0," ",RANK(E63,E57:E66))</f>
        <v xml:space="preserve"> </v>
      </c>
      <c r="G63" s="15" t="str">
        <f>IF(E63=0," ",INDEX(PlacePts,F63,C55-1))</f>
        <v xml:space="preserve"> </v>
      </c>
      <c r="H63" s="23" t="str">
        <f t="shared" si="10"/>
        <v xml:space="preserve"> </v>
      </c>
      <c r="I63" s="23" t="str">
        <f t="shared" si="11"/>
        <v xml:space="preserve"> </v>
      </c>
    </row>
    <row r="64" spans="1:9" ht="13.5" hidden="1" customHeight="1" x14ac:dyDescent="0.2">
      <c r="A64" s="15">
        <v>8</v>
      </c>
      <c r="B64" s="20"/>
      <c r="C64" s="5" t="str">
        <f t="shared" si="9"/>
        <v xml:space="preserve">  </v>
      </c>
      <c r="D64" s="8">
        <f>C54</f>
        <v>1848</v>
      </c>
      <c r="E64" s="20"/>
      <c r="F64" s="15" t="str">
        <f>IF(E64=0," ",RANK(E64,E57:E66))</f>
        <v xml:space="preserve"> </v>
      </c>
      <c r="G64" s="15" t="str">
        <f>IF(E64=0," ",INDEX(PlacePts,F64,C55-1))</f>
        <v xml:space="preserve"> </v>
      </c>
      <c r="H64" s="23" t="str">
        <f t="shared" si="10"/>
        <v xml:space="preserve"> </v>
      </c>
      <c r="I64" s="23" t="str">
        <f t="shared" si="11"/>
        <v xml:space="preserve"> </v>
      </c>
    </row>
    <row r="65" spans="1:9" hidden="1" x14ac:dyDescent="0.2">
      <c r="A65" s="15">
        <v>9</v>
      </c>
      <c r="B65" s="20"/>
      <c r="C65" s="5" t="str">
        <f t="shared" si="9"/>
        <v xml:space="preserve">  </v>
      </c>
      <c r="D65" s="8">
        <f>C54</f>
        <v>1848</v>
      </c>
      <c r="E65" s="20"/>
      <c r="F65" s="15" t="str">
        <f>IF(E65=0," ",RANK(E65,E57:E66))</f>
        <v xml:space="preserve"> </v>
      </c>
      <c r="G65" s="15" t="str">
        <f>IF(E65=0," ",INDEX(PlacePts,F65,C55-1))</f>
        <v xml:space="preserve"> </v>
      </c>
      <c r="H65" s="23" t="str">
        <f t="shared" si="10"/>
        <v xml:space="preserve"> </v>
      </c>
      <c r="I65" s="23" t="str">
        <f t="shared" si="11"/>
        <v xml:space="preserve"> </v>
      </c>
    </row>
    <row r="66" spans="1:9" hidden="1" x14ac:dyDescent="0.2">
      <c r="A66" s="15">
        <v>10</v>
      </c>
      <c r="B66" s="20"/>
      <c r="C66" s="5" t="str">
        <f t="shared" si="9"/>
        <v xml:space="preserve">  </v>
      </c>
      <c r="D66" s="8">
        <f>C54</f>
        <v>1848</v>
      </c>
      <c r="E66" s="20"/>
      <c r="F66" s="15" t="str">
        <f>IF(E66=0," ",RANK(E66,E57:E66))</f>
        <v xml:space="preserve"> </v>
      </c>
      <c r="G66" s="15" t="str">
        <f>IF(E66=0," ",INDEX(PlacePts,F66,C55-1))</f>
        <v xml:space="preserve"> </v>
      </c>
      <c r="H66" s="23" t="str">
        <f t="shared" si="10"/>
        <v xml:space="preserve"> </v>
      </c>
      <c r="I66" s="23" t="str">
        <f t="shared" si="11"/>
        <v xml:space="preserve"> </v>
      </c>
    </row>
    <row r="69" spans="1:9" x14ac:dyDescent="0.2">
      <c r="B69" s="15" t="s">
        <v>712</v>
      </c>
      <c r="C69" s="27">
        <v>1870</v>
      </c>
      <c r="G69" s="15" t="s">
        <v>713</v>
      </c>
      <c r="H69" s="15">
        <f>AVERAGE(E72:E81)</f>
        <v>12186.666666666666</v>
      </c>
    </row>
    <row r="70" spans="1:9" x14ac:dyDescent="0.2">
      <c r="B70" s="15" t="s">
        <v>714</v>
      </c>
      <c r="C70" s="15">
        <f>COUNT(B72:B81)</f>
        <v>3</v>
      </c>
      <c r="G70" s="15" t="s">
        <v>715</v>
      </c>
      <c r="H70" s="15">
        <f>MAX(E72:E81)</f>
        <v>17348</v>
      </c>
    </row>
    <row r="71" spans="1:9" x14ac:dyDescent="0.2">
      <c r="B71" s="15" t="s">
        <v>716</v>
      </c>
      <c r="C71" s="15" t="s">
        <v>717</v>
      </c>
      <c r="E71" s="15" t="s">
        <v>718</v>
      </c>
      <c r="F71" s="15" t="s">
        <v>719</v>
      </c>
      <c r="G71" s="15" t="s">
        <v>720</v>
      </c>
      <c r="H71" s="15" t="s">
        <v>38</v>
      </c>
      <c r="I71" s="15" t="s">
        <v>721</v>
      </c>
    </row>
    <row r="72" spans="1:9" x14ac:dyDescent="0.2">
      <c r="A72" s="15">
        <v>1</v>
      </c>
      <c r="B72" s="20">
        <v>9</v>
      </c>
      <c r="C72" s="5" t="str">
        <f>LOOKUP(B72,Registration)</f>
        <v>Todd V.d Pluyme</v>
      </c>
      <c r="D72" s="8">
        <f>C69</f>
        <v>1870</v>
      </c>
      <c r="E72" s="20">
        <v>17348</v>
      </c>
      <c r="F72" s="15">
        <f>IF(E72=0," ",RANK(E72,E72:E81))</f>
        <v>1</v>
      </c>
      <c r="G72" s="15">
        <f>IF(E72=0," ",INDEX(PlacePts,F72,C70-1))</f>
        <v>3</v>
      </c>
      <c r="H72" s="23">
        <f>IF(E72=0," ",IF(E72=H$70,E72/H$69,E72/H$70))</f>
        <v>1.4235229759299781</v>
      </c>
      <c r="I72" s="23">
        <f>IF(E72=0," ",H72+G72)</f>
        <v>4.4235229759299779</v>
      </c>
    </row>
    <row r="73" spans="1:9" x14ac:dyDescent="0.2">
      <c r="A73" s="15">
        <v>2</v>
      </c>
      <c r="B73" s="20">
        <v>8</v>
      </c>
      <c r="C73" s="5" t="str">
        <f t="shared" ref="C73:C81" si="12">LOOKUP(B73,Registration)</f>
        <v>Jonathan Flagg</v>
      </c>
      <c r="D73" s="8">
        <f>C69</f>
        <v>1870</v>
      </c>
      <c r="E73" s="20">
        <v>13245</v>
      </c>
      <c r="F73" s="15">
        <f>IF(E73=0," ",RANK(E73,E72:E81))</f>
        <v>2</v>
      </c>
      <c r="G73" s="15">
        <f>IF(E73=0," ",INDEX(PlacePts,F73,C70-1))</f>
        <v>1</v>
      </c>
      <c r="H73" s="23">
        <f t="shared" ref="H73:H81" si="13">IF(E73=0," ",IF(E73=H$70,E73/H$69,E73/H$70))</f>
        <v>0.7634885865805856</v>
      </c>
      <c r="I73" s="23">
        <f t="shared" ref="I73:I81" si="14">IF(E73=0," ",H73+G73)</f>
        <v>1.7634885865805856</v>
      </c>
    </row>
    <row r="74" spans="1:9" x14ac:dyDescent="0.2">
      <c r="A74" s="15">
        <v>3</v>
      </c>
      <c r="B74" s="20">
        <v>17</v>
      </c>
      <c r="C74" s="5" t="str">
        <f t="shared" si="12"/>
        <v>Jonathan Ander…</v>
      </c>
      <c r="D74" s="8">
        <f>C69</f>
        <v>1870</v>
      </c>
      <c r="E74" s="20">
        <v>5967</v>
      </c>
      <c r="F74" s="15">
        <f>IF(E74=0," ",RANK(E74,E72:E81))</f>
        <v>3</v>
      </c>
      <c r="G74" s="15">
        <f>IF(E74=0," ",INDEX(PlacePts,F74,C70-1))</f>
        <v>0</v>
      </c>
      <c r="H74" s="23">
        <f t="shared" si="13"/>
        <v>0.3439589578049343</v>
      </c>
      <c r="I74" s="23">
        <f t="shared" si="14"/>
        <v>0.3439589578049343</v>
      </c>
    </row>
    <row r="75" spans="1:9" x14ac:dyDescent="0.2">
      <c r="A75" s="15">
        <v>4</v>
      </c>
      <c r="B75" s="20"/>
      <c r="C75" s="5" t="str">
        <f t="shared" si="12"/>
        <v xml:space="preserve">  </v>
      </c>
      <c r="D75" s="8">
        <f>C69</f>
        <v>1870</v>
      </c>
      <c r="E75" s="20"/>
      <c r="F75" s="15" t="str">
        <f>IF(E75=0," ",RANK(E75,E72:E81))</f>
        <v xml:space="preserve"> </v>
      </c>
      <c r="G75" s="15" t="str">
        <f>IF(E75=0," ",INDEX(PlacePts,F75,C70-1))</f>
        <v xml:space="preserve"> </v>
      </c>
      <c r="H75" s="23" t="str">
        <f t="shared" si="13"/>
        <v xml:space="preserve"> </v>
      </c>
      <c r="I75" s="23" t="str">
        <f t="shared" si="14"/>
        <v xml:space="preserve"> </v>
      </c>
    </row>
    <row r="76" spans="1:9" x14ac:dyDescent="0.2">
      <c r="A76" s="15">
        <v>5</v>
      </c>
      <c r="B76" s="20"/>
      <c r="C76" s="5" t="str">
        <f t="shared" si="12"/>
        <v xml:space="preserve">  </v>
      </c>
      <c r="D76" s="8">
        <f>C69</f>
        <v>1870</v>
      </c>
      <c r="E76" s="20"/>
      <c r="F76" s="15" t="str">
        <f>IF(E76=0," ",RANK(E76,E72:E81))</f>
        <v xml:space="preserve"> </v>
      </c>
      <c r="G76" s="15" t="str">
        <f>IF(E76=0," ",INDEX(PlacePts,F76,C70-1))</f>
        <v xml:space="preserve"> </v>
      </c>
      <c r="H76" s="23" t="str">
        <f t="shared" si="13"/>
        <v xml:space="preserve"> </v>
      </c>
      <c r="I76" s="23" t="str">
        <f t="shared" si="14"/>
        <v xml:space="preserve"> </v>
      </c>
    </row>
    <row r="77" spans="1:9" x14ac:dyDescent="0.2">
      <c r="A77" s="15">
        <v>6</v>
      </c>
      <c r="B77" s="20"/>
      <c r="C77" s="5" t="str">
        <f t="shared" si="12"/>
        <v xml:space="preserve">  </v>
      </c>
      <c r="D77" s="8">
        <f>C69</f>
        <v>1870</v>
      </c>
      <c r="E77" s="20"/>
      <c r="F77" s="15" t="str">
        <f>IF(E77=0," ",RANK(E77,E72:E81))</f>
        <v xml:space="preserve"> </v>
      </c>
      <c r="G77" s="15" t="str">
        <f>IF(E77=0," ",INDEX(PlacePts,F77,C70-1))</f>
        <v xml:space="preserve"> </v>
      </c>
      <c r="H77" s="23" t="str">
        <f t="shared" si="13"/>
        <v xml:space="preserve"> </v>
      </c>
      <c r="I77" s="23" t="str">
        <f t="shared" si="14"/>
        <v xml:space="preserve"> </v>
      </c>
    </row>
    <row r="78" spans="1:9" hidden="1" x14ac:dyDescent="0.2">
      <c r="A78" s="15">
        <v>7</v>
      </c>
      <c r="B78" s="20"/>
      <c r="C78" s="5" t="str">
        <f t="shared" si="12"/>
        <v xml:space="preserve">  </v>
      </c>
      <c r="D78" s="8">
        <f>C69</f>
        <v>1870</v>
      </c>
      <c r="E78" s="20"/>
      <c r="F78" s="15" t="str">
        <f>IF(E78=0," ",RANK(E78,E72:E81))</f>
        <v xml:space="preserve"> </v>
      </c>
      <c r="G78" s="15" t="str">
        <f>IF(E78=0," ",INDEX(PlacePts,F78,C70-1))</f>
        <v xml:space="preserve"> </v>
      </c>
      <c r="H78" s="23" t="str">
        <f t="shared" si="13"/>
        <v xml:space="preserve"> </v>
      </c>
      <c r="I78" s="23" t="str">
        <f t="shared" si="14"/>
        <v xml:space="preserve"> </v>
      </c>
    </row>
    <row r="79" spans="1:9" hidden="1" x14ac:dyDescent="0.2">
      <c r="A79" s="15">
        <v>8</v>
      </c>
      <c r="B79" s="20"/>
      <c r="C79" s="5" t="str">
        <f t="shared" si="12"/>
        <v xml:space="preserve">  </v>
      </c>
      <c r="D79" s="8">
        <f>C69</f>
        <v>1870</v>
      </c>
      <c r="E79" s="20"/>
      <c r="F79" s="15" t="str">
        <f>IF(E79=0," ",RANK(E79,E72:E81))</f>
        <v xml:space="preserve"> </v>
      </c>
      <c r="G79" s="15" t="str">
        <f>IF(E79=0," ",INDEX(PlacePts,F79,C70-1))</f>
        <v xml:space="preserve"> </v>
      </c>
      <c r="H79" s="23" t="str">
        <f t="shared" si="13"/>
        <v xml:space="preserve"> </v>
      </c>
      <c r="I79" s="23" t="str">
        <f t="shared" si="14"/>
        <v xml:space="preserve"> </v>
      </c>
    </row>
    <row r="80" spans="1:9" hidden="1" x14ac:dyDescent="0.2">
      <c r="A80" s="15">
        <v>9</v>
      </c>
      <c r="B80" s="20"/>
      <c r="C80" s="5" t="str">
        <f t="shared" si="12"/>
        <v xml:space="preserve">  </v>
      </c>
      <c r="D80" s="8">
        <f>C69</f>
        <v>1870</v>
      </c>
      <c r="E80" s="20"/>
      <c r="F80" s="15" t="str">
        <f>IF(E80=0," ",RANK(E80,E72:E81))</f>
        <v xml:space="preserve"> </v>
      </c>
      <c r="G80" s="15" t="str">
        <f>IF(E80=0," ",INDEX(PlacePts,F80,C70-1))</f>
        <v xml:space="preserve"> </v>
      </c>
      <c r="H80" s="23" t="str">
        <f t="shared" si="13"/>
        <v xml:space="preserve"> </v>
      </c>
      <c r="I80" s="23" t="str">
        <f t="shared" si="14"/>
        <v xml:space="preserve"> </v>
      </c>
    </row>
    <row r="81" spans="1:9" hidden="1" x14ac:dyDescent="0.2">
      <c r="A81" s="15">
        <v>10</v>
      </c>
      <c r="B81" s="20"/>
      <c r="C81" s="5" t="str">
        <f t="shared" si="12"/>
        <v xml:space="preserve">  </v>
      </c>
      <c r="D81" s="8">
        <f>C69</f>
        <v>1870</v>
      </c>
      <c r="E81" s="20"/>
      <c r="F81" s="15" t="str">
        <f>IF(E81=0," ",RANK(E81,E72:E81))</f>
        <v xml:space="preserve"> </v>
      </c>
      <c r="G81" s="15" t="str">
        <f>IF(E81=0," ",INDEX(PlacePts,F81,C70-1))</f>
        <v xml:space="preserve"> </v>
      </c>
      <c r="H81" s="23" t="str">
        <f t="shared" si="13"/>
        <v xml:space="preserve"> </v>
      </c>
      <c r="I81" s="23" t="str">
        <f t="shared" si="14"/>
        <v xml:space="preserve"> </v>
      </c>
    </row>
    <row r="83" spans="1:9" x14ac:dyDescent="0.2">
      <c r="B83" s="15" t="s">
        <v>722</v>
      </c>
      <c r="C83" s="161"/>
      <c r="G83" s="15" t="s">
        <v>723</v>
      </c>
      <c r="H83" s="15" t="e">
        <f>AVERAGE(E86:E95)</f>
        <v>#DIV/0!</v>
      </c>
    </row>
    <row r="84" spans="1:9" x14ac:dyDescent="0.2">
      <c r="B84" s="15" t="s">
        <v>724</v>
      </c>
      <c r="C84" s="15">
        <f>COUNT(B86:B95)</f>
        <v>0</v>
      </c>
      <c r="G84" s="15" t="s">
        <v>725</v>
      </c>
      <c r="H84" s="15">
        <f>MAX(E86:E95)</f>
        <v>0</v>
      </c>
    </row>
    <row r="85" spans="1:9" x14ac:dyDescent="0.2">
      <c r="B85" s="15" t="s">
        <v>726</v>
      </c>
      <c r="C85" s="15" t="s">
        <v>727</v>
      </c>
      <c r="E85" s="15" t="s">
        <v>728</v>
      </c>
      <c r="F85" s="15" t="s">
        <v>729</v>
      </c>
      <c r="G85" s="15" t="s">
        <v>730</v>
      </c>
      <c r="H85" s="15" t="s">
        <v>38</v>
      </c>
      <c r="I85" s="15" t="s">
        <v>731</v>
      </c>
    </row>
    <row r="86" spans="1:9" x14ac:dyDescent="0.2">
      <c r="A86" s="15">
        <v>1</v>
      </c>
      <c r="B86" s="20"/>
      <c r="C86" s="5" t="str">
        <f>LOOKUP(B86,Registration)</f>
        <v xml:space="preserve">  </v>
      </c>
      <c r="D86" s="8">
        <f>C83</f>
        <v>0</v>
      </c>
      <c r="E86" s="21"/>
      <c r="F86" s="15" t="str">
        <f>IF(E86=0," ",RANK(E86,E86:E95))</f>
        <v xml:space="preserve"> </v>
      </c>
      <c r="G86" s="15" t="str">
        <f>IF(E86=0," ",INDEX(PlacePts,F86,C84-1))</f>
        <v xml:space="preserve"> </v>
      </c>
      <c r="H86" s="23" t="str">
        <f>IF(E86=0," ",IF(E86=H$84,E86/H$83,E86/H$84))</f>
        <v xml:space="preserve"> </v>
      </c>
      <c r="I86" s="23" t="str">
        <f>IF(E86=0," ",H86+G86)</f>
        <v xml:space="preserve"> </v>
      </c>
    </row>
    <row r="87" spans="1:9" x14ac:dyDescent="0.2">
      <c r="A87" s="15">
        <v>2</v>
      </c>
      <c r="B87" s="20"/>
      <c r="C87" s="5" t="str">
        <f t="shared" ref="C87:C95" si="15">LOOKUP(B87,Registration)</f>
        <v xml:space="preserve">  </v>
      </c>
      <c r="D87" s="8">
        <f>C83</f>
        <v>0</v>
      </c>
      <c r="E87" s="25"/>
      <c r="F87" s="15" t="str">
        <f>IF(E87=0," ",RANK(E87,E86:E95))</f>
        <v xml:space="preserve"> </v>
      </c>
      <c r="G87" s="15" t="str">
        <f>IF(E87=0," ",INDEX(PlacePts,F87,C84-1))</f>
        <v xml:space="preserve"> </v>
      </c>
      <c r="H87" s="23" t="str">
        <f t="shared" ref="H87:H95" si="16">IF(E87=0," ",IF(E87=H$84,E87/H$83,E87/H$84))</f>
        <v xml:space="preserve"> </v>
      </c>
      <c r="I87" s="23" t="str">
        <f t="shared" ref="I87:I95" si="17">IF(E87=0," ",H87+G87)</f>
        <v xml:space="preserve"> </v>
      </c>
    </row>
    <row r="88" spans="1:9" x14ac:dyDescent="0.2">
      <c r="A88" s="15">
        <v>3</v>
      </c>
      <c r="B88" s="20"/>
      <c r="C88" s="5" t="str">
        <f t="shared" si="15"/>
        <v xml:space="preserve">  </v>
      </c>
      <c r="D88" s="8">
        <f>C83</f>
        <v>0</v>
      </c>
      <c r="E88" s="25"/>
      <c r="F88" s="15" t="str">
        <f>IF(E88=0," ",RANK(E88,E86:E95))</f>
        <v xml:space="preserve"> </v>
      </c>
      <c r="G88" s="15" t="str">
        <f>IF(E88=0," ",INDEX(PlacePts,F88,C84-1))</f>
        <v xml:space="preserve"> </v>
      </c>
      <c r="H88" s="23" t="str">
        <f t="shared" si="16"/>
        <v xml:space="preserve"> </v>
      </c>
      <c r="I88" s="23" t="str">
        <f t="shared" si="17"/>
        <v xml:space="preserve"> </v>
      </c>
    </row>
    <row r="89" spans="1:9" x14ac:dyDescent="0.2">
      <c r="A89" s="15">
        <v>4</v>
      </c>
      <c r="B89" s="20"/>
      <c r="C89" s="5" t="str">
        <f t="shared" si="15"/>
        <v xml:space="preserve">  </v>
      </c>
      <c r="D89" s="8">
        <f>C83</f>
        <v>0</v>
      </c>
      <c r="E89" s="25"/>
      <c r="F89" s="15" t="str">
        <f>IF(E89=0," ",RANK(E89,E86:E95))</f>
        <v xml:space="preserve"> </v>
      </c>
      <c r="G89" s="15" t="str">
        <f>IF(E89=0," ",INDEX(PlacePts,F89,C84-1))</f>
        <v xml:space="preserve"> </v>
      </c>
      <c r="H89" s="23" t="str">
        <f t="shared" si="16"/>
        <v xml:space="preserve"> </v>
      </c>
      <c r="I89" s="23" t="str">
        <f t="shared" si="17"/>
        <v xml:space="preserve"> </v>
      </c>
    </row>
    <row r="90" spans="1:9" x14ac:dyDescent="0.2">
      <c r="A90" s="15">
        <v>5</v>
      </c>
      <c r="B90" s="20"/>
      <c r="C90" s="5" t="str">
        <f t="shared" si="15"/>
        <v xml:space="preserve">  </v>
      </c>
      <c r="D90" s="8">
        <f>C83</f>
        <v>0</v>
      </c>
      <c r="E90" s="25"/>
      <c r="F90" s="15" t="str">
        <f>IF(E90=0," ",RANK(E90,E86:E95))</f>
        <v xml:space="preserve"> </v>
      </c>
      <c r="G90" s="15" t="str">
        <f>IF(E90=0," ",INDEX(PlacePts,F90,C84-1))</f>
        <v xml:space="preserve"> </v>
      </c>
      <c r="H90" s="23" t="str">
        <f t="shared" si="16"/>
        <v xml:space="preserve"> </v>
      </c>
      <c r="I90" s="23" t="str">
        <f t="shared" si="17"/>
        <v xml:space="preserve"> </v>
      </c>
    </row>
    <row r="91" spans="1:9" x14ac:dyDescent="0.2">
      <c r="A91" s="15">
        <v>6</v>
      </c>
      <c r="B91" s="20"/>
      <c r="C91" s="5" t="str">
        <f t="shared" si="15"/>
        <v xml:space="preserve">  </v>
      </c>
      <c r="D91" s="8">
        <f>C83</f>
        <v>0</v>
      </c>
      <c r="E91" s="25"/>
      <c r="F91" s="15" t="str">
        <f>IF(E91=0," ",RANK(E91,E86:E95))</f>
        <v xml:space="preserve"> </v>
      </c>
      <c r="G91" s="15" t="str">
        <f>IF(E91=0," ",INDEX(PlacePts,F91,C84-1))</f>
        <v xml:space="preserve"> </v>
      </c>
      <c r="H91" s="23" t="str">
        <f t="shared" si="16"/>
        <v xml:space="preserve"> </v>
      </c>
      <c r="I91" s="23" t="str">
        <f t="shared" si="17"/>
        <v xml:space="preserve"> </v>
      </c>
    </row>
    <row r="92" spans="1:9" hidden="1" x14ac:dyDescent="0.2">
      <c r="A92" s="15">
        <v>7</v>
      </c>
      <c r="B92" s="20"/>
      <c r="C92" s="5" t="str">
        <f t="shared" si="15"/>
        <v xml:space="preserve">  </v>
      </c>
      <c r="D92" s="8">
        <f>C83</f>
        <v>0</v>
      </c>
      <c r="E92" s="25"/>
      <c r="F92" s="15" t="str">
        <f>IF(E92=0," ",RANK(E92,E86:E95))</f>
        <v xml:space="preserve"> </v>
      </c>
      <c r="G92" s="15" t="str">
        <f>IF(E92=0," ",INDEX(PlacePts,F92,C84-1))</f>
        <v xml:space="preserve"> </v>
      </c>
      <c r="H92" s="23" t="str">
        <f t="shared" si="16"/>
        <v xml:space="preserve"> </v>
      </c>
      <c r="I92" s="23" t="str">
        <f t="shared" si="17"/>
        <v xml:space="preserve"> </v>
      </c>
    </row>
    <row r="93" spans="1:9" hidden="1" x14ac:dyDescent="0.2">
      <c r="A93" s="15">
        <v>8</v>
      </c>
      <c r="B93" s="20"/>
      <c r="C93" s="5" t="str">
        <f t="shared" si="15"/>
        <v xml:space="preserve">  </v>
      </c>
      <c r="D93" s="8">
        <f>C83</f>
        <v>0</v>
      </c>
      <c r="E93" s="25"/>
      <c r="F93" s="15" t="str">
        <f>IF(E93=0," ",RANK(E93,E86:E95))</f>
        <v xml:space="preserve"> </v>
      </c>
      <c r="G93" s="15" t="str">
        <f>IF(E93=0," ",INDEX(PlacePts,F93,C84-1))</f>
        <v xml:space="preserve"> </v>
      </c>
      <c r="H93" s="23" t="str">
        <f t="shared" si="16"/>
        <v xml:space="preserve"> </v>
      </c>
      <c r="I93" s="23" t="str">
        <f t="shared" si="17"/>
        <v xml:space="preserve"> </v>
      </c>
    </row>
    <row r="94" spans="1:9" hidden="1" x14ac:dyDescent="0.2">
      <c r="A94" s="15">
        <v>9</v>
      </c>
      <c r="B94" s="20"/>
      <c r="C94" s="5" t="str">
        <f t="shared" si="15"/>
        <v xml:space="preserve">  </v>
      </c>
      <c r="D94" s="8">
        <f>C83</f>
        <v>0</v>
      </c>
      <c r="E94" s="25"/>
      <c r="F94" s="15" t="str">
        <f>IF(E94=0," ",RANK(E94,E86:E95))</f>
        <v xml:space="preserve"> </v>
      </c>
      <c r="G94" s="15" t="str">
        <f>IF(E94=0," ",INDEX(PlacePts,F94,C84-1))</f>
        <v xml:space="preserve"> </v>
      </c>
      <c r="H94" s="23" t="str">
        <f t="shared" si="16"/>
        <v xml:space="preserve"> </v>
      </c>
      <c r="I94" s="23" t="str">
        <f t="shared" si="17"/>
        <v xml:space="preserve"> </v>
      </c>
    </row>
    <row r="95" spans="1:9" hidden="1" x14ac:dyDescent="0.2">
      <c r="A95" s="15">
        <v>10</v>
      </c>
      <c r="B95" s="20"/>
      <c r="C95" s="5" t="str">
        <f t="shared" si="15"/>
        <v xml:space="preserve">  </v>
      </c>
      <c r="D95" s="8">
        <f>C83</f>
        <v>0</v>
      </c>
      <c r="E95" s="26"/>
      <c r="F95" s="15" t="str">
        <f>IF(E95=0," ",RANK(E95,E86:E95))</f>
        <v xml:space="preserve"> </v>
      </c>
      <c r="G95" s="15" t="str">
        <f>IF(E95=0," ",INDEX(PlacePts,F95,C84-1))</f>
        <v xml:space="preserve"> </v>
      </c>
      <c r="H95" s="23" t="str">
        <f t="shared" si="16"/>
        <v xml:space="preserve"> </v>
      </c>
      <c r="I95" s="23" t="str">
        <f t="shared" si="17"/>
        <v xml:space="preserve"> </v>
      </c>
    </row>
    <row r="96" spans="1:9" x14ac:dyDescent="0.2">
      <c r="H96" s="15" t="s">
        <v>996</v>
      </c>
    </row>
    <row r="97" spans="1:9" x14ac:dyDescent="0.2">
      <c r="B97" s="15" t="s">
        <v>732</v>
      </c>
      <c r="C97" s="160"/>
      <c r="G97" s="15" t="s">
        <v>733</v>
      </c>
      <c r="H97" s="15" t="e">
        <f>AVERAGE(E100:E109)</f>
        <v>#DIV/0!</v>
      </c>
    </row>
    <row r="98" spans="1:9" x14ac:dyDescent="0.2">
      <c r="B98" s="15" t="s">
        <v>734</v>
      </c>
      <c r="C98" s="15">
        <f>COUNT(B100:B109)</f>
        <v>0</v>
      </c>
      <c r="G98" s="15" t="s">
        <v>735</v>
      </c>
      <c r="H98" s="15">
        <f>MAX(E100:E109)</f>
        <v>0</v>
      </c>
    </row>
    <row r="99" spans="1:9" x14ac:dyDescent="0.2">
      <c r="B99" s="15" t="s">
        <v>736</v>
      </c>
      <c r="C99" s="15" t="s">
        <v>737</v>
      </c>
      <c r="E99" s="15" t="s">
        <v>738</v>
      </c>
      <c r="F99" s="15" t="s">
        <v>739</v>
      </c>
      <c r="G99" s="15" t="s">
        <v>740</v>
      </c>
      <c r="H99" s="15" t="s">
        <v>38</v>
      </c>
      <c r="I99" s="15" t="s">
        <v>741</v>
      </c>
    </row>
    <row r="100" spans="1:9" x14ac:dyDescent="0.2">
      <c r="A100" s="15">
        <v>1</v>
      </c>
      <c r="B100" s="20"/>
      <c r="C100" s="5" t="str">
        <f>LOOKUP(B100,Registration)</f>
        <v xml:space="preserve">  </v>
      </c>
      <c r="D100" s="8">
        <f>C97</f>
        <v>0</v>
      </c>
      <c r="E100" s="21"/>
      <c r="F100" s="15" t="str">
        <f>IF(E100=0," ",RANK(E100,E100:E109))</f>
        <v xml:space="preserve"> </v>
      </c>
      <c r="G100" s="15" t="str">
        <f>IF(E100=0," ",INDEX(PlacePts,F100,C98-1))</f>
        <v xml:space="preserve"> </v>
      </c>
      <c r="H100" s="23" t="str">
        <f>IF(E100=0," ",IF(E100=H$70,E100/H$69,E100/H$70))</f>
        <v xml:space="preserve"> </v>
      </c>
      <c r="I100" s="23" t="str">
        <f>IF(E100=0," ",H100+G100)</f>
        <v xml:space="preserve"> </v>
      </c>
    </row>
    <row r="101" spans="1:9" x14ac:dyDescent="0.2">
      <c r="A101" s="15">
        <v>2</v>
      </c>
      <c r="B101" s="20"/>
      <c r="C101" s="5" t="str">
        <f t="shared" ref="C101:C109" si="18">LOOKUP(B101,Registration)</f>
        <v xml:space="preserve">  </v>
      </c>
      <c r="D101" s="8">
        <f>C97</f>
        <v>0</v>
      </c>
      <c r="E101" s="25"/>
      <c r="F101" s="15" t="str">
        <f>IF(E101=0," ",RANK(E101,E100:E109))</f>
        <v xml:space="preserve"> </v>
      </c>
      <c r="G101" s="15" t="str">
        <f>IF(E101=0," ",INDEX(PlacePts,F101,C98-1))</f>
        <v xml:space="preserve"> </v>
      </c>
      <c r="H101" s="23" t="str">
        <f t="shared" ref="H101:H109" si="19">IF(E101=0," ",IF(E101=H$70,E101/H$69,E101/H$70))</f>
        <v xml:space="preserve"> </v>
      </c>
      <c r="I101" s="23" t="str">
        <f t="shared" ref="I101:I109" si="20">IF(E101=0," ",H101+G101)</f>
        <v xml:space="preserve"> </v>
      </c>
    </row>
    <row r="102" spans="1:9" x14ac:dyDescent="0.2">
      <c r="A102" s="15">
        <v>3</v>
      </c>
      <c r="B102" s="20"/>
      <c r="C102" s="5" t="str">
        <f t="shared" si="18"/>
        <v xml:space="preserve">  </v>
      </c>
      <c r="D102" s="8">
        <f>C97</f>
        <v>0</v>
      </c>
      <c r="E102" s="25"/>
      <c r="F102" s="15" t="str">
        <f>IF(E102=0," ",RANK(E102,E100:E109))</f>
        <v xml:space="preserve"> </v>
      </c>
      <c r="G102" s="15" t="str">
        <f>IF(E102=0," ",INDEX(PlacePts,F102,C98-1))</f>
        <v xml:space="preserve"> </v>
      </c>
      <c r="H102" s="23" t="str">
        <f t="shared" si="19"/>
        <v xml:space="preserve"> </v>
      </c>
      <c r="I102" s="23" t="str">
        <f t="shared" si="20"/>
        <v xml:space="preserve"> </v>
      </c>
    </row>
    <row r="103" spans="1:9" x14ac:dyDescent="0.2">
      <c r="A103" s="15">
        <v>4</v>
      </c>
      <c r="B103" s="20"/>
      <c r="C103" s="5" t="str">
        <f t="shared" si="18"/>
        <v xml:space="preserve">  </v>
      </c>
      <c r="D103" s="8">
        <f>C97</f>
        <v>0</v>
      </c>
      <c r="E103" s="25"/>
      <c r="F103" s="15" t="str">
        <f>IF(E103=0," ",RANK(E103,E100:E109))</f>
        <v xml:space="preserve"> </v>
      </c>
      <c r="G103" s="15" t="str">
        <f>IF(E103=0," ",INDEX(PlacePts,F103,C98-1))</f>
        <v xml:space="preserve"> </v>
      </c>
      <c r="H103" s="23" t="str">
        <f t="shared" si="19"/>
        <v xml:space="preserve"> </v>
      </c>
      <c r="I103" s="23" t="str">
        <f t="shared" si="20"/>
        <v xml:space="preserve"> </v>
      </c>
    </row>
    <row r="104" spans="1:9" x14ac:dyDescent="0.2">
      <c r="A104" s="15">
        <v>5</v>
      </c>
      <c r="B104" s="20"/>
      <c r="C104" s="5" t="str">
        <f t="shared" si="18"/>
        <v xml:space="preserve">  </v>
      </c>
      <c r="D104" s="8">
        <f>C97</f>
        <v>0</v>
      </c>
      <c r="E104" s="25"/>
      <c r="F104" s="15" t="str">
        <f>IF(E104=0," ",RANK(E104,E100:E109))</f>
        <v xml:space="preserve"> </v>
      </c>
      <c r="G104" s="15" t="str">
        <f>IF(E104=0," ",INDEX(PlacePts,F104,C98-1))</f>
        <v xml:space="preserve"> </v>
      </c>
      <c r="H104" s="23" t="str">
        <f t="shared" si="19"/>
        <v xml:space="preserve"> </v>
      </c>
      <c r="I104" s="23" t="str">
        <f t="shared" si="20"/>
        <v xml:space="preserve"> </v>
      </c>
    </row>
    <row r="105" spans="1:9" x14ac:dyDescent="0.2">
      <c r="A105" s="15">
        <v>6</v>
      </c>
      <c r="B105" s="20"/>
      <c r="C105" s="5" t="str">
        <f t="shared" si="18"/>
        <v xml:space="preserve">  </v>
      </c>
      <c r="D105" s="8">
        <f>C97</f>
        <v>0</v>
      </c>
      <c r="E105" s="25"/>
      <c r="F105" s="15" t="str">
        <f>IF(E105=0," ",RANK(E105,E100:E109))</f>
        <v xml:space="preserve"> </v>
      </c>
      <c r="G105" s="15" t="str">
        <f>IF(E105=0," ",INDEX(PlacePts,F105,C98-1))</f>
        <v xml:space="preserve"> </v>
      </c>
      <c r="H105" s="23" t="str">
        <f t="shared" si="19"/>
        <v xml:space="preserve"> </v>
      </c>
      <c r="I105" s="23" t="str">
        <f t="shared" si="20"/>
        <v xml:space="preserve"> </v>
      </c>
    </row>
    <row r="106" spans="1:9" hidden="1" x14ac:dyDescent="0.2">
      <c r="A106" s="15">
        <v>7</v>
      </c>
      <c r="B106" s="20"/>
      <c r="C106" s="5" t="str">
        <f t="shared" si="18"/>
        <v xml:space="preserve">  </v>
      </c>
      <c r="D106" s="8">
        <f>C97</f>
        <v>0</v>
      </c>
      <c r="E106" s="25"/>
      <c r="F106" s="15" t="str">
        <f>IF(E106=0," ",RANK(E106,E100:E109))</f>
        <v xml:space="preserve"> </v>
      </c>
      <c r="G106" s="15" t="str">
        <f>IF(E106=0," ",INDEX(PlacePts,F106,C98-1))</f>
        <v xml:space="preserve"> </v>
      </c>
      <c r="H106" s="23" t="str">
        <f t="shared" si="19"/>
        <v xml:space="preserve"> </v>
      </c>
      <c r="I106" s="23" t="str">
        <f t="shared" si="20"/>
        <v xml:space="preserve"> </v>
      </c>
    </row>
    <row r="107" spans="1:9" hidden="1" x14ac:dyDescent="0.2">
      <c r="A107" s="15">
        <v>8</v>
      </c>
      <c r="B107" s="20"/>
      <c r="C107" s="5" t="str">
        <f t="shared" si="18"/>
        <v xml:space="preserve">  </v>
      </c>
      <c r="D107" s="8">
        <f>C97</f>
        <v>0</v>
      </c>
      <c r="E107" s="25"/>
      <c r="F107" s="15" t="str">
        <f>IF(E107=0," ",RANK(E107,E100:E109))</f>
        <v xml:space="preserve"> </v>
      </c>
      <c r="G107" s="15" t="str">
        <f>IF(E107=0," ",INDEX(PlacePts,F107,C98-1))</f>
        <v xml:space="preserve"> </v>
      </c>
      <c r="H107" s="23" t="str">
        <f t="shared" si="19"/>
        <v xml:space="preserve"> </v>
      </c>
      <c r="I107" s="23" t="str">
        <f t="shared" si="20"/>
        <v xml:space="preserve"> </v>
      </c>
    </row>
    <row r="108" spans="1:9" hidden="1" x14ac:dyDescent="0.2">
      <c r="A108" s="15">
        <v>9</v>
      </c>
      <c r="B108" s="20"/>
      <c r="C108" s="5" t="str">
        <f t="shared" si="18"/>
        <v xml:space="preserve">  </v>
      </c>
      <c r="D108" s="8">
        <f>C97</f>
        <v>0</v>
      </c>
      <c r="E108" s="25"/>
      <c r="F108" s="15" t="str">
        <f>IF(E108=0," ",RANK(E108,E100:E109))</f>
        <v xml:space="preserve"> </v>
      </c>
      <c r="G108" s="15" t="str">
        <f>IF(E108=0," ",INDEX(PlacePts,F108,C98-1))</f>
        <v xml:space="preserve"> </v>
      </c>
      <c r="H108" s="23" t="str">
        <f t="shared" si="19"/>
        <v xml:space="preserve"> </v>
      </c>
      <c r="I108" s="23" t="str">
        <f t="shared" si="20"/>
        <v xml:space="preserve"> </v>
      </c>
    </row>
    <row r="109" spans="1:9" hidden="1" x14ac:dyDescent="0.2">
      <c r="A109" s="15">
        <v>10</v>
      </c>
      <c r="B109" s="20"/>
      <c r="C109" s="5" t="str">
        <f t="shared" si="18"/>
        <v xml:space="preserve">  </v>
      </c>
      <c r="D109" s="8">
        <f>C97</f>
        <v>0</v>
      </c>
      <c r="E109" s="26"/>
      <c r="F109" s="15" t="str">
        <f>IF(E109=0," ",RANK(E109,E100:E109))</f>
        <v xml:space="preserve"> </v>
      </c>
      <c r="G109" s="15" t="str">
        <f>IF(E109=0," ",INDEX(PlacePts,F109,C98-1))</f>
        <v xml:space="preserve"> </v>
      </c>
      <c r="H109" s="23" t="str">
        <f t="shared" si="19"/>
        <v xml:space="preserve"> </v>
      </c>
      <c r="I109" s="23" t="str">
        <f t="shared" si="20"/>
        <v xml:space="preserve"> </v>
      </c>
    </row>
    <row r="111" spans="1:9" x14ac:dyDescent="0.2">
      <c r="B111" s="15" t="s">
        <v>742</v>
      </c>
      <c r="C111" s="27"/>
      <c r="G111" s="15" t="s">
        <v>743</v>
      </c>
      <c r="H111" s="15" t="e">
        <f>AVERAGE(E114:E123)</f>
        <v>#DIV/0!</v>
      </c>
    </row>
    <row r="112" spans="1:9" x14ac:dyDescent="0.2">
      <c r="B112" s="15" t="s">
        <v>744</v>
      </c>
      <c r="C112" s="15">
        <f>COUNT(B114:B123)</f>
        <v>0</v>
      </c>
      <c r="G112" s="15" t="s">
        <v>745</v>
      </c>
      <c r="H112" s="32">
        <f>MAX(E114:E123)</f>
        <v>0</v>
      </c>
    </row>
    <row r="113" spans="1:9" x14ac:dyDescent="0.2">
      <c r="B113" s="15" t="s">
        <v>746</v>
      </c>
      <c r="C113" s="15" t="s">
        <v>747</v>
      </c>
      <c r="E113" s="15" t="s">
        <v>748</v>
      </c>
      <c r="F113" s="15" t="s">
        <v>749</v>
      </c>
      <c r="G113" s="15" t="s">
        <v>750</v>
      </c>
      <c r="H113" s="15" t="s">
        <v>38</v>
      </c>
      <c r="I113" s="15" t="s">
        <v>751</v>
      </c>
    </row>
    <row r="114" spans="1:9" x14ac:dyDescent="0.2">
      <c r="A114" s="15">
        <v>1</v>
      </c>
      <c r="B114" s="20"/>
      <c r="C114" s="5" t="str">
        <f>LOOKUP(B114,Registration)</f>
        <v xml:space="preserve">  </v>
      </c>
      <c r="D114" s="8">
        <f>C111</f>
        <v>0</v>
      </c>
      <c r="E114" s="21"/>
      <c r="F114" s="15" t="str">
        <f>IF(E114=0," ",RANK(E114,E114:E123))</f>
        <v xml:space="preserve"> </v>
      </c>
      <c r="G114" s="15" t="str">
        <f>IF(E114=0," ",INDEX(PlacePts,F114,C112-1))</f>
        <v xml:space="preserve"> </v>
      </c>
      <c r="H114" s="23" t="str">
        <f>IF(E114=0," ",IF(E114=H$70,E114/H$69,E114/H$70))</f>
        <v xml:space="preserve"> </v>
      </c>
      <c r="I114" s="23" t="str">
        <f>IF(E114=0," ",H114+G114)</f>
        <v xml:space="preserve"> </v>
      </c>
    </row>
    <row r="115" spans="1:9" x14ac:dyDescent="0.2">
      <c r="A115" s="15">
        <v>2</v>
      </c>
      <c r="B115" s="20"/>
      <c r="C115" s="5" t="str">
        <f t="shared" ref="C115:C123" si="21">LOOKUP(B115,Registration)</f>
        <v xml:space="preserve">  </v>
      </c>
      <c r="D115" s="8">
        <f>C111</f>
        <v>0</v>
      </c>
      <c r="E115" s="25"/>
      <c r="F115" s="15" t="str">
        <f>IF(E115=0," ",RANK(E115,E114:E123))</f>
        <v xml:space="preserve"> </v>
      </c>
      <c r="G115" s="15" t="str">
        <f>IF(E115=0," ",INDEX(PlacePts,F115,C112-1))</f>
        <v xml:space="preserve"> </v>
      </c>
      <c r="H115" s="23" t="str">
        <f t="shared" ref="H115:H123" si="22">IF(E115=0," ",IF(E115=H$70,E115/H$69,E115/H$70))</f>
        <v xml:space="preserve"> </v>
      </c>
      <c r="I115" s="23" t="str">
        <f t="shared" ref="I115:I123" si="23">IF(E115=0," ",H115+G115)</f>
        <v xml:space="preserve"> </v>
      </c>
    </row>
    <row r="116" spans="1:9" x14ac:dyDescent="0.2">
      <c r="A116" s="15">
        <v>3</v>
      </c>
      <c r="B116" s="20"/>
      <c r="C116" s="5" t="str">
        <f t="shared" si="21"/>
        <v xml:space="preserve">  </v>
      </c>
      <c r="D116" s="8">
        <f>C111</f>
        <v>0</v>
      </c>
      <c r="E116" s="25"/>
      <c r="F116" s="15" t="str">
        <f>IF(E116=0," ",RANK(E116,E114:E123))</f>
        <v xml:space="preserve"> </v>
      </c>
      <c r="G116" s="15" t="str">
        <f>IF(E116=0," ",INDEX(PlacePts,F116,C112-1))</f>
        <v xml:space="preserve"> </v>
      </c>
      <c r="H116" s="23" t="str">
        <f t="shared" si="22"/>
        <v xml:space="preserve"> </v>
      </c>
      <c r="I116" s="23" t="str">
        <f t="shared" si="23"/>
        <v xml:space="preserve"> </v>
      </c>
    </row>
    <row r="117" spans="1:9" x14ac:dyDescent="0.2">
      <c r="A117" s="15">
        <v>4</v>
      </c>
      <c r="B117" s="20"/>
      <c r="C117" s="5" t="str">
        <f t="shared" si="21"/>
        <v xml:space="preserve">  </v>
      </c>
      <c r="D117" s="8">
        <f>C111</f>
        <v>0</v>
      </c>
      <c r="E117" s="25"/>
      <c r="F117" s="15" t="str">
        <f>IF(E117=0," ",RANK(E117,E114:E123))</f>
        <v xml:space="preserve"> </v>
      </c>
      <c r="G117" s="15" t="str">
        <f>IF(E117=0," ",INDEX(PlacePts,F117,C112-1))</f>
        <v xml:space="preserve"> </v>
      </c>
      <c r="H117" s="23" t="str">
        <f t="shared" si="22"/>
        <v xml:space="preserve"> </v>
      </c>
      <c r="I117" s="23" t="str">
        <f t="shared" si="23"/>
        <v xml:space="preserve"> </v>
      </c>
    </row>
    <row r="118" spans="1:9" x14ac:dyDescent="0.2">
      <c r="A118" s="15">
        <v>5</v>
      </c>
      <c r="B118" s="20"/>
      <c r="C118" s="5" t="str">
        <f t="shared" si="21"/>
        <v xml:space="preserve">  </v>
      </c>
      <c r="D118" s="8">
        <f>C111</f>
        <v>0</v>
      </c>
      <c r="E118" s="25"/>
      <c r="F118" s="15" t="str">
        <f>IF(E118=0," ",RANK(E118,E114:E123))</f>
        <v xml:space="preserve"> </v>
      </c>
      <c r="G118" s="15" t="str">
        <f>IF(E118=0," ",INDEX(PlacePts,F118,C112-1))</f>
        <v xml:space="preserve"> </v>
      </c>
      <c r="H118" s="23" t="str">
        <f t="shared" si="22"/>
        <v xml:space="preserve"> </v>
      </c>
      <c r="I118" s="23" t="str">
        <f t="shared" si="23"/>
        <v xml:space="preserve"> </v>
      </c>
    </row>
    <row r="119" spans="1:9" x14ac:dyDescent="0.2">
      <c r="A119" s="15">
        <v>6</v>
      </c>
      <c r="B119" s="20"/>
      <c r="C119" s="5" t="str">
        <f t="shared" si="21"/>
        <v xml:space="preserve">  </v>
      </c>
      <c r="D119" s="8">
        <f>C111</f>
        <v>0</v>
      </c>
      <c r="E119" s="25"/>
      <c r="F119" s="15" t="str">
        <f>IF(E119=0," ",RANK(E119,E114:E123))</f>
        <v xml:space="preserve"> </v>
      </c>
      <c r="G119" s="15" t="str">
        <f>IF(E119=0," ",INDEX(PlacePts,F119,C112-1))</f>
        <v xml:space="preserve"> </v>
      </c>
      <c r="H119" s="23" t="str">
        <f t="shared" si="22"/>
        <v xml:space="preserve"> </v>
      </c>
      <c r="I119" s="23" t="str">
        <f t="shared" si="23"/>
        <v xml:space="preserve"> </v>
      </c>
    </row>
    <row r="120" spans="1:9" hidden="1" x14ac:dyDescent="0.2">
      <c r="A120" s="15">
        <v>7</v>
      </c>
      <c r="B120" s="20"/>
      <c r="C120" s="5" t="str">
        <f t="shared" si="21"/>
        <v xml:space="preserve">  </v>
      </c>
      <c r="D120" s="8">
        <f>C111</f>
        <v>0</v>
      </c>
      <c r="E120" s="25"/>
      <c r="F120" s="15" t="str">
        <f>IF(E120=0," ",RANK(E120,E114:E123))</f>
        <v xml:space="preserve"> </v>
      </c>
      <c r="G120" s="15" t="str">
        <f>IF(E120=0," ",INDEX(PlacePts,F120,C112-1))</f>
        <v xml:space="preserve"> </v>
      </c>
      <c r="H120" s="23" t="str">
        <f t="shared" si="22"/>
        <v xml:space="preserve"> </v>
      </c>
      <c r="I120" s="23" t="str">
        <f t="shared" si="23"/>
        <v xml:space="preserve"> </v>
      </c>
    </row>
    <row r="121" spans="1:9" hidden="1" x14ac:dyDescent="0.2">
      <c r="A121" s="15">
        <v>8</v>
      </c>
      <c r="B121" s="20"/>
      <c r="C121" s="5" t="str">
        <f t="shared" si="21"/>
        <v xml:space="preserve">  </v>
      </c>
      <c r="D121" s="8">
        <f>C111</f>
        <v>0</v>
      </c>
      <c r="E121" s="25"/>
      <c r="F121" s="15" t="str">
        <f>IF(E121=0," ",RANK(E121,E114:E123))</f>
        <v xml:space="preserve"> </v>
      </c>
      <c r="G121" s="15" t="str">
        <f>IF(E121=0," ",INDEX(PlacePts,F121,C112-1))</f>
        <v xml:space="preserve"> </v>
      </c>
      <c r="H121" s="23" t="str">
        <f t="shared" si="22"/>
        <v xml:space="preserve"> </v>
      </c>
      <c r="I121" s="23" t="str">
        <f t="shared" si="23"/>
        <v xml:space="preserve"> </v>
      </c>
    </row>
    <row r="122" spans="1:9" hidden="1" x14ac:dyDescent="0.2">
      <c r="A122" s="15">
        <v>9</v>
      </c>
      <c r="B122" s="20"/>
      <c r="C122" s="5" t="str">
        <f t="shared" si="21"/>
        <v xml:space="preserve">  </v>
      </c>
      <c r="D122" s="8">
        <f>C111</f>
        <v>0</v>
      </c>
      <c r="E122" s="25"/>
      <c r="F122" s="15" t="str">
        <f>IF(E122=0," ",RANK(E122,E114:E123))</f>
        <v xml:space="preserve"> </v>
      </c>
      <c r="G122" s="15" t="str">
        <f>IF(E122=0," ",INDEX(PlacePts,F122,C112-1))</f>
        <v xml:space="preserve"> </v>
      </c>
      <c r="H122" s="23" t="str">
        <f t="shared" si="22"/>
        <v xml:space="preserve"> </v>
      </c>
      <c r="I122" s="23" t="str">
        <f t="shared" si="23"/>
        <v xml:space="preserve"> </v>
      </c>
    </row>
    <row r="123" spans="1:9" hidden="1" x14ac:dyDescent="0.2">
      <c r="A123" s="15">
        <v>10</v>
      </c>
      <c r="B123" s="20"/>
      <c r="C123" s="5" t="str">
        <f t="shared" si="21"/>
        <v xml:space="preserve">  </v>
      </c>
      <c r="D123" s="8">
        <f>C111</f>
        <v>0</v>
      </c>
      <c r="E123" s="26"/>
      <c r="F123" s="15" t="str">
        <f>IF(E123=0," ",RANK(E123,E114:E123))</f>
        <v xml:space="preserve"> </v>
      </c>
      <c r="G123" s="15" t="str">
        <f>IF(E123=0," ",INDEX(PlacePts,F123,C112-1))</f>
        <v xml:space="preserve"> </v>
      </c>
      <c r="H123" s="23" t="str">
        <f t="shared" si="22"/>
        <v xml:space="preserve"> </v>
      </c>
      <c r="I123" s="23" t="str">
        <f t="shared" si="23"/>
        <v xml:space="preserve"> </v>
      </c>
    </row>
    <row r="125" spans="1:9" x14ac:dyDescent="0.2">
      <c r="B125" s="15" t="s">
        <v>752</v>
      </c>
      <c r="C125" s="27"/>
      <c r="G125" s="15" t="s">
        <v>753</v>
      </c>
      <c r="H125" s="15" t="e">
        <f>AVERAGE(E128:E137)</f>
        <v>#DIV/0!</v>
      </c>
    </row>
    <row r="126" spans="1:9" x14ac:dyDescent="0.2">
      <c r="B126" s="15" t="s">
        <v>754</v>
      </c>
      <c r="C126" s="15">
        <f>COUNT(B128:B137)</f>
        <v>0</v>
      </c>
      <c r="G126" s="15" t="s">
        <v>755</v>
      </c>
      <c r="H126" s="15">
        <f>MAX(E128:E137)</f>
        <v>0</v>
      </c>
    </row>
    <row r="127" spans="1:9" x14ac:dyDescent="0.2">
      <c r="B127" s="15" t="s">
        <v>756</v>
      </c>
      <c r="C127" s="15" t="s">
        <v>757</v>
      </c>
      <c r="E127" s="15" t="s">
        <v>758</v>
      </c>
      <c r="F127" s="15" t="s">
        <v>759</v>
      </c>
      <c r="G127" s="15" t="s">
        <v>760</v>
      </c>
      <c r="H127" s="15" t="s">
        <v>38</v>
      </c>
      <c r="I127" s="15" t="s">
        <v>761</v>
      </c>
    </row>
    <row r="128" spans="1:9" x14ac:dyDescent="0.2">
      <c r="A128" s="15">
        <v>1</v>
      </c>
      <c r="B128" s="20"/>
      <c r="C128" s="5" t="str">
        <f>LOOKUP(B128,Registration)</f>
        <v xml:space="preserve">  </v>
      </c>
      <c r="D128" s="8">
        <f>C125</f>
        <v>0</v>
      </c>
      <c r="E128" s="20"/>
      <c r="F128" s="15" t="str">
        <f>IF(E128=0," ",RANK(E128,E128:E137))</f>
        <v xml:space="preserve"> </v>
      </c>
      <c r="G128" s="15" t="str">
        <f>IF(E128=0," ",INDEX(PlacePts,F128,C126-1))</f>
        <v xml:space="preserve"> </v>
      </c>
      <c r="H128" s="23" t="str">
        <f>IF(E128=0," ",IF(E128=H$70,E128/H$69,E128/H$70))</f>
        <v xml:space="preserve"> </v>
      </c>
      <c r="I128" s="23" t="str">
        <f>IF(E128=0," ",H128+G128)</f>
        <v xml:space="preserve"> </v>
      </c>
    </row>
    <row r="129" spans="1:9" x14ac:dyDescent="0.2">
      <c r="A129" s="15">
        <v>2</v>
      </c>
      <c r="B129" s="20"/>
      <c r="C129" s="5" t="str">
        <f t="shared" ref="C129:C137" si="24">LOOKUP(B129,Registration)</f>
        <v xml:space="preserve">  </v>
      </c>
      <c r="D129" s="8">
        <f>C125</f>
        <v>0</v>
      </c>
      <c r="E129" s="20"/>
      <c r="F129" s="15" t="str">
        <f>IF(E129=0," ",RANK(E129,E128:E137))</f>
        <v xml:space="preserve"> </v>
      </c>
      <c r="G129" s="15" t="str">
        <f>IF(E129=0," ",INDEX(PlacePts,F129,C126-1))</f>
        <v xml:space="preserve"> </v>
      </c>
      <c r="H129" s="23" t="str">
        <f t="shared" ref="H129:H137" si="25">IF(E129=0," ",IF(E129=H$70,E129/H$69,E129/H$70))</f>
        <v xml:space="preserve"> </v>
      </c>
      <c r="I129" s="23" t="str">
        <f t="shared" ref="I129:I137" si="26">IF(E129=0," ",H129+G129)</f>
        <v xml:space="preserve"> </v>
      </c>
    </row>
    <row r="130" spans="1:9" x14ac:dyDescent="0.2">
      <c r="A130" s="15">
        <v>3</v>
      </c>
      <c r="B130" s="20"/>
      <c r="C130" s="5" t="str">
        <f t="shared" si="24"/>
        <v xml:space="preserve">  </v>
      </c>
      <c r="D130" s="8">
        <f>C125</f>
        <v>0</v>
      </c>
      <c r="E130" s="20"/>
      <c r="F130" s="15" t="str">
        <f>IF(E130=0," ",RANK(E130,E128:E137))</f>
        <v xml:space="preserve"> </v>
      </c>
      <c r="G130" s="15" t="str">
        <f>IF(E130=0," ",INDEX(PlacePts,F130,C126-1))</f>
        <v xml:space="preserve"> </v>
      </c>
      <c r="H130" s="23" t="str">
        <f t="shared" si="25"/>
        <v xml:space="preserve"> </v>
      </c>
      <c r="I130" s="23" t="str">
        <f t="shared" si="26"/>
        <v xml:space="preserve"> </v>
      </c>
    </row>
    <row r="131" spans="1:9" x14ac:dyDescent="0.2">
      <c r="A131" s="15">
        <v>4</v>
      </c>
      <c r="B131" s="20"/>
      <c r="C131" s="5" t="str">
        <f t="shared" si="24"/>
        <v xml:space="preserve">  </v>
      </c>
      <c r="D131" s="8">
        <f>C125</f>
        <v>0</v>
      </c>
      <c r="E131" s="20"/>
      <c r="F131" s="15" t="str">
        <f>IF(E131=0," ",RANK(E131,E128:E137))</f>
        <v xml:space="preserve"> </v>
      </c>
      <c r="G131" s="15" t="str">
        <f>IF(E131=0," ",INDEX(PlacePts,F131,C126-1))</f>
        <v xml:space="preserve"> </v>
      </c>
      <c r="H131" s="23" t="str">
        <f t="shared" si="25"/>
        <v xml:space="preserve"> </v>
      </c>
      <c r="I131" s="23" t="str">
        <f t="shared" si="26"/>
        <v xml:space="preserve"> </v>
      </c>
    </row>
    <row r="132" spans="1:9" x14ac:dyDescent="0.2">
      <c r="A132" s="15">
        <v>5</v>
      </c>
      <c r="B132" s="20"/>
      <c r="C132" s="5" t="str">
        <f t="shared" si="24"/>
        <v xml:space="preserve">  </v>
      </c>
      <c r="D132" s="8">
        <f>C125</f>
        <v>0</v>
      </c>
      <c r="E132" s="20"/>
      <c r="F132" s="15" t="str">
        <f>IF(E132=0," ",RANK(E132,E128:E137))</f>
        <v xml:space="preserve"> </v>
      </c>
      <c r="G132" s="15" t="str">
        <f>IF(E132=0," ",INDEX(PlacePts,F132,C126-1))</f>
        <v xml:space="preserve"> </v>
      </c>
      <c r="H132" s="23" t="str">
        <f t="shared" si="25"/>
        <v xml:space="preserve"> </v>
      </c>
      <c r="I132" s="23" t="str">
        <f t="shared" si="26"/>
        <v xml:space="preserve"> </v>
      </c>
    </row>
    <row r="133" spans="1:9" x14ac:dyDescent="0.2">
      <c r="A133" s="15">
        <v>6</v>
      </c>
      <c r="B133" s="20"/>
      <c r="C133" s="5" t="str">
        <f t="shared" si="24"/>
        <v xml:space="preserve">  </v>
      </c>
      <c r="D133" s="8">
        <f>C125</f>
        <v>0</v>
      </c>
      <c r="E133" s="20"/>
      <c r="F133" s="15" t="str">
        <f>IF(E133=0," ",RANK(E133,E128:E137))</f>
        <v xml:space="preserve"> </v>
      </c>
      <c r="G133" s="15" t="str">
        <f>IF(E133=0," ",INDEX(PlacePts,F133,C126-1))</f>
        <v xml:space="preserve"> </v>
      </c>
      <c r="H133" s="23" t="str">
        <f t="shared" si="25"/>
        <v xml:space="preserve"> </v>
      </c>
      <c r="I133" s="23" t="str">
        <f t="shared" si="26"/>
        <v xml:space="preserve"> </v>
      </c>
    </row>
    <row r="134" spans="1:9" hidden="1" x14ac:dyDescent="0.2">
      <c r="A134" s="15">
        <v>7</v>
      </c>
      <c r="B134" s="20"/>
      <c r="C134" s="5" t="str">
        <f t="shared" si="24"/>
        <v xml:space="preserve">  </v>
      </c>
      <c r="D134" s="8">
        <f>C125</f>
        <v>0</v>
      </c>
      <c r="E134" s="20"/>
      <c r="F134" s="15" t="str">
        <f>IF(E134=0," ",RANK(E134,E128:E137))</f>
        <v xml:space="preserve"> </v>
      </c>
      <c r="G134" s="15" t="str">
        <f>IF(E134=0," ",INDEX(PlacePts,F134,C126-1))</f>
        <v xml:space="preserve"> </v>
      </c>
      <c r="H134" s="23" t="str">
        <f t="shared" si="25"/>
        <v xml:space="preserve"> </v>
      </c>
      <c r="I134" s="23" t="str">
        <f t="shared" si="26"/>
        <v xml:space="preserve"> </v>
      </c>
    </row>
    <row r="135" spans="1:9" hidden="1" x14ac:dyDescent="0.2">
      <c r="A135" s="15">
        <v>8</v>
      </c>
      <c r="B135" s="20"/>
      <c r="C135" s="5" t="str">
        <f t="shared" si="24"/>
        <v xml:space="preserve">  </v>
      </c>
      <c r="D135" s="8">
        <f>C125</f>
        <v>0</v>
      </c>
      <c r="E135" s="20"/>
      <c r="F135" s="15" t="str">
        <f>IF(E135=0," ",RANK(E135,E128:E137))</f>
        <v xml:space="preserve"> </v>
      </c>
      <c r="G135" s="15" t="str">
        <f>IF(E135=0," ",INDEX(PlacePts,F135,C126-1))</f>
        <v xml:space="preserve"> </v>
      </c>
      <c r="H135" s="23" t="str">
        <f t="shared" si="25"/>
        <v xml:space="preserve"> </v>
      </c>
      <c r="I135" s="23" t="str">
        <f t="shared" si="26"/>
        <v xml:space="preserve"> </v>
      </c>
    </row>
    <row r="136" spans="1:9" hidden="1" x14ac:dyDescent="0.2">
      <c r="A136" s="15">
        <v>9</v>
      </c>
      <c r="B136" s="20"/>
      <c r="C136" s="5" t="str">
        <f t="shared" si="24"/>
        <v xml:space="preserve">  </v>
      </c>
      <c r="D136" s="8">
        <f>C125</f>
        <v>0</v>
      </c>
      <c r="E136" s="20"/>
      <c r="F136" s="15" t="str">
        <f>IF(E136=0," ",RANK(E136,E128:E137))</f>
        <v xml:space="preserve"> </v>
      </c>
      <c r="G136" s="15" t="str">
        <f>IF(E136=0," ",INDEX(PlacePts,F136,C126-1))</f>
        <v xml:space="preserve"> </v>
      </c>
      <c r="H136" s="23" t="str">
        <f t="shared" si="25"/>
        <v xml:space="preserve"> </v>
      </c>
      <c r="I136" s="23" t="str">
        <f t="shared" si="26"/>
        <v xml:space="preserve"> </v>
      </c>
    </row>
    <row r="137" spans="1:9" hidden="1" x14ac:dyDescent="0.2">
      <c r="A137" s="15">
        <v>10</v>
      </c>
      <c r="B137" s="20"/>
      <c r="C137" s="5" t="str">
        <f t="shared" si="24"/>
        <v xml:space="preserve">  </v>
      </c>
      <c r="D137" s="8">
        <f>C125</f>
        <v>0</v>
      </c>
      <c r="E137" s="20"/>
      <c r="F137" s="15" t="str">
        <f>IF(E137=0," ",RANK(E137,E128:E137))</f>
        <v xml:space="preserve"> </v>
      </c>
      <c r="G137" s="15" t="str">
        <f>IF(E137=0," ",INDEX(PlacePts,F137,C126-1))</f>
        <v xml:space="preserve"> </v>
      </c>
      <c r="H137" s="23" t="str">
        <f t="shared" si="25"/>
        <v xml:space="preserve"> </v>
      </c>
      <c r="I137" s="23" t="str">
        <f t="shared" si="26"/>
        <v xml:space="preserve"> </v>
      </c>
    </row>
    <row r="140" spans="1:9" x14ac:dyDescent="0.2">
      <c r="B140" s="15" t="s">
        <v>762</v>
      </c>
      <c r="C140" s="27"/>
      <c r="G140" s="15" t="s">
        <v>763</v>
      </c>
      <c r="H140" s="15" t="e">
        <f>AVERAGE(E143:E152)</f>
        <v>#DIV/0!</v>
      </c>
    </row>
    <row r="141" spans="1:9" x14ac:dyDescent="0.2">
      <c r="B141" s="15" t="s">
        <v>764</v>
      </c>
      <c r="C141" s="15">
        <f>COUNT(B143:B152)</f>
        <v>0</v>
      </c>
      <c r="G141" s="15" t="s">
        <v>765</v>
      </c>
      <c r="H141" s="15">
        <f>MAX(E143:E152)</f>
        <v>0</v>
      </c>
    </row>
    <row r="142" spans="1:9" x14ac:dyDescent="0.2">
      <c r="B142" s="15" t="s">
        <v>766</v>
      </c>
      <c r="C142" s="15" t="s">
        <v>767</v>
      </c>
      <c r="E142" s="15" t="s">
        <v>768</v>
      </c>
      <c r="F142" s="15" t="s">
        <v>769</v>
      </c>
      <c r="G142" s="15" t="s">
        <v>770</v>
      </c>
      <c r="H142" s="15" t="s">
        <v>38</v>
      </c>
      <c r="I142" s="15" t="s">
        <v>771</v>
      </c>
    </row>
    <row r="143" spans="1:9" x14ac:dyDescent="0.2">
      <c r="A143" s="15">
        <v>1</v>
      </c>
      <c r="B143" s="20"/>
      <c r="C143" s="5" t="str">
        <f>LOOKUP(B143,Registration)</f>
        <v xml:space="preserve">  </v>
      </c>
      <c r="D143" s="8">
        <f>C140</f>
        <v>0</v>
      </c>
      <c r="E143" s="20"/>
      <c r="F143" s="15" t="str">
        <f>IF(E143=0," ",RANK(E143,E143:E152))</f>
        <v xml:space="preserve"> </v>
      </c>
      <c r="G143" s="15" t="str">
        <f>IF(E143=0," ",INDEX(PlacePts,F143,C141-1))</f>
        <v xml:space="preserve"> </v>
      </c>
      <c r="H143" s="23" t="str">
        <f>IF(E143=0," ",IF(E143=H$70,E143/H$69,E143/H$70))</f>
        <v xml:space="preserve"> </v>
      </c>
      <c r="I143" s="23" t="str">
        <f>IF(E143=0," ",H143+G143)</f>
        <v xml:space="preserve"> </v>
      </c>
    </row>
    <row r="144" spans="1:9" x14ac:dyDescent="0.2">
      <c r="A144" s="15">
        <v>2</v>
      </c>
      <c r="B144" s="20"/>
      <c r="C144" s="5" t="str">
        <f t="shared" ref="C144:C152" si="27">LOOKUP(B144,Registration)</f>
        <v xml:space="preserve">  </v>
      </c>
      <c r="D144" s="8">
        <f>C140</f>
        <v>0</v>
      </c>
      <c r="E144" s="20"/>
      <c r="F144" s="15" t="str">
        <f>IF(E144=0," ",RANK(E144,E143:E152))</f>
        <v xml:space="preserve"> </v>
      </c>
      <c r="G144" s="15" t="str">
        <f>IF(E144=0," ",INDEX(PlacePts,F144,C141-1))</f>
        <v xml:space="preserve"> </v>
      </c>
      <c r="H144" s="23" t="str">
        <f t="shared" ref="H144:H152" si="28">IF(E144=0," ",IF(E144=H$70,E144/H$69,E144/H$70))</f>
        <v xml:space="preserve"> </v>
      </c>
      <c r="I144" s="23" t="str">
        <f t="shared" ref="I144:I152" si="29">IF(E144=0," ",H144+G144)</f>
        <v xml:space="preserve"> </v>
      </c>
    </row>
    <row r="145" spans="1:9" x14ac:dyDescent="0.2">
      <c r="A145" s="15">
        <v>3</v>
      </c>
      <c r="B145" s="20"/>
      <c r="C145" s="5" t="str">
        <f t="shared" si="27"/>
        <v xml:space="preserve">  </v>
      </c>
      <c r="D145" s="8">
        <f>C140</f>
        <v>0</v>
      </c>
      <c r="E145" s="20"/>
      <c r="F145" s="15" t="str">
        <f>IF(E145=0," ",RANK(E145,E143:E152))</f>
        <v xml:space="preserve"> </v>
      </c>
      <c r="G145" s="15" t="str">
        <f>IF(E145=0," ",INDEX(PlacePts,F145,C141-1))</f>
        <v xml:space="preserve"> </v>
      </c>
      <c r="H145" s="23" t="str">
        <f t="shared" si="28"/>
        <v xml:space="preserve"> </v>
      </c>
      <c r="I145" s="23" t="str">
        <f t="shared" si="29"/>
        <v xml:space="preserve"> </v>
      </c>
    </row>
    <row r="146" spans="1:9" x14ac:dyDescent="0.2">
      <c r="A146" s="15">
        <v>4</v>
      </c>
      <c r="B146" s="20"/>
      <c r="C146" s="5" t="str">
        <f t="shared" si="27"/>
        <v xml:space="preserve">  </v>
      </c>
      <c r="D146" s="8">
        <f>C140</f>
        <v>0</v>
      </c>
      <c r="E146" s="20"/>
      <c r="F146" s="15" t="str">
        <f>IF(E146=0," ",RANK(E146,E143:E152))</f>
        <v xml:space="preserve"> </v>
      </c>
      <c r="G146" s="15" t="str">
        <f>IF(E146=0," ",INDEX(PlacePts,F146,C141-1))</f>
        <v xml:space="preserve"> </v>
      </c>
      <c r="H146" s="23" t="str">
        <f t="shared" si="28"/>
        <v xml:space="preserve"> </v>
      </c>
      <c r="I146" s="23" t="str">
        <f t="shared" si="29"/>
        <v xml:space="preserve"> </v>
      </c>
    </row>
    <row r="147" spans="1:9" x14ac:dyDescent="0.2">
      <c r="A147" s="15">
        <v>5</v>
      </c>
      <c r="B147" s="20"/>
      <c r="C147" s="5" t="str">
        <f t="shared" si="27"/>
        <v xml:space="preserve">  </v>
      </c>
      <c r="D147" s="8">
        <f>C140</f>
        <v>0</v>
      </c>
      <c r="E147" s="20"/>
      <c r="F147" s="15" t="str">
        <f>IF(E147=0," ",RANK(E147,E143:E152))</f>
        <v xml:space="preserve"> </v>
      </c>
      <c r="G147" s="15" t="str">
        <f>IF(E147=0," ",INDEX(PlacePts,F147,C141-1))</f>
        <v xml:space="preserve"> </v>
      </c>
      <c r="H147" s="23" t="str">
        <f t="shared" si="28"/>
        <v xml:space="preserve"> </v>
      </c>
      <c r="I147" s="23" t="str">
        <f t="shared" si="29"/>
        <v xml:space="preserve"> </v>
      </c>
    </row>
    <row r="148" spans="1:9" x14ac:dyDescent="0.2">
      <c r="A148" s="15">
        <v>6</v>
      </c>
      <c r="B148" s="20"/>
      <c r="C148" s="5" t="str">
        <f t="shared" si="27"/>
        <v xml:space="preserve">  </v>
      </c>
      <c r="D148" s="8">
        <f>C140</f>
        <v>0</v>
      </c>
      <c r="E148" s="20"/>
      <c r="F148" s="15" t="str">
        <f>IF(E148=0," ",RANK(E148,E143:E152))</f>
        <v xml:space="preserve"> </v>
      </c>
      <c r="G148" s="15" t="str">
        <f>IF(E148=0," ",INDEX(PlacePts,F148,C141-1))</f>
        <v xml:space="preserve"> </v>
      </c>
      <c r="H148" s="23" t="str">
        <f t="shared" si="28"/>
        <v xml:space="preserve"> </v>
      </c>
      <c r="I148" s="23" t="str">
        <f t="shared" si="29"/>
        <v xml:space="preserve"> </v>
      </c>
    </row>
    <row r="149" spans="1:9" hidden="1" x14ac:dyDescent="0.2">
      <c r="A149" s="15">
        <v>7</v>
      </c>
      <c r="B149" s="20"/>
      <c r="C149" s="5" t="str">
        <f t="shared" si="27"/>
        <v xml:space="preserve">  </v>
      </c>
      <c r="D149" s="8">
        <f>C140</f>
        <v>0</v>
      </c>
      <c r="E149" s="20"/>
      <c r="F149" s="15" t="str">
        <f>IF(E149=0," ",RANK(E149,E143:E152))</f>
        <v xml:space="preserve"> </v>
      </c>
      <c r="G149" s="15" t="str">
        <f>IF(E149=0," ",INDEX(PlacePts,F149,C141-1))</f>
        <v xml:space="preserve"> </v>
      </c>
      <c r="H149" s="23" t="str">
        <f t="shared" si="28"/>
        <v xml:space="preserve"> </v>
      </c>
      <c r="I149" s="23" t="str">
        <f t="shared" si="29"/>
        <v xml:space="preserve"> </v>
      </c>
    </row>
    <row r="150" spans="1:9" hidden="1" x14ac:dyDescent="0.2">
      <c r="A150" s="15">
        <v>8</v>
      </c>
      <c r="B150" s="20"/>
      <c r="C150" s="5" t="str">
        <f t="shared" si="27"/>
        <v xml:space="preserve">  </v>
      </c>
      <c r="D150" s="8">
        <f>C140</f>
        <v>0</v>
      </c>
      <c r="E150" s="20"/>
      <c r="F150" s="15" t="str">
        <f>IF(E150=0," ",RANK(E150,E143:E152))</f>
        <v xml:space="preserve"> </v>
      </c>
      <c r="G150" s="15" t="str">
        <f>IF(E150=0," ",INDEX(PlacePts,F150,C141-1))</f>
        <v xml:space="preserve"> </v>
      </c>
      <c r="H150" s="23" t="str">
        <f t="shared" si="28"/>
        <v xml:space="preserve"> </v>
      </c>
      <c r="I150" s="23" t="str">
        <f t="shared" si="29"/>
        <v xml:space="preserve"> </v>
      </c>
    </row>
    <row r="151" spans="1:9" hidden="1" x14ac:dyDescent="0.2">
      <c r="A151" s="15">
        <v>9</v>
      </c>
      <c r="B151" s="20"/>
      <c r="C151" s="5" t="str">
        <f t="shared" si="27"/>
        <v xml:space="preserve">  </v>
      </c>
      <c r="D151" s="8">
        <f>C140</f>
        <v>0</v>
      </c>
      <c r="E151" s="20"/>
      <c r="F151" s="15" t="str">
        <f>IF(E151=0," ",RANK(E151,E143:E152))</f>
        <v xml:space="preserve"> </v>
      </c>
      <c r="G151" s="15" t="str">
        <f>IF(E151=0," ",INDEX(PlacePts,F151,C141-1))</f>
        <v xml:space="preserve"> </v>
      </c>
      <c r="H151" s="23" t="str">
        <f t="shared" si="28"/>
        <v xml:space="preserve"> </v>
      </c>
      <c r="I151" s="23" t="str">
        <f t="shared" si="29"/>
        <v xml:space="preserve"> </v>
      </c>
    </row>
    <row r="152" spans="1:9" hidden="1" x14ac:dyDescent="0.2">
      <c r="A152" s="15">
        <v>10</v>
      </c>
      <c r="B152" s="20"/>
      <c r="C152" s="5" t="str">
        <f t="shared" si="27"/>
        <v xml:space="preserve">  </v>
      </c>
      <c r="D152" s="8">
        <f>C140</f>
        <v>0</v>
      </c>
      <c r="E152" s="20"/>
      <c r="F152" s="15" t="str">
        <f>IF(E152=0," ",RANK(E152,E143:E152))</f>
        <v xml:space="preserve"> </v>
      </c>
      <c r="G152" s="15" t="str">
        <f>IF(E152=0," ",INDEX(PlacePts,F152,C141-1))</f>
        <v xml:space="preserve"> </v>
      </c>
      <c r="H152" s="23" t="str">
        <f t="shared" si="28"/>
        <v xml:space="preserve"> </v>
      </c>
      <c r="I152" s="23" t="str">
        <f t="shared" si="29"/>
        <v xml:space="preserve"> </v>
      </c>
    </row>
  </sheetData>
  <phoneticPr fontId="0" type="noConversion"/>
  <pageMargins left="0.56999999999999995" right="0.24" top="0.78749999999999998" bottom="0.78749999999999998" header="0.5" footer="0.5"/>
  <pageSetup scale="8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114</vt:i4>
      </vt:variant>
    </vt:vector>
  </HeadingPairs>
  <TitlesOfParts>
    <vt:vector size="130" baseType="lpstr">
      <vt:lpstr>Registration</vt:lpstr>
      <vt:lpstr>Score</vt:lpstr>
      <vt:lpstr>FriAM</vt:lpstr>
      <vt:lpstr>FriNoon</vt:lpstr>
      <vt:lpstr>FriPM</vt:lpstr>
      <vt:lpstr>SatAM</vt:lpstr>
      <vt:lpstr>SatNoon</vt:lpstr>
      <vt:lpstr>SatPM</vt:lpstr>
      <vt:lpstr>SunAM</vt:lpstr>
      <vt:lpstr>SunPM</vt:lpstr>
      <vt:lpstr>Pickup</vt:lpstr>
      <vt:lpstr>ScoringSch</vt:lpstr>
      <vt:lpstr>Opponents Played</vt:lpstr>
      <vt:lpstr>Score Sheet</vt:lpstr>
      <vt:lpstr>Game Record</vt:lpstr>
      <vt:lpstr>Intro</vt:lpstr>
      <vt:lpstr>G1_1</vt:lpstr>
      <vt:lpstr>G1_10</vt:lpstr>
      <vt:lpstr>G1_2</vt:lpstr>
      <vt:lpstr>G1_3</vt:lpstr>
      <vt:lpstr>G1_4</vt:lpstr>
      <vt:lpstr>G1_5</vt:lpstr>
      <vt:lpstr>G1_6</vt:lpstr>
      <vt:lpstr>G1_7</vt:lpstr>
      <vt:lpstr>G1_8</vt:lpstr>
      <vt:lpstr>G1_9</vt:lpstr>
      <vt:lpstr>G2_1</vt:lpstr>
      <vt:lpstr>G2_10</vt:lpstr>
      <vt:lpstr>G2_2</vt:lpstr>
      <vt:lpstr>G2_3</vt:lpstr>
      <vt:lpstr>G2_4</vt:lpstr>
      <vt:lpstr>G2_5</vt:lpstr>
      <vt:lpstr>G2_6</vt:lpstr>
      <vt:lpstr>G2_7</vt:lpstr>
      <vt:lpstr>G2_8</vt:lpstr>
      <vt:lpstr>G2_9</vt:lpstr>
      <vt:lpstr>G3_1</vt:lpstr>
      <vt:lpstr>G3_10</vt:lpstr>
      <vt:lpstr>G3_2</vt:lpstr>
      <vt:lpstr>G3_3</vt:lpstr>
      <vt:lpstr>G3_4</vt:lpstr>
      <vt:lpstr>G3_5</vt:lpstr>
      <vt:lpstr>G3_6</vt:lpstr>
      <vt:lpstr>G3_7</vt:lpstr>
      <vt:lpstr>G3_8</vt:lpstr>
      <vt:lpstr>G3_9</vt:lpstr>
      <vt:lpstr>G4_1</vt:lpstr>
      <vt:lpstr>G4_10</vt:lpstr>
      <vt:lpstr>G4_2</vt:lpstr>
      <vt:lpstr>G4_3</vt:lpstr>
      <vt:lpstr>G4_4</vt:lpstr>
      <vt:lpstr>G4_5</vt:lpstr>
      <vt:lpstr>G4_6</vt:lpstr>
      <vt:lpstr>G4_7</vt:lpstr>
      <vt:lpstr>G4_8</vt:lpstr>
      <vt:lpstr>G4_9</vt:lpstr>
      <vt:lpstr>G5_1</vt:lpstr>
      <vt:lpstr>G5_10</vt:lpstr>
      <vt:lpstr>G5_2</vt:lpstr>
      <vt:lpstr>G5_3</vt:lpstr>
      <vt:lpstr>G5_4</vt:lpstr>
      <vt:lpstr>G5_5</vt:lpstr>
      <vt:lpstr>G5_6</vt:lpstr>
      <vt:lpstr>G5_7</vt:lpstr>
      <vt:lpstr>G5_8</vt:lpstr>
      <vt:lpstr>G5_9</vt:lpstr>
      <vt:lpstr>G6_1</vt:lpstr>
      <vt:lpstr>G6_10</vt:lpstr>
      <vt:lpstr>G6_2</vt:lpstr>
      <vt:lpstr>G6_3</vt:lpstr>
      <vt:lpstr>G6_4</vt:lpstr>
      <vt:lpstr>G6_5</vt:lpstr>
      <vt:lpstr>G6_6</vt:lpstr>
      <vt:lpstr>G6_7</vt:lpstr>
      <vt:lpstr>G6_8</vt:lpstr>
      <vt:lpstr>G6_9</vt:lpstr>
      <vt:lpstr>G7_1</vt:lpstr>
      <vt:lpstr>G7_10</vt:lpstr>
      <vt:lpstr>G7_2</vt:lpstr>
      <vt:lpstr>G7_3</vt:lpstr>
      <vt:lpstr>G7_4</vt:lpstr>
      <vt:lpstr>G7_5</vt:lpstr>
      <vt:lpstr>G7_6</vt:lpstr>
      <vt:lpstr>G7_7</vt:lpstr>
      <vt:lpstr>G7_8</vt:lpstr>
      <vt:lpstr>G7_9</vt:lpstr>
      <vt:lpstr>G8_1</vt:lpstr>
      <vt:lpstr>G8_10</vt:lpstr>
      <vt:lpstr>G8_2</vt:lpstr>
      <vt:lpstr>G8_3</vt:lpstr>
      <vt:lpstr>G8_4</vt:lpstr>
      <vt:lpstr>G8_5</vt:lpstr>
      <vt:lpstr>G8_6</vt:lpstr>
      <vt:lpstr>G8_7</vt:lpstr>
      <vt:lpstr>G8_8</vt:lpstr>
      <vt:lpstr>G8_9</vt:lpstr>
      <vt:lpstr>G9_1</vt:lpstr>
      <vt:lpstr>G9_10</vt:lpstr>
      <vt:lpstr>G9_2</vt:lpstr>
      <vt:lpstr>G9_3</vt:lpstr>
      <vt:lpstr>G9_4</vt:lpstr>
      <vt:lpstr>G9_5</vt:lpstr>
      <vt:lpstr>G9_6</vt:lpstr>
      <vt:lpstr>G9_7</vt:lpstr>
      <vt:lpstr>G9_8</vt:lpstr>
      <vt:lpstr>G9_9</vt:lpstr>
      <vt:lpstr>Place</vt:lpstr>
      <vt:lpstr>PlacePts</vt:lpstr>
      <vt:lpstr>FriAM!Print_Area</vt:lpstr>
      <vt:lpstr>FriNoon!Print_Area</vt:lpstr>
      <vt:lpstr>FriPM!Print_Area</vt:lpstr>
      <vt:lpstr>'Opponents Played'!Print_Area</vt:lpstr>
      <vt:lpstr>Pickup!Print_Area</vt:lpstr>
      <vt:lpstr>Registration!Print_Area</vt:lpstr>
      <vt:lpstr>SatAM!Print_Area</vt:lpstr>
      <vt:lpstr>SatNoon!Print_Area</vt:lpstr>
      <vt:lpstr>SatPM!Print_Area</vt:lpstr>
      <vt:lpstr>Score!Print_Area</vt:lpstr>
      <vt:lpstr>SunAM!Print_Area</vt:lpstr>
      <vt:lpstr>Registration</vt:lpstr>
      <vt:lpstr>Score</vt:lpstr>
      <vt:lpstr>Session1</vt:lpstr>
      <vt:lpstr>Session2</vt:lpstr>
      <vt:lpstr>Session3</vt:lpstr>
      <vt:lpstr>Session4</vt:lpstr>
      <vt:lpstr>Session5</vt:lpstr>
      <vt:lpstr>Session6</vt:lpstr>
      <vt:lpstr>Session7</vt:lpstr>
      <vt:lpstr>Session8</vt:lpstr>
      <vt:lpstr>Session9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Monical</dc:creator>
  <cp:lastModifiedBy>Mike</cp:lastModifiedBy>
  <cp:revision>1</cp:revision>
  <cp:lastPrinted>2012-07-24T05:50:58Z</cp:lastPrinted>
  <dcterms:created xsi:type="dcterms:W3CDTF">2002-05-27T13:08:11Z</dcterms:created>
  <dcterms:modified xsi:type="dcterms:W3CDTF">2012-07-24T23:07:42Z</dcterms:modified>
</cp:coreProperties>
</file>