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540" windowWidth="22935" windowHeight="11580" tabRatio="690"/>
  </bookViews>
  <sheets>
    <sheet name="Registration" sheetId="1" r:id="rId1"/>
    <sheet name="Score" sheetId="2" r:id="rId2"/>
    <sheet name="FriAM" sheetId="3" r:id="rId3"/>
    <sheet name="FriNoon" sheetId="4" r:id="rId4"/>
    <sheet name="FriPM" sheetId="5" r:id="rId5"/>
    <sheet name="SatAM" sheetId="6" r:id="rId6"/>
    <sheet name="SatNoon" sheetId="7" r:id="rId7"/>
    <sheet name="SatPM" sheetId="8" r:id="rId8"/>
    <sheet name="SunAM" sheetId="9" r:id="rId9"/>
    <sheet name="SunPM" sheetId="10" r:id="rId10"/>
    <sheet name="Pickup" sheetId="11" r:id="rId11"/>
    <sheet name="ScoringSch" sheetId="12" r:id="rId12"/>
    <sheet name="Opponents Played" sheetId="13" r:id="rId13"/>
    <sheet name="Score Sheet" sheetId="15" r:id="rId14"/>
    <sheet name="Game Record" sheetId="14" r:id="rId15"/>
    <sheet name="Intro" sheetId="16" r:id="rId16"/>
  </sheets>
  <definedNames>
    <definedName name="G1_1">FriAM!$B$13:$B$22</definedName>
    <definedName name="G1_10">FriAM!$B$141:$B$150</definedName>
    <definedName name="G1_2">FriAM!$B$27:$B$36</definedName>
    <definedName name="G1_3">FriAM!$B$41:$B$50</definedName>
    <definedName name="G1_4">FriAM!$B$55:$B$64</definedName>
    <definedName name="G1_5">FriAM!$B$70:$B$79</definedName>
    <definedName name="G1_6">FriAM!$B$84:$B$93</definedName>
    <definedName name="G1_7">FriAM!$B$98:$B$107</definedName>
    <definedName name="G1_8">FriAM!$B$112:$B$121</definedName>
    <definedName name="G1_9">FriAM!$B$126:$B$135</definedName>
    <definedName name="G2_1">FriNoon!$B$13:$B$22</definedName>
    <definedName name="G2_10">FriNoon!$B$141:$B$150</definedName>
    <definedName name="G2_2">FriNoon!$B$27:$B$36</definedName>
    <definedName name="G2_3">FriNoon!$B$41:$B$50</definedName>
    <definedName name="G2_4">FriNoon!$B$55:$B$64</definedName>
    <definedName name="G2_5">FriNoon!$B$70:$B$79</definedName>
    <definedName name="G2_6">FriNoon!$B$84:$B$93</definedName>
    <definedName name="G2_7">FriNoon!$B$98:$B$107</definedName>
    <definedName name="G2_8">FriNoon!$B$112:$B$121</definedName>
    <definedName name="G2_9">FriNoon!$B$126:$B$135</definedName>
    <definedName name="G3_1">FriPM!$B$13:$B$22</definedName>
    <definedName name="G3_10">FriPM!$B$141:$B$150</definedName>
    <definedName name="G3_2">FriPM!$B$27:$B$36</definedName>
    <definedName name="G3_3">FriPM!$B$41:$B$50</definedName>
    <definedName name="G3_4">FriPM!$B$55:$B$64</definedName>
    <definedName name="G3_5">FriPM!$B$70:$B$79</definedName>
    <definedName name="G3_6">FriPM!$B$84:$B$93</definedName>
    <definedName name="G3_7">FriPM!$B$98:$B$107</definedName>
    <definedName name="G3_8">FriPM!$B$112:$B$121</definedName>
    <definedName name="G3_9">FriPM!$B$126:$B$135</definedName>
    <definedName name="G4_1">SatAM!$B$13:$B$22</definedName>
    <definedName name="G4_10">SatAM!$B$141:$B$150</definedName>
    <definedName name="G4_2">SatAM!$B$27:$B$36</definedName>
    <definedName name="G4_3">SatAM!$B$41:$B$50</definedName>
    <definedName name="G4_4">SatAM!$B$55:$B$64</definedName>
    <definedName name="G4_5">SatAM!$B$70:$B$79</definedName>
    <definedName name="G4_6">SatAM!$B$84:$B$93</definedName>
    <definedName name="G4_7">SatAM!$B$98:$B$107</definedName>
    <definedName name="G4_8">SatAM!$B$112:$B$121</definedName>
    <definedName name="G4_9">SatAM!$B$126:$B$135</definedName>
    <definedName name="G5_1">SatNoon!$B$13:$B$22</definedName>
    <definedName name="G5_10">SatNoon!$B$141:$B$150</definedName>
    <definedName name="G5_2">SatNoon!$B$27:$B$36</definedName>
    <definedName name="G5_3">SatNoon!$B$41:$B$50</definedName>
    <definedName name="G5_4">SatNoon!$B$55:$B$64</definedName>
    <definedName name="G5_5">SatNoon!$B$70:$B$79</definedName>
    <definedName name="G5_6">SatNoon!$B$84:$B$93</definedName>
    <definedName name="G5_7">SatNoon!$B$98:$B$107</definedName>
    <definedName name="G5_8">SatNoon!$B$112:$B$121</definedName>
    <definedName name="G5_9">SatNoon!$B$126:$B$135</definedName>
    <definedName name="G6_1">SatPM!$B$13:$B$22</definedName>
    <definedName name="G6_10">SatPM!$B$141:$B$150</definedName>
    <definedName name="G6_2">SatPM!$B$27:$B$36</definedName>
    <definedName name="G6_3">SatPM!$B$41:$B$50</definedName>
    <definedName name="G6_4">SatPM!$B$55:$B$64</definedName>
    <definedName name="G6_5">SatPM!$B$70:$B$79</definedName>
    <definedName name="G6_6">SatPM!$B$84:$B$93</definedName>
    <definedName name="G6_7">SatPM!$B$98:$B$107</definedName>
    <definedName name="G6_8">SatPM!$B$112:$B$121</definedName>
    <definedName name="G6_9">SatPM!$B$126:$B$135</definedName>
    <definedName name="G7_1">SunAM!$B$13:$B$22</definedName>
    <definedName name="G7_10">SunAM!$B$141:$B$150</definedName>
    <definedName name="G7_2">SunAM!$B$27:$B$36</definedName>
    <definedName name="G7_3">SunAM!$B$41:$B$50</definedName>
    <definedName name="G7_4">SunAM!$B$55:$B$64</definedName>
    <definedName name="G7_5">SunAM!$B$70:$B$79</definedName>
    <definedName name="G7_6">SunAM!$B$84:$B$93</definedName>
    <definedName name="G7_7">SunAM!$B$98:$B$107</definedName>
    <definedName name="G7_8">SunAM!$B$112:$B$12107</definedName>
    <definedName name="G7_9">SunAM!$B$126:$B$135</definedName>
    <definedName name="G8_1">SunPM!$B$13:$B$22</definedName>
    <definedName name="G8_10">SunPM!$B$141:$B$150</definedName>
    <definedName name="G8_2">SunPM!$B$27:$B$36</definedName>
    <definedName name="G8_3">SunPM!$B$41:$B$50</definedName>
    <definedName name="G8_4">SunPM!$B$55:$B$64</definedName>
    <definedName name="G8_5">SunPM!$B$70:$B$79</definedName>
    <definedName name="G8_6">SunPM!$B$84:$B$92</definedName>
    <definedName name="G8_7">SunPM!$B$98:$B$107</definedName>
    <definedName name="G8_8">SunPM!$B$112:$B$121</definedName>
    <definedName name="G8_9">SunPM!$B$126:$B$135</definedName>
    <definedName name="G9_1">Pickup!$B$13:$B$22</definedName>
    <definedName name="G9_10">Pickup!$B$141:$B$150</definedName>
    <definedName name="G9_2">Pickup!$B$27:$B$36</definedName>
    <definedName name="G9_3">Pickup!$B$41:$B$50</definedName>
    <definedName name="G9_4">Pickup!$B$55:$B$64</definedName>
    <definedName name="G9_5">Pickup!$B$70:$B$79</definedName>
    <definedName name="G9_6">Pickup!$B$84:$B$93</definedName>
    <definedName name="G9_7">Pickup!$B$98:$B$107</definedName>
    <definedName name="G9_8">Pickup!$B$112:$B$121</definedName>
    <definedName name="G9_9">Pickup!$B$126:$B$135</definedName>
    <definedName name="Place">Score!$B$11:$AJ$60</definedName>
    <definedName name="PlacePts">ScoringSch!$B$4:$J$13</definedName>
    <definedName name="_xlnm.Print_Area" localSheetId="2">FriAM!$A$2:$I$73</definedName>
    <definedName name="_xlnm.Print_Area" localSheetId="3">FriNoon!$A$2:$I$65</definedName>
    <definedName name="_xlnm.Print_Area" localSheetId="4">FriPM!$A$2:$I$59</definedName>
    <definedName name="_xlnm.Print_Area" localSheetId="12">'Opponents Played'!$H$6:$BH$61</definedName>
    <definedName name="_xlnm.Print_Area" localSheetId="0">Registration!$B$1:$C$30</definedName>
    <definedName name="_xlnm.Print_Area" localSheetId="5">SatAM!$A$2:$I$63</definedName>
    <definedName name="_xlnm.Print_Area" localSheetId="6">SatNoon!$A$2:$I$50</definedName>
    <definedName name="_xlnm.Print_Area" localSheetId="7">SatPM!$A$2:$J$51</definedName>
    <definedName name="_xlnm.Print_Area" localSheetId="1">Score!$B$8:$AH$32</definedName>
    <definedName name="_xlnm.Print_Area" localSheetId="8">SunAM!$A$1:$I$50</definedName>
    <definedName name="Registration">Registration!$B$9:$C$64</definedName>
    <definedName name="Score">Score!$B$7:$AH$60</definedName>
    <definedName name="Session1">FriAM!$B$1:$I$32000</definedName>
    <definedName name="Session2">FriNoon!$B$1:$I$32000</definedName>
    <definedName name="Session3">FriPM!$B$1:$I$32000</definedName>
    <definedName name="Session4">SatAM!$B$1:$I$32000</definedName>
    <definedName name="Session5">SatNoon!$B$1:$I$32000</definedName>
    <definedName name="Session6">SatPM!$B$1:$I$32000</definedName>
    <definedName name="Session7">SunAM!$B$1:$I$32000</definedName>
    <definedName name="Session8">SunPM!$B$1:$I$32000</definedName>
    <definedName name="Session9">Pickup!$B$1:$I$32000</definedName>
  </definedNames>
  <calcPr calcId="125725"/>
</workbook>
</file>

<file path=xl/calcChain.xml><?xml version="1.0" encoding="utf-8"?>
<calcChain xmlns="http://schemas.openxmlformats.org/spreadsheetml/2006/main">
  <c r="H41" i="3"/>
  <c r="C25" i="4"/>
  <c r="I211" i="13"/>
  <c r="I151"/>
  <c r="I91"/>
  <c r="I31"/>
  <c r="C11" i="2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41"/>
  <c r="C40"/>
  <c r="C39"/>
  <c r="C38"/>
  <c r="C37"/>
  <c r="C36"/>
  <c r="C35"/>
  <c r="C34"/>
  <c r="C33"/>
  <c r="C32"/>
  <c r="C3" i="9"/>
  <c r="C3" i="8"/>
  <c r="C3" i="7"/>
  <c r="C3" i="6"/>
  <c r="C3" i="5"/>
  <c r="C3" i="4"/>
  <c r="C3" i="3"/>
  <c r="F27"/>
  <c r="H107" i="5"/>
  <c r="H106"/>
  <c r="H105"/>
  <c r="H104"/>
  <c r="H103"/>
  <c r="H102"/>
  <c r="H101"/>
  <c r="C96"/>
  <c r="H10" i="3"/>
  <c r="C11"/>
  <c r="G14" s="1"/>
  <c r="H11"/>
  <c r="B12" i="1"/>
  <c r="B13"/>
  <c r="D13" i="3"/>
  <c r="F13"/>
  <c r="H13"/>
  <c r="D14"/>
  <c r="F14"/>
  <c r="H14"/>
  <c r="D15"/>
  <c r="F15"/>
  <c r="D16"/>
  <c r="F16"/>
  <c r="G16"/>
  <c r="H16"/>
  <c r="I16"/>
  <c r="D17"/>
  <c r="F17"/>
  <c r="G17"/>
  <c r="H17"/>
  <c r="I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C25"/>
  <c r="H25"/>
  <c r="H27" s="1"/>
  <c r="D27"/>
  <c r="D28"/>
  <c r="F28"/>
  <c r="G28" s="1"/>
  <c r="D29"/>
  <c r="F29"/>
  <c r="G29" s="1"/>
  <c r="D30"/>
  <c r="F30"/>
  <c r="G30"/>
  <c r="D31"/>
  <c r="F31"/>
  <c r="G31" s="1"/>
  <c r="I31" s="1"/>
  <c r="H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C39"/>
  <c r="G45" s="1"/>
  <c r="H39"/>
  <c r="D41"/>
  <c r="F41"/>
  <c r="D42"/>
  <c r="F42"/>
  <c r="H42"/>
  <c r="D43"/>
  <c r="F43"/>
  <c r="G43" s="1"/>
  <c r="D44"/>
  <c r="F44"/>
  <c r="H44"/>
  <c r="D45"/>
  <c r="F45"/>
  <c r="H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H55" s="1"/>
  <c r="C53"/>
  <c r="G56" s="1"/>
  <c r="H53"/>
  <c r="D55"/>
  <c r="F55"/>
  <c r="G55"/>
  <c r="D56"/>
  <c r="F56"/>
  <c r="H56"/>
  <c r="D57"/>
  <c r="F57"/>
  <c r="H57"/>
  <c r="D58"/>
  <c r="F58"/>
  <c r="G58"/>
  <c r="H58"/>
  <c r="I58"/>
  <c r="D59"/>
  <c r="F59"/>
  <c r="G59"/>
  <c r="H59"/>
  <c r="I59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 s="1"/>
  <c r="D71"/>
  <c r="F71"/>
  <c r="G71" s="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K43" i="4"/>
  <c r="K28"/>
  <c r="K14"/>
  <c r="H10"/>
  <c r="C11"/>
  <c r="H11"/>
  <c r="D13"/>
  <c r="F13"/>
  <c r="D14"/>
  <c r="F14"/>
  <c r="G14"/>
  <c r="D15"/>
  <c r="F15"/>
  <c r="G15" s="1"/>
  <c r="H15"/>
  <c r="D16"/>
  <c r="M24" i="2" s="1"/>
  <c r="F16" i="4"/>
  <c r="H16"/>
  <c r="D17"/>
  <c r="F17"/>
  <c r="G17"/>
  <c r="H17"/>
  <c r="I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H25"/>
  <c r="D27"/>
  <c r="F27"/>
  <c r="G27" s="1"/>
  <c r="D28"/>
  <c r="F28"/>
  <c r="G28" s="1"/>
  <c r="D29"/>
  <c r="M27" i="2" s="1"/>
  <c r="F29" i="4"/>
  <c r="G29" s="1"/>
  <c r="H29"/>
  <c r="D30"/>
  <c r="F30"/>
  <c r="G30"/>
  <c r="H30"/>
  <c r="D31"/>
  <c r="F31"/>
  <c r="G31"/>
  <c r="H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C39"/>
  <c r="G44" s="1"/>
  <c r="H39"/>
  <c r="H42" s="1"/>
  <c r="D41"/>
  <c r="F41"/>
  <c r="D42"/>
  <c r="F42"/>
  <c r="D43"/>
  <c r="F43"/>
  <c r="D44"/>
  <c r="F44"/>
  <c r="D45"/>
  <c r="F45"/>
  <c r="G45"/>
  <c r="H45"/>
  <c r="I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C53"/>
  <c r="H53"/>
  <c r="H56" s="1"/>
  <c r="D55"/>
  <c r="F55"/>
  <c r="G55" s="1"/>
  <c r="D56"/>
  <c r="F56"/>
  <c r="G56" s="1"/>
  <c r="D57"/>
  <c r="F57"/>
  <c r="G57" s="1"/>
  <c r="D58"/>
  <c r="F58"/>
  <c r="G58" s="1"/>
  <c r="D59"/>
  <c r="F59"/>
  <c r="G59" s="1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K56" i="5"/>
  <c r="H10"/>
  <c r="H13" s="1"/>
  <c r="C11"/>
  <c r="H11"/>
  <c r="D13"/>
  <c r="F13"/>
  <c r="D14"/>
  <c r="F14"/>
  <c r="H14"/>
  <c r="D15"/>
  <c r="F15"/>
  <c r="G15" s="1"/>
  <c r="H15"/>
  <c r="D16"/>
  <c r="F16"/>
  <c r="H16"/>
  <c r="D17"/>
  <c r="F17"/>
  <c r="H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C25"/>
  <c r="H25"/>
  <c r="D27"/>
  <c r="F27"/>
  <c r="G27" s="1"/>
  <c r="H27"/>
  <c r="D28"/>
  <c r="F28"/>
  <c r="G28" s="1"/>
  <c r="H28"/>
  <c r="D29"/>
  <c r="F29"/>
  <c r="G29" s="1"/>
  <c r="H29"/>
  <c r="D30"/>
  <c r="F30"/>
  <c r="G30"/>
  <c r="H30"/>
  <c r="I30"/>
  <c r="D31"/>
  <c r="F31"/>
  <c r="G31"/>
  <c r="H31"/>
  <c r="I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C39"/>
  <c r="H39"/>
  <c r="H42" s="1"/>
  <c r="D41"/>
  <c r="F41"/>
  <c r="G41" s="1"/>
  <c r="D42"/>
  <c r="F42"/>
  <c r="G42" s="1"/>
  <c r="D43"/>
  <c r="F43"/>
  <c r="G43" s="1"/>
  <c r="H43"/>
  <c r="D44"/>
  <c r="F44"/>
  <c r="G44"/>
  <c r="H44"/>
  <c r="I44"/>
  <c r="D45"/>
  <c r="F45"/>
  <c r="G45"/>
  <c r="H45"/>
  <c r="I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C53"/>
  <c r="H53"/>
  <c r="D55"/>
  <c r="F55"/>
  <c r="G55" s="1"/>
  <c r="H55"/>
  <c r="D56"/>
  <c r="F56"/>
  <c r="H56"/>
  <c r="D57"/>
  <c r="F57"/>
  <c r="H57"/>
  <c r="D58"/>
  <c r="F58"/>
  <c r="G58"/>
  <c r="H58"/>
  <c r="I58"/>
  <c r="D59"/>
  <c r="F59"/>
  <c r="G59"/>
  <c r="H59"/>
  <c r="I59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H96"/>
  <c r="H100"/>
  <c r="D98"/>
  <c r="F98"/>
  <c r="G98"/>
  <c r="D99"/>
  <c r="F99"/>
  <c r="G99"/>
  <c r="D100"/>
  <c r="F100"/>
  <c r="G100"/>
  <c r="D101"/>
  <c r="F101"/>
  <c r="G101"/>
  <c r="I101"/>
  <c r="D102"/>
  <c r="F102"/>
  <c r="G102"/>
  <c r="I102"/>
  <c r="D103"/>
  <c r="F103"/>
  <c r="G103"/>
  <c r="I103"/>
  <c r="D104"/>
  <c r="F104"/>
  <c r="G104"/>
  <c r="I104"/>
  <c r="D105"/>
  <c r="F105"/>
  <c r="G105"/>
  <c r="I105"/>
  <c r="D106"/>
  <c r="F106"/>
  <c r="G106"/>
  <c r="I106"/>
  <c r="D107"/>
  <c r="F107"/>
  <c r="G107"/>
  <c r="I107"/>
  <c r="H109"/>
  <c r="C110"/>
  <c r="H110"/>
  <c r="H115"/>
  <c r="D112"/>
  <c r="F112"/>
  <c r="G112"/>
  <c r="D113"/>
  <c r="F113"/>
  <c r="G113"/>
  <c r="D114"/>
  <c r="F114"/>
  <c r="G114"/>
  <c r="D115"/>
  <c r="F115"/>
  <c r="G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H10" i="13"/>
  <c r="J7" s="1"/>
  <c r="H11"/>
  <c r="K7" s="1"/>
  <c r="H39"/>
  <c r="AM7" s="1"/>
  <c r="H40"/>
  <c r="AN7" s="1"/>
  <c r="H41"/>
  <c r="AO7" s="1"/>
  <c r="H42"/>
  <c r="H43"/>
  <c r="AQ7"/>
  <c r="H44"/>
  <c r="AR7" s="1"/>
  <c r="H45"/>
  <c r="AS7" s="1"/>
  <c r="H46"/>
  <c r="AT7" s="1"/>
  <c r="H47"/>
  <c r="AU7" s="1"/>
  <c r="H48"/>
  <c r="AV7" s="1"/>
  <c r="H49"/>
  <c r="AW7" s="1"/>
  <c r="H50"/>
  <c r="AX7" s="1"/>
  <c r="H51"/>
  <c r="AY7" s="1"/>
  <c r="H52"/>
  <c r="AZ7" s="1"/>
  <c r="H53"/>
  <c r="BA7" s="1"/>
  <c r="H54"/>
  <c r="BB7" s="1"/>
  <c r="H55"/>
  <c r="BC7" s="1"/>
  <c r="H56"/>
  <c r="BD7" s="1"/>
  <c r="H57"/>
  <c r="BE7" s="1"/>
  <c r="H58"/>
  <c r="BF7" s="1"/>
  <c r="H59"/>
  <c r="BG7" s="1"/>
  <c r="H9"/>
  <c r="I9"/>
  <c r="I10"/>
  <c r="J9" s="1"/>
  <c r="J69" s="1"/>
  <c r="I11"/>
  <c r="K9" s="1"/>
  <c r="I12"/>
  <c r="L9" s="1"/>
  <c r="L69" s="1"/>
  <c r="I13"/>
  <c r="M9" s="1"/>
  <c r="M69" s="1"/>
  <c r="I14"/>
  <c r="N9" s="1"/>
  <c r="N69" s="1"/>
  <c r="I15"/>
  <c r="O9" s="1"/>
  <c r="O69" s="1"/>
  <c r="I16"/>
  <c r="P9" s="1"/>
  <c r="P69" s="1"/>
  <c r="I17"/>
  <c r="Q9" s="1"/>
  <c r="Q69" s="1"/>
  <c r="I18"/>
  <c r="R9" s="1"/>
  <c r="R69" s="1"/>
  <c r="I19"/>
  <c r="S9" s="1"/>
  <c r="S69" s="1"/>
  <c r="I20"/>
  <c r="T9" s="1"/>
  <c r="T69" s="1"/>
  <c r="I21"/>
  <c r="U9" s="1"/>
  <c r="U69" s="1"/>
  <c r="I22"/>
  <c r="V9" s="1"/>
  <c r="V69" s="1"/>
  <c r="I23"/>
  <c r="W9" s="1"/>
  <c r="W69" s="1"/>
  <c r="I24"/>
  <c r="X9" s="1"/>
  <c r="X69" s="1"/>
  <c r="I25"/>
  <c r="Y9" s="1"/>
  <c r="Y69" s="1"/>
  <c r="I26"/>
  <c r="Z9" s="1"/>
  <c r="Z69" s="1"/>
  <c r="I27"/>
  <c r="AA9" s="1"/>
  <c r="I28"/>
  <c r="AB9" s="1"/>
  <c r="AB69" s="1"/>
  <c r="I29"/>
  <c r="AC9" s="1"/>
  <c r="I30"/>
  <c r="AD9" s="1"/>
  <c r="AD69" s="1"/>
  <c r="AE9"/>
  <c r="I32"/>
  <c r="AF9" s="1"/>
  <c r="AF69" s="1"/>
  <c r="I33"/>
  <c r="AG9" s="1"/>
  <c r="AG69" s="1"/>
  <c r="I34"/>
  <c r="AH9" s="1"/>
  <c r="AH69" s="1"/>
  <c r="I35"/>
  <c r="AI9" s="1"/>
  <c r="AI69" s="1"/>
  <c r="I36"/>
  <c r="AJ9" s="1"/>
  <c r="AJ69" s="1"/>
  <c r="I37"/>
  <c r="AK9" s="1"/>
  <c r="AK69" s="1"/>
  <c r="I38"/>
  <c r="AL9" s="1"/>
  <c r="AL69" s="1"/>
  <c r="I39"/>
  <c r="AM9" s="1"/>
  <c r="AM69" s="1"/>
  <c r="I40"/>
  <c r="AN9" s="1"/>
  <c r="AN69" s="1"/>
  <c r="I41"/>
  <c r="AO9" s="1"/>
  <c r="AO69" s="1"/>
  <c r="I42"/>
  <c r="AP9" s="1"/>
  <c r="AP69" s="1"/>
  <c r="I43"/>
  <c r="AQ9" s="1"/>
  <c r="AQ69" s="1"/>
  <c r="I44"/>
  <c r="AR9" s="1"/>
  <c r="AR69" s="1"/>
  <c r="I45"/>
  <c r="AS9" s="1"/>
  <c r="AS69" s="1"/>
  <c r="I46"/>
  <c r="AT9" s="1"/>
  <c r="AT69" s="1"/>
  <c r="I47"/>
  <c r="AU9"/>
  <c r="I48"/>
  <c r="AV9" s="1"/>
  <c r="AV69" s="1"/>
  <c r="I49"/>
  <c r="AW9" s="1"/>
  <c r="AW69" s="1"/>
  <c r="I50"/>
  <c r="AX9" s="1"/>
  <c r="AX69" s="1"/>
  <c r="I51"/>
  <c r="AY9" s="1"/>
  <c r="AY69" s="1"/>
  <c r="I52"/>
  <c r="AZ9" s="1"/>
  <c r="AZ69" s="1"/>
  <c r="I53"/>
  <c r="BA9" s="1"/>
  <c r="BA69" s="1"/>
  <c r="I54"/>
  <c r="BB9" s="1"/>
  <c r="BB69" s="1"/>
  <c r="I55"/>
  <c r="BC9"/>
  <c r="I56"/>
  <c r="BD9" s="1"/>
  <c r="BD69" s="1"/>
  <c r="I57"/>
  <c r="BE9" s="1"/>
  <c r="BE69" s="1"/>
  <c r="I58"/>
  <c r="BF9" s="1"/>
  <c r="BF69" s="1"/>
  <c r="I59"/>
  <c r="BG9" s="1"/>
  <c r="BG69" s="1"/>
  <c r="J10"/>
  <c r="H70"/>
  <c r="H130"/>
  <c r="H190"/>
  <c r="AN190" s="1"/>
  <c r="AN130" s="1"/>
  <c r="AN70" s="1"/>
  <c r="AN10" s="1"/>
  <c r="H71"/>
  <c r="H131"/>
  <c r="H191"/>
  <c r="K11"/>
  <c r="H72"/>
  <c r="H132"/>
  <c r="H192"/>
  <c r="AQ192" s="1"/>
  <c r="AQ132" s="1"/>
  <c r="L12"/>
  <c r="M13"/>
  <c r="N14"/>
  <c r="O15"/>
  <c r="P16"/>
  <c r="Q17"/>
  <c r="R18"/>
  <c r="S19"/>
  <c r="T20"/>
  <c r="U21"/>
  <c r="V22"/>
  <c r="W23"/>
  <c r="X24"/>
  <c r="Y25"/>
  <c r="Z26"/>
  <c r="AA27"/>
  <c r="AB28"/>
  <c r="AC29"/>
  <c r="AD30"/>
  <c r="AE31"/>
  <c r="AF32"/>
  <c r="AG33"/>
  <c r="AH34"/>
  <c r="AI35"/>
  <c r="AJ36"/>
  <c r="AK37"/>
  <c r="AL38"/>
  <c r="H99"/>
  <c r="AM67" s="1"/>
  <c r="H159"/>
  <c r="H219"/>
  <c r="BC219" s="1"/>
  <c r="AM39"/>
  <c r="H100"/>
  <c r="AN67" s="1"/>
  <c r="H160"/>
  <c r="H220"/>
  <c r="AN40"/>
  <c r="H101"/>
  <c r="H161"/>
  <c r="H221"/>
  <c r="AO41"/>
  <c r="H102"/>
  <c r="H162"/>
  <c r="H222"/>
  <c r="AP42"/>
  <c r="H103"/>
  <c r="H163"/>
  <c r="H223"/>
  <c r="AS223" s="1"/>
  <c r="AQ43"/>
  <c r="H104"/>
  <c r="AR67" s="1"/>
  <c r="H164"/>
  <c r="H224"/>
  <c r="BE224" s="1"/>
  <c r="BE164" s="1"/>
  <c r="AR44"/>
  <c r="H105"/>
  <c r="AS67" s="1"/>
  <c r="H165"/>
  <c r="H225"/>
  <c r="AS45"/>
  <c r="H106"/>
  <c r="H166"/>
  <c r="AT127" s="1"/>
  <c r="H226"/>
  <c r="AT46"/>
  <c r="H107"/>
  <c r="H167"/>
  <c r="AU127" s="1"/>
  <c r="H227"/>
  <c r="AU47"/>
  <c r="H108"/>
  <c r="AV67" s="1"/>
  <c r="H168"/>
  <c r="H228"/>
  <c r="AV48"/>
  <c r="H109"/>
  <c r="AW67" s="1"/>
  <c r="H169"/>
  <c r="AW127" s="1"/>
  <c r="H229"/>
  <c r="AQ229" s="1"/>
  <c r="AW49"/>
  <c r="H110"/>
  <c r="H170"/>
  <c r="H230"/>
  <c r="BE230" s="1"/>
  <c r="BE170" s="1"/>
  <c r="BE110" s="1"/>
  <c r="BE50" s="1"/>
  <c r="AX50"/>
  <c r="H111"/>
  <c r="H171"/>
  <c r="H231"/>
  <c r="AY51"/>
  <c r="H112"/>
  <c r="AZ67" s="1"/>
  <c r="H172"/>
  <c r="AZ127" s="1"/>
  <c r="H232"/>
  <c r="BG232" s="1"/>
  <c r="BG172" s="1"/>
  <c r="BG112" s="1"/>
  <c r="BG52" s="1"/>
  <c r="AZ52"/>
  <c r="H113"/>
  <c r="H173"/>
  <c r="H233"/>
  <c r="AN233" s="1"/>
  <c r="BA53"/>
  <c r="H114"/>
  <c r="BB67" s="1"/>
  <c r="H174"/>
  <c r="H234"/>
  <c r="K234" s="1"/>
  <c r="BB54"/>
  <c r="H115"/>
  <c r="H175"/>
  <c r="BC127" s="1"/>
  <c r="H235"/>
  <c r="BC55"/>
  <c r="H116"/>
  <c r="BD67" s="1"/>
  <c r="H176"/>
  <c r="BD127" s="1"/>
  <c r="H236"/>
  <c r="BD56"/>
  <c r="H117"/>
  <c r="BE67" s="1"/>
  <c r="H177"/>
  <c r="H237"/>
  <c r="AM237" s="1"/>
  <c r="AQ237"/>
  <c r="BE57"/>
  <c r="H118"/>
  <c r="BF67" s="1"/>
  <c r="H178"/>
  <c r="H238"/>
  <c r="BF58"/>
  <c r="H119"/>
  <c r="BG67" s="1"/>
  <c r="H179"/>
  <c r="BG127" s="1"/>
  <c r="H239"/>
  <c r="BG59"/>
  <c r="J67"/>
  <c r="K67"/>
  <c r="L67"/>
  <c r="AO67"/>
  <c r="AP67"/>
  <c r="AQ67"/>
  <c r="AT67"/>
  <c r="AU67"/>
  <c r="AX67"/>
  <c r="AY67"/>
  <c r="BA67"/>
  <c r="BC67"/>
  <c r="H69"/>
  <c r="I69"/>
  <c r="K69"/>
  <c r="AA69"/>
  <c r="AC69"/>
  <c r="AE69"/>
  <c r="AU69"/>
  <c r="BC69"/>
  <c r="I70"/>
  <c r="J70"/>
  <c r="I71"/>
  <c r="K71"/>
  <c r="I72"/>
  <c r="L72"/>
  <c r="I73"/>
  <c r="M73"/>
  <c r="I74"/>
  <c r="N74"/>
  <c r="I75"/>
  <c r="O75"/>
  <c r="I76"/>
  <c r="P76"/>
  <c r="I77"/>
  <c r="Q77"/>
  <c r="I78"/>
  <c r="R78"/>
  <c r="I79"/>
  <c r="S79"/>
  <c r="I80"/>
  <c r="T80"/>
  <c r="I81"/>
  <c r="U81"/>
  <c r="I82"/>
  <c r="V82"/>
  <c r="I83"/>
  <c r="W83"/>
  <c r="I84"/>
  <c r="X84"/>
  <c r="I85"/>
  <c r="Y85"/>
  <c r="I86"/>
  <c r="Z86"/>
  <c r="I87"/>
  <c r="AA87"/>
  <c r="I88"/>
  <c r="AB88"/>
  <c r="I89"/>
  <c r="AC89"/>
  <c r="I90"/>
  <c r="AD90"/>
  <c r="AE91"/>
  <c r="I92"/>
  <c r="AF92"/>
  <c r="I93"/>
  <c r="AG93"/>
  <c r="I94"/>
  <c r="AH94"/>
  <c r="I95"/>
  <c r="AI95"/>
  <c r="I96"/>
  <c r="AJ96"/>
  <c r="I97"/>
  <c r="AK97"/>
  <c r="I98"/>
  <c r="AL98"/>
  <c r="I99"/>
  <c r="AM99"/>
  <c r="I100"/>
  <c r="AN100"/>
  <c r="I101"/>
  <c r="AO101"/>
  <c r="I102"/>
  <c r="AP102"/>
  <c r="I103"/>
  <c r="AQ103"/>
  <c r="I104"/>
  <c r="AR104"/>
  <c r="I105"/>
  <c r="AS105"/>
  <c r="I106"/>
  <c r="AT106"/>
  <c r="I107"/>
  <c r="AU107"/>
  <c r="I108"/>
  <c r="AV108"/>
  <c r="I109"/>
  <c r="AW109"/>
  <c r="I110"/>
  <c r="AX110"/>
  <c r="I111"/>
  <c r="AY111"/>
  <c r="I112"/>
  <c r="AZ112"/>
  <c r="I113"/>
  <c r="BA113"/>
  <c r="I114"/>
  <c r="BB114"/>
  <c r="I115"/>
  <c r="BC115"/>
  <c r="I116"/>
  <c r="BD116"/>
  <c r="I117"/>
  <c r="BE117"/>
  <c r="I118"/>
  <c r="BF118"/>
  <c r="I119"/>
  <c r="BG119"/>
  <c r="J127"/>
  <c r="K127"/>
  <c r="L127"/>
  <c r="AM127"/>
  <c r="AN127"/>
  <c r="AO127"/>
  <c r="AQ127"/>
  <c r="AR127"/>
  <c r="AS127"/>
  <c r="AX127"/>
  <c r="AY127"/>
  <c r="H129"/>
  <c r="I129"/>
  <c r="I130"/>
  <c r="J129" s="1"/>
  <c r="I131"/>
  <c r="K129" s="1"/>
  <c r="I132"/>
  <c r="L129" s="1"/>
  <c r="I133"/>
  <c r="M129" s="1"/>
  <c r="I134"/>
  <c r="N129" s="1"/>
  <c r="I135"/>
  <c r="O129" s="1"/>
  <c r="I136"/>
  <c r="P129" s="1"/>
  <c r="I137"/>
  <c r="Q129" s="1"/>
  <c r="I138"/>
  <c r="R129" s="1"/>
  <c r="I139"/>
  <c r="S129" s="1"/>
  <c r="I140"/>
  <c r="T129" s="1"/>
  <c r="I141"/>
  <c r="U129" s="1"/>
  <c r="I142"/>
  <c r="V129" s="1"/>
  <c r="I143"/>
  <c r="W129" s="1"/>
  <c r="I144"/>
  <c r="X129" s="1"/>
  <c r="I145"/>
  <c r="Y129" s="1"/>
  <c r="I146"/>
  <c r="Z129" s="1"/>
  <c r="I147"/>
  <c r="AA129" s="1"/>
  <c r="I148"/>
  <c r="AB129" s="1"/>
  <c r="I149"/>
  <c r="AC129"/>
  <c r="I150"/>
  <c r="AD129" s="1"/>
  <c r="AE129"/>
  <c r="I152"/>
  <c r="AF129" s="1"/>
  <c r="I153"/>
  <c r="AG129" s="1"/>
  <c r="I154"/>
  <c r="AH129" s="1"/>
  <c r="I155"/>
  <c r="AI129" s="1"/>
  <c r="I156"/>
  <c r="AJ129" s="1"/>
  <c r="I157"/>
  <c r="AK129" s="1"/>
  <c r="I158"/>
  <c r="AL129" s="1"/>
  <c r="I159"/>
  <c r="AM129" s="1"/>
  <c r="I160"/>
  <c r="AN129" s="1"/>
  <c r="I161"/>
  <c r="AO129" s="1"/>
  <c r="I162"/>
  <c r="AP129" s="1"/>
  <c r="I163"/>
  <c r="AQ129" s="1"/>
  <c r="I164"/>
  <c r="AR129" s="1"/>
  <c r="I165"/>
  <c r="AS129" s="1"/>
  <c r="I166"/>
  <c r="AT129" s="1"/>
  <c r="I167"/>
  <c r="AU129" s="1"/>
  <c r="I168"/>
  <c r="AV129" s="1"/>
  <c r="I169"/>
  <c r="AW129" s="1"/>
  <c r="I170"/>
  <c r="AX129" s="1"/>
  <c r="I171"/>
  <c r="AY129" s="1"/>
  <c r="I172"/>
  <c r="AZ129" s="1"/>
  <c r="I173"/>
  <c r="BA129" s="1"/>
  <c r="I174"/>
  <c r="BB129" s="1"/>
  <c r="I175"/>
  <c r="BC129" s="1"/>
  <c r="I176"/>
  <c r="BD129" s="1"/>
  <c r="I177"/>
  <c r="BE129" s="1"/>
  <c r="I178"/>
  <c r="BF129" s="1"/>
  <c r="I179"/>
  <c r="BG129" s="1"/>
  <c r="J130"/>
  <c r="K131"/>
  <c r="L132"/>
  <c r="M133"/>
  <c r="N134"/>
  <c r="O135"/>
  <c r="P136"/>
  <c r="Q137"/>
  <c r="R138"/>
  <c r="S139"/>
  <c r="T140"/>
  <c r="U141"/>
  <c r="V142"/>
  <c r="W143"/>
  <c r="X144"/>
  <c r="Y145"/>
  <c r="Z146"/>
  <c r="AA147"/>
  <c r="AB148"/>
  <c r="AC149"/>
  <c r="AD150"/>
  <c r="AE151"/>
  <c r="AF152"/>
  <c r="AG153"/>
  <c r="AH154"/>
  <c r="AI155"/>
  <c r="AJ156"/>
  <c r="AK157"/>
  <c r="AL158"/>
  <c r="AM159"/>
  <c r="AN160"/>
  <c r="AO161"/>
  <c r="AP162"/>
  <c r="AQ163"/>
  <c r="AR164"/>
  <c r="AS165"/>
  <c r="AT166"/>
  <c r="AU167"/>
  <c r="AV168"/>
  <c r="AW169"/>
  <c r="AX170"/>
  <c r="AY171"/>
  <c r="AZ172"/>
  <c r="BA173"/>
  <c r="BB174"/>
  <c r="BC175"/>
  <c r="BD176"/>
  <c r="BE177"/>
  <c r="BF178"/>
  <c r="BG179"/>
  <c r="H180"/>
  <c r="J187"/>
  <c r="K187"/>
  <c r="L187"/>
  <c r="AM187"/>
  <c r="AN187"/>
  <c r="AO187"/>
  <c r="AP187"/>
  <c r="AS187"/>
  <c r="AT187"/>
  <c r="AU187"/>
  <c r="AX187"/>
  <c r="AY187"/>
  <c r="BC187"/>
  <c r="H189"/>
  <c r="I189"/>
  <c r="I190"/>
  <c r="J189" s="1"/>
  <c r="I191"/>
  <c r="K189" s="1"/>
  <c r="I192"/>
  <c r="L189" s="1"/>
  <c r="I193"/>
  <c r="M189" s="1"/>
  <c r="I194"/>
  <c r="N189" s="1"/>
  <c r="I195"/>
  <c r="O189" s="1"/>
  <c r="I196"/>
  <c r="P189" s="1"/>
  <c r="I197"/>
  <c r="Q189" s="1"/>
  <c r="I198"/>
  <c r="R189" s="1"/>
  <c r="I199"/>
  <c r="S189" s="1"/>
  <c r="I200"/>
  <c r="T189" s="1"/>
  <c r="I201"/>
  <c r="U189" s="1"/>
  <c r="I202"/>
  <c r="V189" s="1"/>
  <c r="I203"/>
  <c r="W189" s="1"/>
  <c r="I204"/>
  <c r="X189" s="1"/>
  <c r="I205"/>
  <c r="Y189" s="1"/>
  <c r="I206"/>
  <c r="Z189" s="1"/>
  <c r="I207"/>
  <c r="AA189" s="1"/>
  <c r="I208"/>
  <c r="AB189" s="1"/>
  <c r="I209"/>
  <c r="AC189" s="1"/>
  <c r="I210"/>
  <c r="AD189"/>
  <c r="AE189"/>
  <c r="I212"/>
  <c r="AF189" s="1"/>
  <c r="I213"/>
  <c r="AG189" s="1"/>
  <c r="I214"/>
  <c r="AH189" s="1"/>
  <c r="I215"/>
  <c r="AI189" s="1"/>
  <c r="I216"/>
  <c r="AJ189" s="1"/>
  <c r="I217"/>
  <c r="AK189" s="1"/>
  <c r="I218"/>
  <c r="AL189" s="1"/>
  <c r="I219"/>
  <c r="AM189" s="1"/>
  <c r="I220"/>
  <c r="AN189" s="1"/>
  <c r="I221"/>
  <c r="AO189" s="1"/>
  <c r="I222"/>
  <c r="AP189" s="1"/>
  <c r="I223"/>
  <c r="AQ189" s="1"/>
  <c r="I224"/>
  <c r="AR189" s="1"/>
  <c r="I225"/>
  <c r="AS189" s="1"/>
  <c r="I226"/>
  <c r="AT189" s="1"/>
  <c r="I227"/>
  <c r="AU189" s="1"/>
  <c r="I228"/>
  <c r="AV189" s="1"/>
  <c r="I229"/>
  <c r="AW189" s="1"/>
  <c r="I230"/>
  <c r="AX189" s="1"/>
  <c r="I231"/>
  <c r="AY189" s="1"/>
  <c r="I232"/>
  <c r="AZ189" s="1"/>
  <c r="I233"/>
  <c r="BA189" s="1"/>
  <c r="I234"/>
  <c r="BB189" s="1"/>
  <c r="I235"/>
  <c r="BC189" s="1"/>
  <c r="I236"/>
  <c r="BD189" s="1"/>
  <c r="I237"/>
  <c r="BE189" s="1"/>
  <c r="I238"/>
  <c r="BF189" s="1"/>
  <c r="I239"/>
  <c r="BG189" s="1"/>
  <c r="J190"/>
  <c r="K191"/>
  <c r="L192"/>
  <c r="M193"/>
  <c r="N194"/>
  <c r="O195"/>
  <c r="P196"/>
  <c r="Q197"/>
  <c r="R198"/>
  <c r="S199"/>
  <c r="T200"/>
  <c r="U201"/>
  <c r="V202"/>
  <c r="W203"/>
  <c r="X204"/>
  <c r="Y205"/>
  <c r="Z206"/>
  <c r="AA207"/>
  <c r="AB208"/>
  <c r="AC209"/>
  <c r="AD210"/>
  <c r="AE211"/>
  <c r="AF212"/>
  <c r="AG213"/>
  <c r="AH214"/>
  <c r="AI215"/>
  <c r="AJ216"/>
  <c r="AK217"/>
  <c r="AL218"/>
  <c r="AM219"/>
  <c r="AN220"/>
  <c r="AO221"/>
  <c r="AP222"/>
  <c r="AQ223"/>
  <c r="AR224"/>
  <c r="AS225"/>
  <c r="AT226"/>
  <c r="AU227"/>
  <c r="AV228"/>
  <c r="AW229"/>
  <c r="AX230"/>
  <c r="AY231"/>
  <c r="AZ232"/>
  <c r="BA233"/>
  <c r="BB234"/>
  <c r="BC235"/>
  <c r="BD236"/>
  <c r="BE237"/>
  <c r="BF238"/>
  <c r="BG239"/>
  <c r="H10" i="11"/>
  <c r="C11"/>
  <c r="H11"/>
  <c r="H15" s="1"/>
  <c r="D13"/>
  <c r="F13"/>
  <c r="D14"/>
  <c r="F14"/>
  <c r="G14" s="1"/>
  <c r="D15"/>
  <c r="F15"/>
  <c r="D16"/>
  <c r="F16"/>
  <c r="G16" s="1"/>
  <c r="D17"/>
  <c r="AH12" i="2" s="1"/>
  <c r="F17" i="11"/>
  <c r="G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C25"/>
  <c r="G29" s="1"/>
  <c r="H25"/>
  <c r="H28" s="1"/>
  <c r="D27"/>
  <c r="F27"/>
  <c r="D28"/>
  <c r="F28"/>
  <c r="G28"/>
  <c r="D29"/>
  <c r="F29"/>
  <c r="D30"/>
  <c r="F30"/>
  <c r="G30"/>
  <c r="H30"/>
  <c r="I30"/>
  <c r="D31"/>
  <c r="F31"/>
  <c r="G31"/>
  <c r="H31"/>
  <c r="I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C39"/>
  <c r="H39"/>
  <c r="D41"/>
  <c r="F41"/>
  <c r="G41"/>
  <c r="H41"/>
  <c r="I41"/>
  <c r="D42"/>
  <c r="F42"/>
  <c r="G42"/>
  <c r="H42"/>
  <c r="I42"/>
  <c r="D43"/>
  <c r="F43"/>
  <c r="G43"/>
  <c r="H43"/>
  <c r="I43"/>
  <c r="D44"/>
  <c r="F44"/>
  <c r="G44"/>
  <c r="H44"/>
  <c r="I44"/>
  <c r="D45"/>
  <c r="F45"/>
  <c r="G45"/>
  <c r="H45"/>
  <c r="I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C53"/>
  <c r="H53"/>
  <c r="D55"/>
  <c r="F55"/>
  <c r="G55"/>
  <c r="H55"/>
  <c r="I55"/>
  <c r="D56"/>
  <c r="F56"/>
  <c r="G56"/>
  <c r="H56"/>
  <c r="I56"/>
  <c r="D57"/>
  <c r="F57"/>
  <c r="G57"/>
  <c r="H57"/>
  <c r="I57"/>
  <c r="D58"/>
  <c r="F58"/>
  <c r="G58"/>
  <c r="H58"/>
  <c r="I58"/>
  <c r="D59"/>
  <c r="F59"/>
  <c r="G59"/>
  <c r="H59"/>
  <c r="I59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A12" i="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K14" i="6"/>
  <c r="K28"/>
  <c r="K42"/>
  <c r="K56"/>
  <c r="H10"/>
  <c r="H13" s="1"/>
  <c r="C11"/>
  <c r="G14" s="1"/>
  <c r="H11"/>
  <c r="D13"/>
  <c r="F13"/>
  <c r="D14"/>
  <c r="F14"/>
  <c r="H14"/>
  <c r="D15"/>
  <c r="F15"/>
  <c r="H15"/>
  <c r="D16"/>
  <c r="F16"/>
  <c r="H16"/>
  <c r="D17"/>
  <c r="F17"/>
  <c r="G17"/>
  <c r="H17"/>
  <c r="I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H27" s="1"/>
  <c r="C25"/>
  <c r="H25"/>
  <c r="H28" s="1"/>
  <c r="D27"/>
  <c r="S12" i="2" s="1"/>
  <c r="F27" i="6"/>
  <c r="G27" s="1"/>
  <c r="D28"/>
  <c r="F28"/>
  <c r="D29"/>
  <c r="F29"/>
  <c r="G29" s="1"/>
  <c r="H29"/>
  <c r="D30"/>
  <c r="F30"/>
  <c r="G30"/>
  <c r="H30"/>
  <c r="D31"/>
  <c r="F31"/>
  <c r="G31"/>
  <c r="H31"/>
  <c r="I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H41" s="1"/>
  <c r="C39"/>
  <c r="G42" s="1"/>
  <c r="H39"/>
  <c r="D41"/>
  <c r="F41"/>
  <c r="D42"/>
  <c r="F42"/>
  <c r="H42"/>
  <c r="D43"/>
  <c r="F43"/>
  <c r="H43"/>
  <c r="D44"/>
  <c r="F44"/>
  <c r="H44"/>
  <c r="D45"/>
  <c r="F45"/>
  <c r="H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C53"/>
  <c r="H53"/>
  <c r="H55" s="1"/>
  <c r="D55"/>
  <c r="F55"/>
  <c r="D56"/>
  <c r="F56"/>
  <c r="D57"/>
  <c r="F57"/>
  <c r="D58"/>
  <c r="F58"/>
  <c r="D59"/>
  <c r="F59"/>
  <c r="G59"/>
  <c r="H59"/>
  <c r="I59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K14" i="7"/>
  <c r="H10"/>
  <c r="C11"/>
  <c r="G15" s="1"/>
  <c r="H11"/>
  <c r="H13"/>
  <c r="D13"/>
  <c r="F13"/>
  <c r="D14"/>
  <c r="F14"/>
  <c r="G14" s="1"/>
  <c r="D15"/>
  <c r="F15"/>
  <c r="H15"/>
  <c r="D16"/>
  <c r="F16"/>
  <c r="H16"/>
  <c r="D17"/>
  <c r="F17"/>
  <c r="G17"/>
  <c r="H17"/>
  <c r="I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H27" s="1"/>
  <c r="C25"/>
  <c r="H25"/>
  <c r="D27"/>
  <c r="F27"/>
  <c r="G27" s="1"/>
  <c r="D28"/>
  <c r="F28"/>
  <c r="G28"/>
  <c r="D29"/>
  <c r="F29"/>
  <c r="G29"/>
  <c r="H29"/>
  <c r="D30"/>
  <c r="F30"/>
  <c r="G30"/>
  <c r="H30"/>
  <c r="I30"/>
  <c r="D31"/>
  <c r="F31"/>
  <c r="G31"/>
  <c r="H31"/>
  <c r="I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C39"/>
  <c r="H39"/>
  <c r="H42" s="1"/>
  <c r="D41"/>
  <c r="F41"/>
  <c r="D42"/>
  <c r="F42"/>
  <c r="G42" s="1"/>
  <c r="D43"/>
  <c r="F43"/>
  <c r="D44"/>
  <c r="F44"/>
  <c r="G44" s="1"/>
  <c r="D45"/>
  <c r="F45"/>
  <c r="G45"/>
  <c r="H45"/>
  <c r="I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C53"/>
  <c r="H53"/>
  <c r="D55"/>
  <c r="F55"/>
  <c r="G55"/>
  <c r="H55"/>
  <c r="I55"/>
  <c r="D56"/>
  <c r="F56"/>
  <c r="G56"/>
  <c r="H56"/>
  <c r="I56"/>
  <c r="D57"/>
  <c r="F57"/>
  <c r="G57"/>
  <c r="H57"/>
  <c r="I57"/>
  <c r="D58"/>
  <c r="F58"/>
  <c r="G58"/>
  <c r="H58"/>
  <c r="I58"/>
  <c r="D59"/>
  <c r="F59"/>
  <c r="G59"/>
  <c r="H59"/>
  <c r="I59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K28" i="8"/>
  <c r="K42"/>
  <c r="K14"/>
  <c r="H10"/>
  <c r="C11"/>
  <c r="G16" s="1"/>
  <c r="H11"/>
  <c r="H13" s="1"/>
  <c r="D13"/>
  <c r="F13"/>
  <c r="D14"/>
  <c r="F14"/>
  <c r="D15"/>
  <c r="F15"/>
  <c r="D16"/>
  <c r="F16"/>
  <c r="D17"/>
  <c r="F17"/>
  <c r="H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C25"/>
  <c r="H25"/>
  <c r="H28" s="1"/>
  <c r="D27"/>
  <c r="F27"/>
  <c r="D28"/>
  <c r="F28"/>
  <c r="G28" s="1"/>
  <c r="D29"/>
  <c r="F29"/>
  <c r="D30"/>
  <c r="F30"/>
  <c r="G30" s="1"/>
  <c r="D31"/>
  <c r="F31"/>
  <c r="H31"/>
  <c r="D32"/>
  <c r="F32"/>
  <c r="H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C39"/>
  <c r="G44" s="1"/>
  <c r="I44" s="1"/>
  <c r="H39"/>
  <c r="D41"/>
  <c r="F41"/>
  <c r="G41"/>
  <c r="H41"/>
  <c r="D42"/>
  <c r="F42"/>
  <c r="G42"/>
  <c r="I42" s="1"/>
  <c r="H42"/>
  <c r="D43"/>
  <c r="F43"/>
  <c r="H43"/>
  <c r="D44"/>
  <c r="F44"/>
  <c r="H44"/>
  <c r="D45"/>
  <c r="F45"/>
  <c r="H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C53"/>
  <c r="H53"/>
  <c r="D55"/>
  <c r="F55"/>
  <c r="G55"/>
  <c r="H55"/>
  <c r="I55"/>
  <c r="D56"/>
  <c r="F56"/>
  <c r="G56"/>
  <c r="H56"/>
  <c r="I56"/>
  <c r="D57"/>
  <c r="F57"/>
  <c r="G57"/>
  <c r="H57"/>
  <c r="I57"/>
  <c r="D58"/>
  <c r="F58"/>
  <c r="G58"/>
  <c r="H58"/>
  <c r="I58"/>
  <c r="D59"/>
  <c r="F59"/>
  <c r="G59"/>
  <c r="H59"/>
  <c r="I59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C10" i="2"/>
  <c r="B11"/>
  <c r="V11" s="1"/>
  <c r="B13"/>
  <c r="AB13" s="1"/>
  <c r="B56"/>
  <c r="L56" s="1"/>
  <c r="J56"/>
  <c r="B54"/>
  <c r="L54" s="1"/>
  <c r="B46"/>
  <c r="I46" s="1"/>
  <c r="B48"/>
  <c r="J48" s="1"/>
  <c r="B41"/>
  <c r="J41" s="1"/>
  <c r="B12"/>
  <c r="P12" s="1"/>
  <c r="B40"/>
  <c r="I40" s="1"/>
  <c r="B57"/>
  <c r="J57" s="1"/>
  <c r="B55"/>
  <c r="O55" s="1"/>
  <c r="B45"/>
  <c r="M45" s="1"/>
  <c r="B49"/>
  <c r="L49" s="1"/>
  <c r="B42"/>
  <c r="I42" s="1"/>
  <c r="B50"/>
  <c r="L50" s="1"/>
  <c r="B52"/>
  <c r="O52" s="1"/>
  <c r="B60"/>
  <c r="J60" s="1"/>
  <c r="B47"/>
  <c r="M47" s="1"/>
  <c r="B44"/>
  <c r="J44" s="1"/>
  <c r="B59"/>
  <c r="M59" s="1"/>
  <c r="B43"/>
  <c r="M43" s="1"/>
  <c r="I43"/>
  <c r="B51"/>
  <c r="M51" s="1"/>
  <c r="B53"/>
  <c r="L53" s="1"/>
  <c r="B58"/>
  <c r="I58" s="1"/>
  <c r="D14" i="9"/>
  <c r="D27"/>
  <c r="D41"/>
  <c r="D15"/>
  <c r="D56"/>
  <c r="D58"/>
  <c r="D42"/>
  <c r="D57"/>
  <c r="D59"/>
  <c r="D43"/>
  <c r="D17"/>
  <c r="D55"/>
  <c r="D44"/>
  <c r="D13"/>
  <c r="M13" i="2"/>
  <c r="D29" i="9"/>
  <c r="AH13" i="2"/>
  <c r="D16" i="9"/>
  <c r="D28"/>
  <c r="J12" i="2"/>
  <c r="V12"/>
  <c r="R40"/>
  <c r="X40"/>
  <c r="C42"/>
  <c r="S42"/>
  <c r="AH42"/>
  <c r="C43"/>
  <c r="P43"/>
  <c r="S43"/>
  <c r="AH43"/>
  <c r="C44"/>
  <c r="R44"/>
  <c r="C45"/>
  <c r="I45"/>
  <c r="J45"/>
  <c r="R45"/>
  <c r="U45"/>
  <c r="AB45"/>
  <c r="C46"/>
  <c r="X46"/>
  <c r="C47"/>
  <c r="U47"/>
  <c r="C48"/>
  <c r="C49"/>
  <c r="C50"/>
  <c r="J50"/>
  <c r="C51"/>
  <c r="I51"/>
  <c r="AA51"/>
  <c r="C52"/>
  <c r="C53"/>
  <c r="O53"/>
  <c r="C54"/>
  <c r="J54"/>
  <c r="M54"/>
  <c r="O54"/>
  <c r="S54"/>
  <c r="U54"/>
  <c r="V54"/>
  <c r="AA54"/>
  <c r="AB54"/>
  <c r="AH54"/>
  <c r="C55"/>
  <c r="C56"/>
  <c r="AA56"/>
  <c r="AG56"/>
  <c r="C57"/>
  <c r="X57"/>
  <c r="C58"/>
  <c r="M58"/>
  <c r="V58"/>
  <c r="Y58"/>
  <c r="C59"/>
  <c r="I59"/>
  <c r="R59"/>
  <c r="U59"/>
  <c r="AA59"/>
  <c r="C60"/>
  <c r="AG60"/>
  <c r="H11" i="9"/>
  <c r="F14"/>
  <c r="C11"/>
  <c r="G14"/>
  <c r="F15"/>
  <c r="G15"/>
  <c r="G30"/>
  <c r="I30"/>
  <c r="H53"/>
  <c r="F56"/>
  <c r="C53"/>
  <c r="G56"/>
  <c r="H52"/>
  <c r="H56"/>
  <c r="I56"/>
  <c r="H58"/>
  <c r="F58"/>
  <c r="G58"/>
  <c r="I58"/>
  <c r="H39"/>
  <c r="F42"/>
  <c r="C39"/>
  <c r="G42"/>
  <c r="H59"/>
  <c r="F59"/>
  <c r="G59"/>
  <c r="I59"/>
  <c r="H38"/>
  <c r="H42"/>
  <c r="I42"/>
  <c r="H43"/>
  <c r="F43"/>
  <c r="G43"/>
  <c r="I43"/>
  <c r="H44"/>
  <c r="F44"/>
  <c r="G44"/>
  <c r="I44"/>
  <c r="H10"/>
  <c r="H15"/>
  <c r="I15"/>
  <c r="H13"/>
  <c r="F13"/>
  <c r="G13"/>
  <c r="I13" s="1"/>
  <c r="H25"/>
  <c r="F29"/>
  <c r="C25"/>
  <c r="G29"/>
  <c r="I29" s="1"/>
  <c r="H16"/>
  <c r="F16"/>
  <c r="G16"/>
  <c r="I16"/>
  <c r="H24"/>
  <c r="H29"/>
  <c r="H28"/>
  <c r="F28"/>
  <c r="G28"/>
  <c r="I28" s="1"/>
  <c r="H27"/>
  <c r="F27"/>
  <c r="G27"/>
  <c r="I27" s="1"/>
  <c r="AA11" i="2"/>
  <c r="H41" i="9"/>
  <c r="F41"/>
  <c r="G41"/>
  <c r="I41"/>
  <c r="H57"/>
  <c r="F57"/>
  <c r="G57"/>
  <c r="I57"/>
  <c r="H17"/>
  <c r="F17"/>
  <c r="G17"/>
  <c r="I17"/>
  <c r="H55"/>
  <c r="F55"/>
  <c r="G55"/>
  <c r="I55"/>
  <c r="K42"/>
  <c r="K28"/>
  <c r="K14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D30"/>
  <c r="F30"/>
  <c r="H30"/>
  <c r="D31"/>
  <c r="F31"/>
  <c r="G31"/>
  <c r="H31"/>
  <c r="I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D45"/>
  <c r="F45"/>
  <c r="G45"/>
  <c r="H45"/>
  <c r="I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AB11" i="2"/>
  <c r="F70" i="9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H10" i="10"/>
  <c r="C11"/>
  <c r="H11"/>
  <c r="H14" s="1"/>
  <c r="D13"/>
  <c r="AE11" i="2" s="1"/>
  <c r="F13" i="10"/>
  <c r="H13"/>
  <c r="D14"/>
  <c r="F14"/>
  <c r="D15"/>
  <c r="F15"/>
  <c r="D16"/>
  <c r="F16"/>
  <c r="D17"/>
  <c r="F17"/>
  <c r="G17"/>
  <c r="H17"/>
  <c r="I17"/>
  <c r="D18"/>
  <c r="F18"/>
  <c r="G18"/>
  <c r="H18"/>
  <c r="I18"/>
  <c r="D19"/>
  <c r="F19"/>
  <c r="G19"/>
  <c r="H19"/>
  <c r="I19"/>
  <c r="D20"/>
  <c r="F20"/>
  <c r="G20"/>
  <c r="H20"/>
  <c r="I20"/>
  <c r="D21"/>
  <c r="F21"/>
  <c r="G21"/>
  <c r="H21"/>
  <c r="I21"/>
  <c r="D22"/>
  <c r="F22"/>
  <c r="G22"/>
  <c r="H22"/>
  <c r="I22"/>
  <c r="H24"/>
  <c r="C25"/>
  <c r="H25"/>
  <c r="H29" s="1"/>
  <c r="D27"/>
  <c r="F27"/>
  <c r="G27"/>
  <c r="H27"/>
  <c r="D28"/>
  <c r="F28"/>
  <c r="G28"/>
  <c r="D29"/>
  <c r="F29"/>
  <c r="G29" s="1"/>
  <c r="D30"/>
  <c r="F30"/>
  <c r="G30"/>
  <c r="H30"/>
  <c r="I30"/>
  <c r="D31"/>
  <c r="F31"/>
  <c r="G31"/>
  <c r="H31"/>
  <c r="I31"/>
  <c r="D32"/>
  <c r="F32"/>
  <c r="G32"/>
  <c r="H32"/>
  <c r="I32"/>
  <c r="D33"/>
  <c r="F33"/>
  <c r="G33"/>
  <c r="H33"/>
  <c r="I33"/>
  <c r="D34"/>
  <c r="F34"/>
  <c r="G34"/>
  <c r="H34"/>
  <c r="I34"/>
  <c r="D35"/>
  <c r="F35"/>
  <c r="G35"/>
  <c r="H35"/>
  <c r="I35"/>
  <c r="D36"/>
  <c r="F36"/>
  <c r="G36"/>
  <c r="H36"/>
  <c r="I36"/>
  <c r="H38"/>
  <c r="C39"/>
  <c r="H39"/>
  <c r="D41"/>
  <c r="F41"/>
  <c r="G41"/>
  <c r="H41"/>
  <c r="I41"/>
  <c r="D42"/>
  <c r="F42"/>
  <c r="G42"/>
  <c r="H42"/>
  <c r="I42"/>
  <c r="D43"/>
  <c r="F43"/>
  <c r="G43"/>
  <c r="H43"/>
  <c r="I43"/>
  <c r="D44"/>
  <c r="F44"/>
  <c r="G44"/>
  <c r="H44"/>
  <c r="I44"/>
  <c r="D45"/>
  <c r="F45"/>
  <c r="G45"/>
  <c r="H45"/>
  <c r="I45"/>
  <c r="D46"/>
  <c r="F46"/>
  <c r="G46"/>
  <c r="H46"/>
  <c r="I46"/>
  <c r="D47"/>
  <c r="F47"/>
  <c r="G47"/>
  <c r="H47"/>
  <c r="I47"/>
  <c r="D48"/>
  <c r="F48"/>
  <c r="G48"/>
  <c r="H48"/>
  <c r="I48"/>
  <c r="D49"/>
  <c r="F49"/>
  <c r="G49"/>
  <c r="H49"/>
  <c r="I49"/>
  <c r="D50"/>
  <c r="F50"/>
  <c r="G50"/>
  <c r="H50"/>
  <c r="I50"/>
  <c r="H52"/>
  <c r="C53"/>
  <c r="H53"/>
  <c r="D55"/>
  <c r="F55"/>
  <c r="G55"/>
  <c r="H55"/>
  <c r="I55"/>
  <c r="D56"/>
  <c r="F56"/>
  <c r="G56"/>
  <c r="H56"/>
  <c r="I56"/>
  <c r="D57"/>
  <c r="F57"/>
  <c r="G57"/>
  <c r="H57"/>
  <c r="I57"/>
  <c r="D58"/>
  <c r="F58"/>
  <c r="G58"/>
  <c r="H58"/>
  <c r="I58"/>
  <c r="D59"/>
  <c r="F59"/>
  <c r="G59"/>
  <c r="H59"/>
  <c r="I59"/>
  <c r="D60"/>
  <c r="F60"/>
  <c r="G60"/>
  <c r="H60"/>
  <c r="I60"/>
  <c r="D61"/>
  <c r="F61"/>
  <c r="G61"/>
  <c r="H61"/>
  <c r="I61"/>
  <c r="D62"/>
  <c r="F62"/>
  <c r="G62"/>
  <c r="H62"/>
  <c r="I62"/>
  <c r="D63"/>
  <c r="F63"/>
  <c r="G63"/>
  <c r="H63"/>
  <c r="I63"/>
  <c r="D64"/>
  <c r="F64"/>
  <c r="G64"/>
  <c r="H64"/>
  <c r="I64"/>
  <c r="H67"/>
  <c r="C68"/>
  <c r="H68"/>
  <c r="D70"/>
  <c r="F70"/>
  <c r="G70"/>
  <c r="H70"/>
  <c r="I70"/>
  <c r="D71"/>
  <c r="F71"/>
  <c r="G71"/>
  <c r="H71"/>
  <c r="I71"/>
  <c r="D72"/>
  <c r="F72"/>
  <c r="G72"/>
  <c r="H72"/>
  <c r="I72"/>
  <c r="D73"/>
  <c r="F73"/>
  <c r="G73"/>
  <c r="H73"/>
  <c r="I73"/>
  <c r="D74"/>
  <c r="F74"/>
  <c r="G74"/>
  <c r="H74"/>
  <c r="I74"/>
  <c r="D75"/>
  <c r="F75"/>
  <c r="G75"/>
  <c r="H75"/>
  <c r="I75"/>
  <c r="D76"/>
  <c r="F76"/>
  <c r="G76"/>
  <c r="H76"/>
  <c r="I76"/>
  <c r="D77"/>
  <c r="F77"/>
  <c r="G77"/>
  <c r="H77"/>
  <c r="I77"/>
  <c r="D78"/>
  <c r="F78"/>
  <c r="G78"/>
  <c r="H78"/>
  <c r="I78"/>
  <c r="D79"/>
  <c r="F79"/>
  <c r="G79"/>
  <c r="H79"/>
  <c r="I79"/>
  <c r="H81"/>
  <c r="C82"/>
  <c r="H82"/>
  <c r="D84"/>
  <c r="F84"/>
  <c r="G84"/>
  <c r="H84"/>
  <c r="I84"/>
  <c r="D85"/>
  <c r="F85"/>
  <c r="G85"/>
  <c r="H85"/>
  <c r="I85"/>
  <c r="D86"/>
  <c r="F86"/>
  <c r="G86"/>
  <c r="H86"/>
  <c r="I86"/>
  <c r="D87"/>
  <c r="F87"/>
  <c r="G87"/>
  <c r="H87"/>
  <c r="I87"/>
  <c r="D88"/>
  <c r="F88"/>
  <c r="G88"/>
  <c r="H88"/>
  <c r="I88"/>
  <c r="D89"/>
  <c r="F89"/>
  <c r="G89"/>
  <c r="H89"/>
  <c r="I89"/>
  <c r="D90"/>
  <c r="F90"/>
  <c r="G90"/>
  <c r="H90"/>
  <c r="I90"/>
  <c r="D91"/>
  <c r="F91"/>
  <c r="G91"/>
  <c r="H91"/>
  <c r="I91"/>
  <c r="D92"/>
  <c r="F92"/>
  <c r="G92"/>
  <c r="H92"/>
  <c r="I92"/>
  <c r="D93"/>
  <c r="F93"/>
  <c r="G93"/>
  <c r="H93"/>
  <c r="I93"/>
  <c r="H95"/>
  <c r="C96"/>
  <c r="H96"/>
  <c r="D98"/>
  <c r="F98"/>
  <c r="G98"/>
  <c r="H98"/>
  <c r="I98"/>
  <c r="D99"/>
  <c r="F99"/>
  <c r="G99"/>
  <c r="H99"/>
  <c r="I99"/>
  <c r="D100"/>
  <c r="F100"/>
  <c r="G100"/>
  <c r="H100"/>
  <c r="I100"/>
  <c r="D101"/>
  <c r="F101"/>
  <c r="G101"/>
  <c r="H101"/>
  <c r="I101"/>
  <c r="D102"/>
  <c r="F102"/>
  <c r="G102"/>
  <c r="H102"/>
  <c r="I102"/>
  <c r="D103"/>
  <c r="F103"/>
  <c r="G103"/>
  <c r="H103"/>
  <c r="I103"/>
  <c r="D104"/>
  <c r="F104"/>
  <c r="G104"/>
  <c r="H104"/>
  <c r="I104"/>
  <c r="D105"/>
  <c r="F105"/>
  <c r="G105"/>
  <c r="H105"/>
  <c r="I105"/>
  <c r="D106"/>
  <c r="F106"/>
  <c r="G106"/>
  <c r="H106"/>
  <c r="I106"/>
  <c r="D107"/>
  <c r="F107"/>
  <c r="G107"/>
  <c r="H107"/>
  <c r="I107"/>
  <c r="H109"/>
  <c r="C110"/>
  <c r="H110"/>
  <c r="D112"/>
  <c r="F112"/>
  <c r="G112"/>
  <c r="H112"/>
  <c r="I112"/>
  <c r="D113"/>
  <c r="F113"/>
  <c r="G113"/>
  <c r="H113"/>
  <c r="I113"/>
  <c r="D114"/>
  <c r="F114"/>
  <c r="G114"/>
  <c r="H114"/>
  <c r="I114"/>
  <c r="D115"/>
  <c r="F115"/>
  <c r="G115"/>
  <c r="H115"/>
  <c r="I115"/>
  <c r="D116"/>
  <c r="F116"/>
  <c r="G116"/>
  <c r="H116"/>
  <c r="I116"/>
  <c r="D117"/>
  <c r="F117"/>
  <c r="G117"/>
  <c r="H117"/>
  <c r="I117"/>
  <c r="D118"/>
  <c r="F118"/>
  <c r="G118"/>
  <c r="H118"/>
  <c r="I118"/>
  <c r="D119"/>
  <c r="F119"/>
  <c r="G119"/>
  <c r="H119"/>
  <c r="I119"/>
  <c r="D120"/>
  <c r="F120"/>
  <c r="G120"/>
  <c r="H120"/>
  <c r="I120"/>
  <c r="D121"/>
  <c r="F121"/>
  <c r="G121"/>
  <c r="H121"/>
  <c r="I121"/>
  <c r="H123"/>
  <c r="C124"/>
  <c r="H124"/>
  <c r="D126"/>
  <c r="F126"/>
  <c r="G126"/>
  <c r="H126"/>
  <c r="I126"/>
  <c r="D127"/>
  <c r="F127"/>
  <c r="G127"/>
  <c r="H127"/>
  <c r="I127"/>
  <c r="D128"/>
  <c r="F128"/>
  <c r="G128"/>
  <c r="H128"/>
  <c r="I128"/>
  <c r="D129"/>
  <c r="F129"/>
  <c r="G129"/>
  <c r="H129"/>
  <c r="I129"/>
  <c r="D130"/>
  <c r="F130"/>
  <c r="G130"/>
  <c r="H130"/>
  <c r="I130"/>
  <c r="D131"/>
  <c r="F131"/>
  <c r="G131"/>
  <c r="H131"/>
  <c r="I131"/>
  <c r="D132"/>
  <c r="F132"/>
  <c r="G132"/>
  <c r="H132"/>
  <c r="I132"/>
  <c r="D133"/>
  <c r="F133"/>
  <c r="G133"/>
  <c r="H133"/>
  <c r="I133"/>
  <c r="D134"/>
  <c r="F134"/>
  <c r="G134"/>
  <c r="H134"/>
  <c r="I134"/>
  <c r="D135"/>
  <c r="F135"/>
  <c r="G135"/>
  <c r="H135"/>
  <c r="I135"/>
  <c r="H138"/>
  <c r="C139"/>
  <c r="H139"/>
  <c r="D141"/>
  <c r="F141"/>
  <c r="G141"/>
  <c r="H141"/>
  <c r="I141"/>
  <c r="D142"/>
  <c r="F142"/>
  <c r="G142"/>
  <c r="H142"/>
  <c r="I142"/>
  <c r="D143"/>
  <c r="F143"/>
  <c r="G143"/>
  <c r="H143"/>
  <c r="I143"/>
  <c r="D144"/>
  <c r="F144"/>
  <c r="G144"/>
  <c r="H144"/>
  <c r="I144"/>
  <c r="D145"/>
  <c r="F145"/>
  <c r="G145"/>
  <c r="H145"/>
  <c r="I145"/>
  <c r="D146"/>
  <c r="F146"/>
  <c r="G146"/>
  <c r="H146"/>
  <c r="I146"/>
  <c r="D147"/>
  <c r="F147"/>
  <c r="G147"/>
  <c r="H147"/>
  <c r="I147"/>
  <c r="D148"/>
  <c r="F148"/>
  <c r="G148"/>
  <c r="H148"/>
  <c r="I148"/>
  <c r="D149"/>
  <c r="F149"/>
  <c r="G149"/>
  <c r="H149"/>
  <c r="I149"/>
  <c r="D150"/>
  <c r="F150"/>
  <c r="G150"/>
  <c r="H150"/>
  <c r="I150"/>
  <c r="H14" i="9"/>
  <c r="I115" i="5"/>
  <c r="I100"/>
  <c r="H112"/>
  <c r="I112"/>
  <c r="H113"/>
  <c r="I113"/>
  <c r="H114"/>
  <c r="I114"/>
  <c r="H98"/>
  <c r="I98"/>
  <c r="H99"/>
  <c r="I99"/>
  <c r="H14" i="7"/>
  <c r="H28" i="4"/>
  <c r="H14"/>
  <c r="H29" i="3"/>
  <c r="I29" s="1"/>
  <c r="H28"/>
  <c r="I28" s="1"/>
  <c r="AQ236" i="13"/>
  <c r="K232"/>
  <c r="K172" s="1"/>
  <c r="AQ232"/>
  <c r="AQ172" s="1"/>
  <c r="AQ112" s="1"/>
  <c r="AQ52" s="1"/>
  <c r="K228"/>
  <c r="K168" s="1"/>
  <c r="K108" s="1"/>
  <c r="K48" s="1"/>
  <c r="AN228"/>
  <c r="AN168" s="1"/>
  <c r="AN108" s="1"/>
  <c r="AN48" s="1"/>
  <c r="AQ228"/>
  <c r="AQ168" s="1"/>
  <c r="AQ108" s="1"/>
  <c r="AQ48" s="1"/>
  <c r="AR228"/>
  <c r="K224"/>
  <c r="K164" s="1"/>
  <c r="K104" s="1"/>
  <c r="K44" s="1"/>
  <c r="AQ224"/>
  <c r="AQ164" s="1"/>
  <c r="AQ104" s="1"/>
  <c r="AQ44" s="1"/>
  <c r="AQ234"/>
  <c r="AQ174" s="1"/>
  <c r="AQ114" s="1"/>
  <c r="AQ54" s="1"/>
  <c r="K230"/>
  <c r="K170" s="1"/>
  <c r="K110" s="1"/>
  <c r="K50" s="1"/>
  <c r="AQ230"/>
  <c r="AQ170" s="1"/>
  <c r="AQ110" s="1"/>
  <c r="AQ50" s="1"/>
  <c r="K226"/>
  <c r="K166" s="1"/>
  <c r="K106" s="1"/>
  <c r="K46" s="1"/>
  <c r="AN226"/>
  <c r="AN166" s="1"/>
  <c r="AN106" s="1"/>
  <c r="AN46" s="1"/>
  <c r="AQ226"/>
  <c r="AQ166" s="1"/>
  <c r="AQ106" s="1"/>
  <c r="AQ46" s="1"/>
  <c r="AR226"/>
  <c r="AR166" s="1"/>
  <c r="AR106" s="1"/>
  <c r="AR46" s="1"/>
  <c r="O40" i="2"/>
  <c r="AA40"/>
  <c r="AH60"/>
  <c r="AB60"/>
  <c r="Y60"/>
  <c r="V60"/>
  <c r="S60"/>
  <c r="P60"/>
  <c r="M60"/>
  <c r="AH56"/>
  <c r="AB56"/>
  <c r="Y56"/>
  <c r="V56"/>
  <c r="S56"/>
  <c r="P56"/>
  <c r="M56"/>
  <c r="AH55"/>
  <c r="AB55"/>
  <c r="Y55"/>
  <c r="S55"/>
  <c r="P55"/>
  <c r="M55"/>
  <c r="AH53"/>
  <c r="AB53"/>
  <c r="Y53"/>
  <c r="V53"/>
  <c r="S53"/>
  <c r="P53"/>
  <c r="M53"/>
  <c r="AH52"/>
  <c r="AB52"/>
  <c r="Y52"/>
  <c r="V52"/>
  <c r="S52"/>
  <c r="P52"/>
  <c r="M52"/>
  <c r="AH49"/>
  <c r="AB49"/>
  <c r="Y49"/>
  <c r="V49"/>
  <c r="S49"/>
  <c r="P49"/>
  <c r="M49"/>
  <c r="AH48"/>
  <c r="AB48"/>
  <c r="Y48"/>
  <c r="V48"/>
  <c r="S48"/>
  <c r="P48"/>
  <c r="M48"/>
  <c r="AH46"/>
  <c r="AB46"/>
  <c r="Y46"/>
  <c r="V46"/>
  <c r="S46"/>
  <c r="P46"/>
  <c r="M46"/>
  <c r="AG43"/>
  <c r="AA43"/>
  <c r="X43"/>
  <c r="U43"/>
  <c r="R43"/>
  <c r="O43"/>
  <c r="L43"/>
  <c r="AH40"/>
  <c r="Y40"/>
  <c r="V40"/>
  <c r="S40"/>
  <c r="P40"/>
  <c r="L40"/>
  <c r="Y11"/>
  <c r="U11"/>
  <c r="M11"/>
  <c r="BF187" i="13"/>
  <c r="BD187"/>
  <c r="BD238"/>
  <c r="BD178" s="1"/>
  <c r="BD118" s="1"/>
  <c r="BD58" s="1"/>
  <c r="AZ238"/>
  <c r="AZ178" s="1"/>
  <c r="AZ118" s="1"/>
  <c r="AZ58" s="1"/>
  <c r="AV238"/>
  <c r="AV178" s="1"/>
  <c r="AV118" s="1"/>
  <c r="AV58" s="1"/>
  <c r="AR238"/>
  <c r="AR178" s="1"/>
  <c r="AR118" s="1"/>
  <c r="AR58" s="1"/>
  <c r="AQ238"/>
  <c r="AQ178" s="1"/>
  <c r="AQ118" s="1"/>
  <c r="AQ58" s="1"/>
  <c r="AN238"/>
  <c r="AN178" s="1"/>
  <c r="AN118" s="1"/>
  <c r="AN58" s="1"/>
  <c r="K238"/>
  <c r="K178" s="1"/>
  <c r="K118" s="1"/>
  <c r="K58" s="1"/>
  <c r="AN222"/>
  <c r="AN162" s="1"/>
  <c r="AN102" s="1"/>
  <c r="AN42" s="1"/>
  <c r="K222"/>
  <c r="K162" s="1"/>
  <c r="K102" s="1"/>
  <c r="K42" s="1"/>
  <c r="K220"/>
  <c r="K160" s="1"/>
  <c r="K100" s="1"/>
  <c r="K40" s="1"/>
  <c r="B14" i="1"/>
  <c r="H12" i="13"/>
  <c r="L7" s="1"/>
  <c r="L221" s="1"/>
  <c r="K192"/>
  <c r="K132" s="1"/>
  <c r="K72" s="1"/>
  <c r="B15" i="1"/>
  <c r="H13" i="13"/>
  <c r="M7" s="1"/>
  <c r="H73"/>
  <c r="H193"/>
  <c r="AZ193" s="1"/>
  <c r="H133"/>
  <c r="B14" i="2"/>
  <c r="Y14" s="1"/>
  <c r="AA14"/>
  <c r="AN193" i="13"/>
  <c r="AN133" s="1"/>
  <c r="K193"/>
  <c r="L191"/>
  <c r="L225"/>
  <c r="L230"/>
  <c r="L222"/>
  <c r="M127"/>
  <c r="B16" i="1"/>
  <c r="H14" i="13"/>
  <c r="H134"/>
  <c r="H74"/>
  <c r="N67" s="1"/>
  <c r="H194"/>
  <c r="J194" s="1"/>
  <c r="B15" i="2"/>
  <c r="V15" s="1"/>
  <c r="M15"/>
  <c r="AH15"/>
  <c r="U15"/>
  <c r="AQ194" i="13"/>
  <c r="BA194"/>
  <c r="AR194"/>
  <c r="B17" i="1"/>
  <c r="H15" i="13"/>
  <c r="H75"/>
  <c r="H195"/>
  <c r="AQ195" s="1"/>
  <c r="H135"/>
  <c r="O127" s="1"/>
  <c r="B16" i="2"/>
  <c r="S16" s="1"/>
  <c r="M227" i="13"/>
  <c r="M224"/>
  <c r="O67"/>
  <c r="B18" i="1"/>
  <c r="H16" i="13"/>
  <c r="P7" s="1"/>
  <c r="P192" s="1"/>
  <c r="P132" s="1"/>
  <c r="H76"/>
  <c r="H196"/>
  <c r="AV196" s="1"/>
  <c r="AV136" s="1"/>
  <c r="AV76" s="1"/>
  <c r="H136"/>
  <c r="P127" s="1"/>
  <c r="B17" i="2"/>
  <c r="M17" s="1"/>
  <c r="J16"/>
  <c r="AA16"/>
  <c r="AR195" i="13"/>
  <c r="AT195"/>
  <c r="AX195"/>
  <c r="AZ195"/>
  <c r="BD195"/>
  <c r="BF195"/>
  <c r="M195"/>
  <c r="O187"/>
  <c r="P67"/>
  <c r="B19" i="1"/>
  <c r="H17" i="13"/>
  <c r="Q7" s="1"/>
  <c r="H137"/>
  <c r="Q127" s="1"/>
  <c r="H197"/>
  <c r="M197" s="1"/>
  <c r="M137" s="1"/>
  <c r="H77"/>
  <c r="B18" i="2"/>
  <c r="AB18" s="1"/>
  <c r="AH17"/>
  <c r="P17"/>
  <c r="BD196" i="13"/>
  <c r="BD136" s="1"/>
  <c r="BD76" s="1"/>
  <c r="P190"/>
  <c r="P130" s="1"/>
  <c r="P70" s="1"/>
  <c r="P219"/>
  <c r="P233"/>
  <c r="P173" s="1"/>
  <c r="P113" s="1"/>
  <c r="P232"/>
  <c r="P234"/>
  <c r="P174" s="1"/>
  <c r="Q67"/>
  <c r="B20" i="1"/>
  <c r="H18" i="13"/>
  <c r="R7" s="1"/>
  <c r="R228" s="1"/>
  <c r="H78"/>
  <c r="H198"/>
  <c r="AS198" s="1"/>
  <c r="H138"/>
  <c r="R127" s="1"/>
  <c r="B19" i="2"/>
  <c r="M19" s="1"/>
  <c r="AA18"/>
  <c r="AH18"/>
  <c r="R67" i="13"/>
  <c r="B21" i="1"/>
  <c r="H19" i="13"/>
  <c r="S7" s="1"/>
  <c r="H139"/>
  <c r="H199"/>
  <c r="L199" s="1"/>
  <c r="L139" s="1"/>
  <c r="H79"/>
  <c r="S67" s="1"/>
  <c r="B20" i="2"/>
  <c r="P20" s="1"/>
  <c r="AA19"/>
  <c r="O19"/>
  <c r="AB19"/>
  <c r="AU198" i="13"/>
  <c r="M198"/>
  <c r="M138" s="1"/>
  <c r="R223"/>
  <c r="S127"/>
  <c r="B22" i="1"/>
  <c r="H20" i="13"/>
  <c r="T7" s="1"/>
  <c r="T191" s="1"/>
  <c r="H80"/>
  <c r="H200"/>
  <c r="J200" s="1"/>
  <c r="H140"/>
  <c r="T127" s="1"/>
  <c r="B21" i="2"/>
  <c r="J21" s="1"/>
  <c r="AH20"/>
  <c r="J20"/>
  <c r="AB20"/>
  <c r="P199" i="13"/>
  <c r="P139" s="1"/>
  <c r="AW199"/>
  <c r="AW139" s="1"/>
  <c r="BD199"/>
  <c r="V21" i="2"/>
  <c r="Y21"/>
  <c r="K200" i="13"/>
  <c r="K140" s="1"/>
  <c r="K80" s="1"/>
  <c r="K20" s="1"/>
  <c r="AS200"/>
  <c r="BA200"/>
  <c r="BA140" s="1"/>
  <c r="BA80" s="1"/>
  <c r="BA20" s="1"/>
  <c r="T67"/>
  <c r="B23" i="1"/>
  <c r="H21" i="13"/>
  <c r="U7" s="1"/>
  <c r="H141"/>
  <c r="H81"/>
  <c r="H201"/>
  <c r="AN201" s="1"/>
  <c r="B22" i="2"/>
  <c r="AV201" i="13"/>
  <c r="B24" i="1"/>
  <c r="H22" i="13"/>
  <c r="V7" s="1"/>
  <c r="V238" s="1"/>
  <c r="H82"/>
  <c r="V67" s="1"/>
  <c r="H202"/>
  <c r="AM202" s="1"/>
  <c r="H142"/>
  <c r="B23" i="2"/>
  <c r="AA23" s="1"/>
  <c r="T219" i="13"/>
  <c r="T221"/>
  <c r="T225"/>
  <c r="T220"/>
  <c r="T160" s="1"/>
  <c r="T196"/>
  <c r="T136" s="1"/>
  <c r="T76" s="1"/>
  <c r="T16" s="1"/>
  <c r="P22" i="2"/>
  <c r="AB22"/>
  <c r="U67" i="13"/>
  <c r="V127"/>
  <c r="B25" i="1"/>
  <c r="H23" i="13"/>
  <c r="W7" s="1"/>
  <c r="W234" s="1"/>
  <c r="H143"/>
  <c r="H83"/>
  <c r="W67" s="1"/>
  <c r="H203"/>
  <c r="J203" s="1"/>
  <c r="J143" s="1"/>
  <c r="B24" i="2"/>
  <c r="J24" s="1"/>
  <c r="P23"/>
  <c r="S23"/>
  <c r="AG23"/>
  <c r="U23"/>
  <c r="AH23"/>
  <c r="AB23"/>
  <c r="AT202" i="13"/>
  <c r="BF202"/>
  <c r="R202"/>
  <c r="L203"/>
  <c r="T203"/>
  <c r="AT203"/>
  <c r="AV203"/>
  <c r="AV143" s="1"/>
  <c r="BD203"/>
  <c r="W187"/>
  <c r="B26" i="1"/>
  <c r="H24" i="13"/>
  <c r="H84"/>
  <c r="X67" s="1"/>
  <c r="H204"/>
  <c r="X187" s="1"/>
  <c r="H144"/>
  <c r="B25" i="2"/>
  <c r="U25" s="1"/>
  <c r="V190" i="13"/>
  <c r="V221"/>
  <c r="V225"/>
  <c r="V193"/>
  <c r="V194"/>
  <c r="Y24" i="2"/>
  <c r="AA24"/>
  <c r="X127" i="13"/>
  <c r="B27" i="1"/>
  <c r="H25" i="13"/>
  <c r="Y7" s="1"/>
  <c r="Y234" s="1"/>
  <c r="H145"/>
  <c r="Y127" s="1"/>
  <c r="H85"/>
  <c r="Y67" s="1"/>
  <c r="H205"/>
  <c r="L205" s="1"/>
  <c r="L145" s="1"/>
  <c r="L85" s="1"/>
  <c r="B26" i="2"/>
  <c r="J26" s="1"/>
  <c r="W225" i="13"/>
  <c r="W193"/>
  <c r="W199"/>
  <c r="Y25" i="2"/>
  <c r="AG25"/>
  <c r="P204" i="13"/>
  <c r="X7"/>
  <c r="X192" s="1"/>
  <c r="X132" s="1"/>
  <c r="X72" s="1"/>
  <c r="X12" s="1"/>
  <c r="X232"/>
  <c r="X172" s="1"/>
  <c r="X112" s="1"/>
  <c r="X52" s="1"/>
  <c r="X196"/>
  <c r="P205"/>
  <c r="P145" s="1"/>
  <c r="P85" s="1"/>
  <c r="AS205"/>
  <c r="BD205"/>
  <c r="BD145" s="1"/>
  <c r="BD85" s="1"/>
  <c r="B28" i="1"/>
  <c r="H26" i="13"/>
  <c r="Z7" s="1"/>
  <c r="Z200" s="1"/>
  <c r="H86"/>
  <c r="H206"/>
  <c r="AU206" s="1"/>
  <c r="H146"/>
  <c r="R146" s="1"/>
  <c r="R86" s="1"/>
  <c r="R26" s="1"/>
  <c r="B27" i="2"/>
  <c r="AB27" s="1"/>
  <c r="Z67" i="13"/>
  <c r="B29" i="1"/>
  <c r="H27" i="13"/>
  <c r="AA7" s="1"/>
  <c r="AA232" s="1"/>
  <c r="H147"/>
  <c r="H87"/>
  <c r="H207"/>
  <c r="AT207" s="1"/>
  <c r="B28" i="2"/>
  <c r="J28" s="1"/>
  <c r="AM206" i="13"/>
  <c r="AN206"/>
  <c r="AR206"/>
  <c r="AS206"/>
  <c r="AX206"/>
  <c r="AZ206"/>
  <c r="BC206"/>
  <c r="BF206"/>
  <c r="J206"/>
  <c r="L206"/>
  <c r="M206"/>
  <c r="R206"/>
  <c r="W206"/>
  <c r="AA67"/>
  <c r="Z196"/>
  <c r="AN207"/>
  <c r="AN147" s="1"/>
  <c r="AN87" s="1"/>
  <c r="AZ207"/>
  <c r="B30" i="1"/>
  <c r="H28" i="13"/>
  <c r="AB7" s="1"/>
  <c r="H88"/>
  <c r="H208"/>
  <c r="H148"/>
  <c r="B29" i="2"/>
  <c r="AD29" s="1"/>
  <c r="AH29"/>
  <c r="AG29"/>
  <c r="M208" i="13"/>
  <c r="U208"/>
  <c r="AN208"/>
  <c r="AQ208"/>
  <c r="AR208"/>
  <c r="AV208"/>
  <c r="AW208"/>
  <c r="BC208"/>
  <c r="BD208"/>
  <c r="AA206"/>
  <c r="B31" i="1"/>
  <c r="H29" i="13"/>
  <c r="AC7" s="1"/>
  <c r="AC238" s="1"/>
  <c r="AC178" s="1"/>
  <c r="AC118" s="1"/>
  <c r="AC58" s="1"/>
  <c r="H89"/>
  <c r="H209"/>
  <c r="AR209" s="1"/>
  <c r="H149"/>
  <c r="B30" i="2"/>
  <c r="AD30" s="1"/>
  <c r="B32" i="1"/>
  <c r="H30" i="13"/>
  <c r="AD7" s="1"/>
  <c r="H150"/>
  <c r="H90"/>
  <c r="AD67" s="1"/>
  <c r="H210"/>
  <c r="B31" i="2"/>
  <c r="S31" s="1"/>
  <c r="P30"/>
  <c r="R30"/>
  <c r="AV209" i="13"/>
  <c r="M209"/>
  <c r="J210"/>
  <c r="J150" s="1"/>
  <c r="W210"/>
  <c r="AM210"/>
  <c r="AW210"/>
  <c r="BA210"/>
  <c r="AD187"/>
  <c r="B33" i="1"/>
  <c r="H31" i="13"/>
  <c r="AE7" s="1"/>
  <c r="H91"/>
  <c r="AE67" s="1"/>
  <c r="H211"/>
  <c r="AV211" s="1"/>
  <c r="H151"/>
  <c r="B32" i="2"/>
  <c r="R32" s="1"/>
  <c r="AC190" i="13"/>
  <c r="AC130" s="1"/>
  <c r="AC70" s="1"/>
  <c r="AC10" s="1"/>
  <c r="AC229"/>
  <c r="AC169" s="1"/>
  <c r="AC109" s="1"/>
  <c r="AC49" s="1"/>
  <c r="AC195"/>
  <c r="U31" i="2"/>
  <c r="B34" i="1"/>
  <c r="H32" i="13"/>
  <c r="H152"/>
  <c r="BF152" s="1"/>
  <c r="BF92" s="1"/>
  <c r="BF32" s="1"/>
  <c r="H92"/>
  <c r="AF67" s="1"/>
  <c r="H212"/>
  <c r="J212" s="1"/>
  <c r="B33" i="2"/>
  <c r="S33" s="1"/>
  <c r="I32"/>
  <c r="U32"/>
  <c r="J32"/>
  <c r="V32"/>
  <c r="AN211" i="13"/>
  <c r="AR211"/>
  <c r="AT211"/>
  <c r="AX211"/>
  <c r="AX151" s="1"/>
  <c r="AZ211"/>
  <c r="BD211"/>
  <c r="BF211"/>
  <c r="J211"/>
  <c r="J151" s="1"/>
  <c r="M211"/>
  <c r="P211"/>
  <c r="R211"/>
  <c r="R151" s="1"/>
  <c r="T211"/>
  <c r="V211"/>
  <c r="W211"/>
  <c r="W151" s="1"/>
  <c r="Z211"/>
  <c r="AE187"/>
  <c r="K212"/>
  <c r="Q212"/>
  <c r="T212"/>
  <c r="W212"/>
  <c r="AQ212"/>
  <c r="AU212"/>
  <c r="AU152" s="1"/>
  <c r="AX212"/>
  <c r="AZ212"/>
  <c r="BF212"/>
  <c r="AF187"/>
  <c r="T152"/>
  <c r="T92" s="1"/>
  <c r="T32" s="1"/>
  <c r="B35" i="1"/>
  <c r="H33" i="13"/>
  <c r="AG7" s="1"/>
  <c r="H93"/>
  <c r="AG67" s="1"/>
  <c r="H213"/>
  <c r="AR213" s="1"/>
  <c r="AR153" s="1"/>
  <c r="H153"/>
  <c r="B34" i="2"/>
  <c r="I34" s="1"/>
  <c r="J33"/>
  <c r="L33"/>
  <c r="U33"/>
  <c r="AB33"/>
  <c r="AG127" i="13"/>
  <c r="B36" i="1"/>
  <c r="H34" i="13"/>
  <c r="H154"/>
  <c r="BB154" s="1"/>
  <c r="H94"/>
  <c r="H214"/>
  <c r="Q214" s="1"/>
  <c r="B35" i="2"/>
  <c r="AD35" s="1"/>
  <c r="M34"/>
  <c r="R34"/>
  <c r="AN213" i="13"/>
  <c r="AN153" s="1"/>
  <c r="AS213"/>
  <c r="AS153" s="1"/>
  <c r="AS93" s="1"/>
  <c r="AS33" s="1"/>
  <c r="AW213"/>
  <c r="AW153" s="1"/>
  <c r="AX213"/>
  <c r="AX153" s="1"/>
  <c r="BD213"/>
  <c r="BD153" s="1"/>
  <c r="BD93" s="1"/>
  <c r="BD33" s="1"/>
  <c r="BF213"/>
  <c r="BF153" s="1"/>
  <c r="J213"/>
  <c r="J153" s="1"/>
  <c r="Q213"/>
  <c r="Q153" s="1"/>
  <c r="W213"/>
  <c r="W153" s="1"/>
  <c r="AG187"/>
  <c r="K214"/>
  <c r="R214"/>
  <c r="U214"/>
  <c r="V214"/>
  <c r="AA214"/>
  <c r="AA154" s="1"/>
  <c r="AA94" s="1"/>
  <c r="AA34" s="1"/>
  <c r="AC214"/>
  <c r="AQ214"/>
  <c r="AT214"/>
  <c r="AV214"/>
  <c r="BB214"/>
  <c r="BC214"/>
  <c r="BD214"/>
  <c r="R154"/>
  <c r="C13" i="3"/>
  <c r="C14"/>
  <c r="C15"/>
  <c r="C16"/>
  <c r="C17"/>
  <c r="C18"/>
  <c r="C19"/>
  <c r="C20"/>
  <c r="C21"/>
  <c r="C22"/>
  <c r="C28"/>
  <c r="C29"/>
  <c r="C30"/>
  <c r="C31"/>
  <c r="C32"/>
  <c r="C33"/>
  <c r="C34"/>
  <c r="C35"/>
  <c r="C36"/>
  <c r="C70"/>
  <c r="C71"/>
  <c r="C84"/>
  <c r="C85"/>
  <c r="C86"/>
  <c r="C98"/>
  <c r="C112"/>
  <c r="C113"/>
  <c r="C114"/>
  <c r="C115"/>
  <c r="C116"/>
  <c r="C117"/>
  <c r="C118"/>
  <c r="C119"/>
  <c r="C120"/>
  <c r="C121"/>
  <c r="C141"/>
  <c r="C142"/>
  <c r="C143"/>
  <c r="C144"/>
  <c r="C145"/>
  <c r="C146"/>
  <c r="C147"/>
  <c r="C148"/>
  <c r="C149"/>
  <c r="C150"/>
  <c r="C13" i="4"/>
  <c r="C14"/>
  <c r="C15"/>
  <c r="C16"/>
  <c r="C17"/>
  <c r="C18"/>
  <c r="C19"/>
  <c r="C20"/>
  <c r="C21"/>
  <c r="C22"/>
  <c r="C41"/>
  <c r="C42"/>
  <c r="C43"/>
  <c r="C44"/>
  <c r="C45"/>
  <c r="C46"/>
  <c r="C47"/>
  <c r="C48"/>
  <c r="C49"/>
  <c r="C50"/>
  <c r="C73"/>
  <c r="C74"/>
  <c r="C75"/>
  <c r="C76"/>
  <c r="C77"/>
  <c r="C78"/>
  <c r="C79"/>
  <c r="C89"/>
  <c r="C90"/>
  <c r="C91"/>
  <c r="C92"/>
  <c r="C93"/>
  <c r="C112"/>
  <c r="C113"/>
  <c r="C114"/>
  <c r="C115"/>
  <c r="C116"/>
  <c r="C117"/>
  <c r="C118"/>
  <c r="C119"/>
  <c r="C120"/>
  <c r="C121"/>
  <c r="C141"/>
  <c r="C142"/>
  <c r="C143"/>
  <c r="C144"/>
  <c r="C145"/>
  <c r="C146"/>
  <c r="C147"/>
  <c r="C148"/>
  <c r="C149"/>
  <c r="C150"/>
  <c r="C13" i="5"/>
  <c r="C14"/>
  <c r="C15"/>
  <c r="C16"/>
  <c r="C17"/>
  <c r="C18"/>
  <c r="C19"/>
  <c r="C20"/>
  <c r="C21"/>
  <c r="C22"/>
  <c r="C41"/>
  <c r="C55"/>
  <c r="C56"/>
  <c r="C57"/>
  <c r="C58"/>
  <c r="C59"/>
  <c r="C60"/>
  <c r="C61"/>
  <c r="C62"/>
  <c r="C63"/>
  <c r="C64"/>
  <c r="C72"/>
  <c r="C73"/>
  <c r="C74"/>
  <c r="C75"/>
  <c r="C76"/>
  <c r="C77"/>
  <c r="C78"/>
  <c r="C79"/>
  <c r="C87"/>
  <c r="C88"/>
  <c r="C89"/>
  <c r="C90"/>
  <c r="C91"/>
  <c r="C92"/>
  <c r="C93"/>
  <c r="C102"/>
  <c r="C104"/>
  <c r="C106"/>
  <c r="C112"/>
  <c r="C113"/>
  <c r="C126"/>
  <c r="C127"/>
  <c r="C128"/>
  <c r="C129"/>
  <c r="C130"/>
  <c r="C131"/>
  <c r="C132"/>
  <c r="C133"/>
  <c r="C134"/>
  <c r="C135"/>
  <c r="C55" i="3"/>
  <c r="C27"/>
  <c r="C41"/>
  <c r="C42"/>
  <c r="C43"/>
  <c r="C44"/>
  <c r="C45"/>
  <c r="C46"/>
  <c r="C47"/>
  <c r="C48"/>
  <c r="C49"/>
  <c r="C50"/>
  <c r="C56"/>
  <c r="C57"/>
  <c r="C58"/>
  <c r="C59"/>
  <c r="C60"/>
  <c r="C61"/>
  <c r="C62"/>
  <c r="C63"/>
  <c r="C64"/>
  <c r="C73"/>
  <c r="C74"/>
  <c r="C75"/>
  <c r="C76"/>
  <c r="C77"/>
  <c r="C78"/>
  <c r="C79"/>
  <c r="C88"/>
  <c r="C89"/>
  <c r="C90"/>
  <c r="C91"/>
  <c r="C92"/>
  <c r="C93"/>
  <c r="C102"/>
  <c r="C103"/>
  <c r="C104"/>
  <c r="C105"/>
  <c r="C106"/>
  <c r="C107"/>
  <c r="C126"/>
  <c r="C127"/>
  <c r="C128"/>
  <c r="C129"/>
  <c r="C130"/>
  <c r="C131"/>
  <c r="C132"/>
  <c r="C133"/>
  <c r="C134"/>
  <c r="C135"/>
  <c r="C27" i="4"/>
  <c r="C28"/>
  <c r="C29"/>
  <c r="C30"/>
  <c r="C31"/>
  <c r="C32"/>
  <c r="C33"/>
  <c r="C34"/>
  <c r="C35"/>
  <c r="C36"/>
  <c r="C55"/>
  <c r="C56"/>
  <c r="C57"/>
  <c r="C58"/>
  <c r="C59"/>
  <c r="C60"/>
  <c r="C61"/>
  <c r="C62"/>
  <c r="C63"/>
  <c r="C64"/>
  <c r="C71"/>
  <c r="C84"/>
  <c r="C85"/>
  <c r="C86"/>
  <c r="C87"/>
  <c r="C98"/>
  <c r="C99"/>
  <c r="C100"/>
  <c r="C101"/>
  <c r="C102"/>
  <c r="C103"/>
  <c r="C104"/>
  <c r="C105"/>
  <c r="C106"/>
  <c r="C107"/>
  <c r="C126"/>
  <c r="C127"/>
  <c r="C128"/>
  <c r="C129"/>
  <c r="C130"/>
  <c r="C131"/>
  <c r="C132"/>
  <c r="C133"/>
  <c r="C134"/>
  <c r="C135"/>
  <c r="C27" i="5"/>
  <c r="C28"/>
  <c r="C29"/>
  <c r="C30"/>
  <c r="C31"/>
  <c r="C32"/>
  <c r="C33"/>
  <c r="C34"/>
  <c r="C35"/>
  <c r="C36"/>
  <c r="C43"/>
  <c r="C44"/>
  <c r="C45"/>
  <c r="C46"/>
  <c r="C47"/>
  <c r="C48"/>
  <c r="C49"/>
  <c r="C50"/>
  <c r="C70"/>
  <c r="C84"/>
  <c r="C85"/>
  <c r="C98"/>
  <c r="C99"/>
  <c r="C100"/>
  <c r="C101"/>
  <c r="C103"/>
  <c r="C105"/>
  <c r="C107"/>
  <c r="C115"/>
  <c r="C116"/>
  <c r="C117"/>
  <c r="C118"/>
  <c r="C119"/>
  <c r="C120"/>
  <c r="C121"/>
  <c r="C141"/>
  <c r="C142"/>
  <c r="C143"/>
  <c r="C144"/>
  <c r="C145"/>
  <c r="C146"/>
  <c r="C147"/>
  <c r="C148"/>
  <c r="C149"/>
  <c r="C150"/>
  <c r="H35" i="13"/>
  <c r="B37" i="1"/>
  <c r="C72" i="3"/>
  <c r="H155" i="13"/>
  <c r="H95"/>
  <c r="H215"/>
  <c r="P215" s="1"/>
  <c r="C13" i="11"/>
  <c r="C14"/>
  <c r="C15"/>
  <c r="C16"/>
  <c r="C17"/>
  <c r="C18"/>
  <c r="C19"/>
  <c r="C20"/>
  <c r="C21"/>
  <c r="C22"/>
  <c r="C41"/>
  <c r="C42"/>
  <c r="C43"/>
  <c r="C44"/>
  <c r="C45"/>
  <c r="C46"/>
  <c r="C47"/>
  <c r="C48"/>
  <c r="C49"/>
  <c r="C50"/>
  <c r="C70"/>
  <c r="C71"/>
  <c r="C72"/>
  <c r="C73"/>
  <c r="C74"/>
  <c r="C75"/>
  <c r="C76"/>
  <c r="C77"/>
  <c r="C78"/>
  <c r="C79"/>
  <c r="C98"/>
  <c r="C99"/>
  <c r="C100"/>
  <c r="C101"/>
  <c r="C102"/>
  <c r="C103"/>
  <c r="C104"/>
  <c r="C105"/>
  <c r="C106"/>
  <c r="C107"/>
  <c r="C126"/>
  <c r="C127"/>
  <c r="C128"/>
  <c r="C129"/>
  <c r="C130"/>
  <c r="C131"/>
  <c r="C132"/>
  <c r="C133"/>
  <c r="C134"/>
  <c r="C135"/>
  <c r="C27" i="6"/>
  <c r="C28"/>
  <c r="C29"/>
  <c r="C30"/>
  <c r="C31"/>
  <c r="C32"/>
  <c r="C33"/>
  <c r="C34"/>
  <c r="C35"/>
  <c r="C36"/>
  <c r="C55"/>
  <c r="C56"/>
  <c r="C57"/>
  <c r="C58"/>
  <c r="C59"/>
  <c r="C60"/>
  <c r="C61"/>
  <c r="C62"/>
  <c r="C63"/>
  <c r="C64"/>
  <c r="C84"/>
  <c r="C85"/>
  <c r="C86"/>
  <c r="C87"/>
  <c r="C88"/>
  <c r="C89"/>
  <c r="C90"/>
  <c r="C91"/>
  <c r="C92"/>
  <c r="C93"/>
  <c r="C112"/>
  <c r="C113"/>
  <c r="C114"/>
  <c r="C115"/>
  <c r="C116"/>
  <c r="C117"/>
  <c r="C118"/>
  <c r="C119"/>
  <c r="C120"/>
  <c r="C121"/>
  <c r="C141"/>
  <c r="C142"/>
  <c r="C143"/>
  <c r="C144"/>
  <c r="C145"/>
  <c r="C146"/>
  <c r="C147"/>
  <c r="C148"/>
  <c r="C149"/>
  <c r="C150"/>
  <c r="C13" i="7"/>
  <c r="C14"/>
  <c r="C15"/>
  <c r="C16"/>
  <c r="C17"/>
  <c r="C18"/>
  <c r="C19"/>
  <c r="C20"/>
  <c r="C21"/>
  <c r="C22"/>
  <c r="C41"/>
  <c r="C42"/>
  <c r="C43"/>
  <c r="C44"/>
  <c r="C45"/>
  <c r="C46"/>
  <c r="C47"/>
  <c r="C48"/>
  <c r="C49"/>
  <c r="C50"/>
  <c r="C70"/>
  <c r="C71"/>
  <c r="C72"/>
  <c r="C73"/>
  <c r="C74"/>
  <c r="C75"/>
  <c r="C76"/>
  <c r="C77"/>
  <c r="C78"/>
  <c r="C79"/>
  <c r="C98"/>
  <c r="C99"/>
  <c r="C100"/>
  <c r="C101"/>
  <c r="C102"/>
  <c r="C103"/>
  <c r="C104"/>
  <c r="C105"/>
  <c r="C106"/>
  <c r="C107"/>
  <c r="C126"/>
  <c r="C127"/>
  <c r="C128"/>
  <c r="C129"/>
  <c r="C130"/>
  <c r="C131"/>
  <c r="C132"/>
  <c r="C133"/>
  <c r="C134"/>
  <c r="C135"/>
  <c r="C27" i="8"/>
  <c r="C28"/>
  <c r="C29"/>
  <c r="C30"/>
  <c r="C31"/>
  <c r="C32"/>
  <c r="C33"/>
  <c r="C34"/>
  <c r="C35"/>
  <c r="C36"/>
  <c r="C55"/>
  <c r="C56"/>
  <c r="C57"/>
  <c r="C58"/>
  <c r="C59"/>
  <c r="C60"/>
  <c r="C61"/>
  <c r="C62"/>
  <c r="C63"/>
  <c r="C64"/>
  <c r="C84"/>
  <c r="C85"/>
  <c r="C86"/>
  <c r="C87"/>
  <c r="C88"/>
  <c r="C89"/>
  <c r="C90"/>
  <c r="C91"/>
  <c r="C92"/>
  <c r="C93"/>
  <c r="C112"/>
  <c r="C113"/>
  <c r="C114"/>
  <c r="C115"/>
  <c r="C116"/>
  <c r="C117"/>
  <c r="C118"/>
  <c r="C119"/>
  <c r="C120"/>
  <c r="C121"/>
  <c r="C141"/>
  <c r="C142"/>
  <c r="C143"/>
  <c r="C144"/>
  <c r="C145"/>
  <c r="C146"/>
  <c r="C147"/>
  <c r="C148"/>
  <c r="C149"/>
  <c r="C150"/>
  <c r="B36" i="2"/>
  <c r="S36" s="1"/>
  <c r="C14" i="9"/>
  <c r="C16"/>
  <c r="C18"/>
  <c r="C19"/>
  <c r="C20"/>
  <c r="C21"/>
  <c r="C22"/>
  <c r="C27"/>
  <c r="C29"/>
  <c r="C42"/>
  <c r="C44"/>
  <c r="C56"/>
  <c r="C58"/>
  <c r="C60"/>
  <c r="C61"/>
  <c r="C62"/>
  <c r="C63"/>
  <c r="C64"/>
  <c r="C72"/>
  <c r="C84"/>
  <c r="C85"/>
  <c r="C86"/>
  <c r="C98"/>
  <c r="C112"/>
  <c r="C113"/>
  <c r="C114"/>
  <c r="C115"/>
  <c r="C116"/>
  <c r="C117"/>
  <c r="C118"/>
  <c r="C119"/>
  <c r="C120"/>
  <c r="C121"/>
  <c r="C141"/>
  <c r="C142"/>
  <c r="C143"/>
  <c r="C144"/>
  <c r="C145"/>
  <c r="C146"/>
  <c r="C147"/>
  <c r="C148"/>
  <c r="C149"/>
  <c r="C150"/>
  <c r="C27" i="10"/>
  <c r="C28"/>
  <c r="C29"/>
  <c r="C30"/>
  <c r="C31"/>
  <c r="C32"/>
  <c r="C33"/>
  <c r="C34"/>
  <c r="C35"/>
  <c r="C36"/>
  <c r="C55"/>
  <c r="C56"/>
  <c r="C57"/>
  <c r="C58"/>
  <c r="C59"/>
  <c r="C60"/>
  <c r="C61"/>
  <c r="C62"/>
  <c r="C63"/>
  <c r="C64"/>
  <c r="C84"/>
  <c r="C85"/>
  <c r="C86"/>
  <c r="C87"/>
  <c r="C88"/>
  <c r="C89"/>
  <c r="C90"/>
  <c r="C91"/>
  <c r="C92"/>
  <c r="C93"/>
  <c r="C112"/>
  <c r="C113"/>
  <c r="C114"/>
  <c r="C115"/>
  <c r="C116"/>
  <c r="C117"/>
  <c r="C118"/>
  <c r="C119"/>
  <c r="C120"/>
  <c r="C121"/>
  <c r="C141"/>
  <c r="C142"/>
  <c r="C143"/>
  <c r="C144"/>
  <c r="C145"/>
  <c r="C146"/>
  <c r="C147"/>
  <c r="C148"/>
  <c r="C149"/>
  <c r="C150"/>
  <c r="C114" i="5"/>
  <c r="C71"/>
  <c r="C88" i="4"/>
  <c r="C70"/>
  <c r="C100" i="3"/>
  <c r="C87"/>
  <c r="C27" i="11"/>
  <c r="C28"/>
  <c r="C30"/>
  <c r="C32"/>
  <c r="C34"/>
  <c r="C36"/>
  <c r="C56"/>
  <c r="C58"/>
  <c r="C60"/>
  <c r="C62"/>
  <c r="C64"/>
  <c r="C85"/>
  <c r="C87"/>
  <c r="C88"/>
  <c r="C91"/>
  <c r="C93"/>
  <c r="C112"/>
  <c r="C114"/>
  <c r="C116"/>
  <c r="C118"/>
  <c r="C120"/>
  <c r="C142"/>
  <c r="C144"/>
  <c r="C146"/>
  <c r="C149"/>
  <c r="C14" i="6"/>
  <c r="C16"/>
  <c r="C41"/>
  <c r="C42"/>
  <c r="C43"/>
  <c r="C44"/>
  <c r="C45"/>
  <c r="C46"/>
  <c r="C47"/>
  <c r="C48"/>
  <c r="C49"/>
  <c r="C50"/>
  <c r="C70"/>
  <c r="C71"/>
  <c r="C72"/>
  <c r="C73"/>
  <c r="C74"/>
  <c r="C75"/>
  <c r="C76"/>
  <c r="C77"/>
  <c r="C78"/>
  <c r="C79"/>
  <c r="C98"/>
  <c r="C99"/>
  <c r="C100"/>
  <c r="C101"/>
  <c r="C102"/>
  <c r="C103"/>
  <c r="C104"/>
  <c r="C105"/>
  <c r="C106"/>
  <c r="C107"/>
  <c r="C126"/>
  <c r="C127"/>
  <c r="C129"/>
  <c r="C131"/>
  <c r="C133"/>
  <c r="C135"/>
  <c r="C28" i="7"/>
  <c r="C30"/>
  <c r="C32"/>
  <c r="C34"/>
  <c r="C36"/>
  <c r="C55"/>
  <c r="C57"/>
  <c r="C59"/>
  <c r="C60"/>
  <c r="C64"/>
  <c r="C85"/>
  <c r="C87"/>
  <c r="C89"/>
  <c r="C91"/>
  <c r="C93"/>
  <c r="C113"/>
  <c r="C115"/>
  <c r="C116"/>
  <c r="C120"/>
  <c r="C141"/>
  <c r="C143"/>
  <c r="C144"/>
  <c r="C147"/>
  <c r="C149"/>
  <c r="C14" i="8"/>
  <c r="C16"/>
  <c r="C18"/>
  <c r="C19"/>
  <c r="C21"/>
  <c r="C42"/>
  <c r="C43"/>
  <c r="C46"/>
  <c r="C47"/>
  <c r="C49"/>
  <c r="C71"/>
  <c r="C73"/>
  <c r="C74"/>
  <c r="C77"/>
  <c r="C78"/>
  <c r="C98"/>
  <c r="C100"/>
  <c r="C101"/>
  <c r="C104"/>
  <c r="C106"/>
  <c r="C127"/>
  <c r="C129"/>
  <c r="C131"/>
  <c r="C133"/>
  <c r="C135"/>
  <c r="C86" i="5"/>
  <c r="C42"/>
  <c r="C72" i="4"/>
  <c r="C101" i="3"/>
  <c r="C99"/>
  <c r="C29" i="11"/>
  <c r="C31"/>
  <c r="C33"/>
  <c r="C35"/>
  <c r="C55"/>
  <c r="C57"/>
  <c r="C59"/>
  <c r="C61"/>
  <c r="C63"/>
  <c r="C84"/>
  <c r="C86"/>
  <c r="C89"/>
  <c r="C90"/>
  <c r="C92"/>
  <c r="C113"/>
  <c r="C115"/>
  <c r="C117"/>
  <c r="C119"/>
  <c r="C121"/>
  <c r="C141"/>
  <c r="C143"/>
  <c r="C145"/>
  <c r="C147"/>
  <c r="C148"/>
  <c r="C150"/>
  <c r="C13" i="6"/>
  <c r="C15"/>
  <c r="C17"/>
  <c r="C18"/>
  <c r="C19"/>
  <c r="C20"/>
  <c r="C21"/>
  <c r="C22"/>
  <c r="C128"/>
  <c r="C130"/>
  <c r="C132"/>
  <c r="C134"/>
  <c r="C27" i="7"/>
  <c r="C29"/>
  <c r="C31"/>
  <c r="C33"/>
  <c r="C35"/>
  <c r="C56"/>
  <c r="C58"/>
  <c r="C61"/>
  <c r="C62"/>
  <c r="C63"/>
  <c r="C84"/>
  <c r="C86"/>
  <c r="C88"/>
  <c r="C90"/>
  <c r="C92"/>
  <c r="C112"/>
  <c r="C114"/>
  <c r="C117"/>
  <c r="C118"/>
  <c r="C119"/>
  <c r="C121"/>
  <c r="C142"/>
  <c r="C145"/>
  <c r="C146"/>
  <c r="C148"/>
  <c r="C150"/>
  <c r="C13" i="8"/>
  <c r="C15"/>
  <c r="C17"/>
  <c r="C20"/>
  <c r="C22"/>
  <c r="C41"/>
  <c r="C44"/>
  <c r="C45"/>
  <c r="C48"/>
  <c r="C50"/>
  <c r="C70"/>
  <c r="C72"/>
  <c r="C75"/>
  <c r="C76"/>
  <c r="C79"/>
  <c r="C99"/>
  <c r="C102"/>
  <c r="C103"/>
  <c r="C105"/>
  <c r="C107"/>
  <c r="C126"/>
  <c r="C128"/>
  <c r="C130"/>
  <c r="C132"/>
  <c r="C134"/>
  <c r="C13" i="9"/>
  <c r="C15"/>
  <c r="C17"/>
  <c r="C28"/>
  <c r="C30"/>
  <c r="C31"/>
  <c r="C32"/>
  <c r="C33"/>
  <c r="C34"/>
  <c r="C35"/>
  <c r="C36"/>
  <c r="C41"/>
  <c r="C43"/>
  <c r="C45"/>
  <c r="C46"/>
  <c r="C47"/>
  <c r="C48"/>
  <c r="C49"/>
  <c r="C50"/>
  <c r="C55"/>
  <c r="C57"/>
  <c r="C59"/>
  <c r="C70"/>
  <c r="C71"/>
  <c r="C73"/>
  <c r="C74"/>
  <c r="C75"/>
  <c r="C76"/>
  <c r="C77"/>
  <c r="C78"/>
  <c r="C79"/>
  <c r="C87"/>
  <c r="C88"/>
  <c r="C89"/>
  <c r="C90"/>
  <c r="C91"/>
  <c r="C92"/>
  <c r="C93"/>
  <c r="C99"/>
  <c r="C100"/>
  <c r="C101"/>
  <c r="C102"/>
  <c r="C103"/>
  <c r="C104"/>
  <c r="C105"/>
  <c r="C106"/>
  <c r="C107"/>
  <c r="C126"/>
  <c r="C127"/>
  <c r="C128"/>
  <c r="C129"/>
  <c r="C130"/>
  <c r="C131"/>
  <c r="C132"/>
  <c r="C133"/>
  <c r="C134"/>
  <c r="C135"/>
  <c r="C13" i="10"/>
  <c r="C14"/>
  <c r="C15"/>
  <c r="C16"/>
  <c r="C17"/>
  <c r="C18"/>
  <c r="C19"/>
  <c r="C20"/>
  <c r="C21"/>
  <c r="C22"/>
  <c r="C41"/>
  <c r="C42"/>
  <c r="C43"/>
  <c r="C44"/>
  <c r="C45"/>
  <c r="C46"/>
  <c r="C47"/>
  <c r="C48"/>
  <c r="C49"/>
  <c r="C50"/>
  <c r="C70"/>
  <c r="C71"/>
  <c r="C72"/>
  <c r="C73"/>
  <c r="C74"/>
  <c r="C75"/>
  <c r="C76"/>
  <c r="C77"/>
  <c r="C78"/>
  <c r="C79"/>
  <c r="C98"/>
  <c r="C99"/>
  <c r="C100"/>
  <c r="C101"/>
  <c r="C102"/>
  <c r="C103"/>
  <c r="C104"/>
  <c r="C105"/>
  <c r="C106"/>
  <c r="C107"/>
  <c r="C126"/>
  <c r="C127"/>
  <c r="C128"/>
  <c r="C129"/>
  <c r="C130"/>
  <c r="C131"/>
  <c r="C132"/>
  <c r="C133"/>
  <c r="C134"/>
  <c r="C135"/>
  <c r="I35" i="2"/>
  <c r="L35"/>
  <c r="O35"/>
  <c r="R35"/>
  <c r="U35"/>
  <c r="X35"/>
  <c r="AG35"/>
  <c r="AB35"/>
  <c r="J35"/>
  <c r="P35"/>
  <c r="S35"/>
  <c r="V35"/>
  <c r="Y35"/>
  <c r="AH35"/>
  <c r="M35"/>
  <c r="AA35"/>
  <c r="AH7" i="13"/>
  <c r="AH221"/>
  <c r="AH229"/>
  <c r="AH236"/>
  <c r="AH176" s="1"/>
  <c r="AH116" s="1"/>
  <c r="AH56" s="1"/>
  <c r="AH234"/>
  <c r="AH174" s="1"/>
  <c r="AH114" s="1"/>
  <c r="AH54" s="1"/>
  <c r="AH194"/>
  <c r="AH134" s="1"/>
  <c r="AH74" s="1"/>
  <c r="AH14" s="1"/>
  <c r="AH202"/>
  <c r="AH142" s="1"/>
  <c r="AH82" s="1"/>
  <c r="AH22" s="1"/>
  <c r="V36" i="2"/>
  <c r="AH36"/>
  <c r="R36"/>
  <c r="AG36"/>
  <c r="AI67" i="13"/>
  <c r="AI7"/>
  <c r="AI219" s="1"/>
  <c r="AI159" s="1"/>
  <c r="AI99" s="1"/>
  <c r="AI39" s="1"/>
  <c r="K215"/>
  <c r="AW215"/>
  <c r="AW155" s="1"/>
  <c r="AW95" s="1"/>
  <c r="AW35" s="1"/>
  <c r="H36"/>
  <c r="AJ7" s="1"/>
  <c r="B38" i="1"/>
  <c r="H96" i="13"/>
  <c r="H216"/>
  <c r="AM216" s="1"/>
  <c r="H156"/>
  <c r="B37" i="2"/>
  <c r="AD37" s="1"/>
  <c r="AJ67" i="13"/>
  <c r="AI190"/>
  <c r="AI130" s="1"/>
  <c r="AI70" s="1"/>
  <c r="AI10" s="1"/>
  <c r="AI221"/>
  <c r="AI161" s="1"/>
  <c r="AI101" s="1"/>
  <c r="AI41" s="1"/>
  <c r="AI231"/>
  <c r="AI225"/>
  <c r="AI237"/>
  <c r="AI177" s="1"/>
  <c r="AI117" s="1"/>
  <c r="AI57" s="1"/>
  <c r="AI234"/>
  <c r="AI226"/>
  <c r="AI166" s="1"/>
  <c r="AI106" s="1"/>
  <c r="AI46" s="1"/>
  <c r="AI165"/>
  <c r="AI105" s="1"/>
  <c r="AI45" s="1"/>
  <c r="AI194"/>
  <c r="AI134" s="1"/>
  <c r="AI74" s="1"/>
  <c r="AI14" s="1"/>
  <c r="AI196"/>
  <c r="AI199"/>
  <c r="AI139" s="1"/>
  <c r="AI79" s="1"/>
  <c r="AI19" s="1"/>
  <c r="AI204"/>
  <c r="AI144" s="1"/>
  <c r="AI84" s="1"/>
  <c r="AI24" s="1"/>
  <c r="AI207"/>
  <c r="AI147" s="1"/>
  <c r="AI87" s="1"/>
  <c r="AI27" s="1"/>
  <c r="V37" i="2"/>
  <c r="AN216" i="13"/>
  <c r="AQ216"/>
  <c r="AX216"/>
  <c r="AZ216"/>
  <c r="AZ156" s="1"/>
  <c r="AZ96" s="1"/>
  <c r="AZ36" s="1"/>
  <c r="BB216"/>
  <c r="BC216"/>
  <c r="BE216"/>
  <c r="K216"/>
  <c r="K156" s="1"/>
  <c r="K96" s="1"/>
  <c r="K36" s="1"/>
  <c r="M216"/>
  <c r="R216"/>
  <c r="U216"/>
  <c r="W216"/>
  <c r="W156" s="1"/>
  <c r="W96" s="1"/>
  <c r="W36" s="1"/>
  <c r="Z216"/>
  <c r="AC216"/>
  <c r="AI216"/>
  <c r="AI156" s="1"/>
  <c r="AI96" s="1"/>
  <c r="AI36" s="1"/>
  <c r="AJ187"/>
  <c r="H37"/>
  <c r="AK7" s="1"/>
  <c r="AK190" s="1"/>
  <c r="AK130" s="1"/>
  <c r="AK70" s="1"/>
  <c r="AK10" s="1"/>
  <c r="B39" i="1"/>
  <c r="H97" i="13"/>
  <c r="AK67" s="1"/>
  <c r="H217"/>
  <c r="L217" s="1"/>
  <c r="L157" s="1"/>
  <c r="L97" s="1"/>
  <c r="L37" s="1"/>
  <c r="H157"/>
  <c r="B38" i="2"/>
  <c r="AH38" s="1"/>
  <c r="M38"/>
  <c r="Y38"/>
  <c r="AA38"/>
  <c r="I38"/>
  <c r="AB38"/>
  <c r="AT217" i="13"/>
  <c r="AT157" s="1"/>
  <c r="AT97" s="1"/>
  <c r="AT37" s="1"/>
  <c r="Q217"/>
  <c r="Q157" s="1"/>
  <c r="Q97" s="1"/>
  <c r="Q37" s="1"/>
  <c r="H38"/>
  <c r="AL7" s="1"/>
  <c r="H158"/>
  <c r="AL127" s="1"/>
  <c r="H98"/>
  <c r="AL67" s="1"/>
  <c r="H218"/>
  <c r="S218" s="1"/>
  <c r="B39" i="2"/>
  <c r="AD39" s="1"/>
  <c r="J39"/>
  <c r="J218" i="13"/>
  <c r="R218"/>
  <c r="W218"/>
  <c r="W158" s="1"/>
  <c r="AN218"/>
  <c r="AS218"/>
  <c r="AS158" s="1"/>
  <c r="AZ218"/>
  <c r="AK191"/>
  <c r="AK131" s="1"/>
  <c r="AK71" s="1"/>
  <c r="AK11" s="1"/>
  <c r="AK192"/>
  <c r="AK219"/>
  <c r="AK221"/>
  <c r="AK161" s="1"/>
  <c r="AK101" s="1"/>
  <c r="AK41" s="1"/>
  <c r="AK231"/>
  <c r="AK235"/>
  <c r="AK225"/>
  <c r="AK237"/>
  <c r="AK177" s="1"/>
  <c r="AK117" s="1"/>
  <c r="AK57" s="1"/>
  <c r="AK239"/>
  <c r="AK224"/>
  <c r="AK164" s="1"/>
  <c r="AK104" s="1"/>
  <c r="AK44" s="1"/>
  <c r="AK171"/>
  <c r="AK111" s="1"/>
  <c r="AK51" s="1"/>
  <c r="AK179"/>
  <c r="AK119" s="1"/>
  <c r="AK59" s="1"/>
  <c r="AK238"/>
  <c r="AK178" s="1"/>
  <c r="AK118" s="1"/>
  <c r="AK58" s="1"/>
  <c r="AK165"/>
  <c r="AK105" s="1"/>
  <c r="AK45" s="1"/>
  <c r="AK175"/>
  <c r="AK115" s="1"/>
  <c r="AK55" s="1"/>
  <c r="AK230"/>
  <c r="AK170" s="1"/>
  <c r="AK110" s="1"/>
  <c r="AK50" s="1"/>
  <c r="AK220"/>
  <c r="AK160" s="1"/>
  <c r="AK100" s="1"/>
  <c r="AK40" s="1"/>
  <c r="AK159"/>
  <c r="AK99" s="1"/>
  <c r="AK39" s="1"/>
  <c r="AK194"/>
  <c r="AK134" s="1"/>
  <c r="AK74" s="1"/>
  <c r="AK14" s="1"/>
  <c r="AK196"/>
  <c r="AK136" s="1"/>
  <c r="AK76" s="1"/>
  <c r="AK16" s="1"/>
  <c r="AK198"/>
  <c r="AK138" s="1"/>
  <c r="AK78" s="1"/>
  <c r="AK18" s="1"/>
  <c r="AK201"/>
  <c r="AK141" s="1"/>
  <c r="AK81" s="1"/>
  <c r="AK21" s="1"/>
  <c r="AK202"/>
  <c r="AK142" s="1"/>
  <c r="AK82" s="1"/>
  <c r="AK22" s="1"/>
  <c r="AK204"/>
  <c r="AK144" s="1"/>
  <c r="AK84" s="1"/>
  <c r="AK24" s="1"/>
  <c r="AK206"/>
  <c r="AK146" s="1"/>
  <c r="AK86" s="1"/>
  <c r="AK26" s="1"/>
  <c r="AK208"/>
  <c r="AK148" s="1"/>
  <c r="AK88" s="1"/>
  <c r="AK28" s="1"/>
  <c r="AK212"/>
  <c r="AK152" s="1"/>
  <c r="AK92" s="1"/>
  <c r="AK32" s="1"/>
  <c r="AK213"/>
  <c r="AK153" s="1"/>
  <c r="AK93" s="1"/>
  <c r="AK214"/>
  <c r="G15" i="11" l="1"/>
  <c r="G13"/>
  <c r="G14" i="10"/>
  <c r="G43" i="8"/>
  <c r="I43" s="1"/>
  <c r="G45"/>
  <c r="I45" s="1"/>
  <c r="G32"/>
  <c r="G31"/>
  <c r="G29"/>
  <c r="G27"/>
  <c r="I41"/>
  <c r="G17"/>
  <c r="G14"/>
  <c r="G15"/>
  <c r="G13"/>
  <c r="G16" i="7"/>
  <c r="G57" i="6"/>
  <c r="G55"/>
  <c r="G58"/>
  <c r="G56"/>
  <c r="G45"/>
  <c r="I45" s="1"/>
  <c r="G44"/>
  <c r="G43"/>
  <c r="G41"/>
  <c r="I41" s="1"/>
  <c r="R23" i="2" s="1"/>
  <c r="G28" i="6"/>
  <c r="G16"/>
  <c r="G15"/>
  <c r="G13"/>
  <c r="I13" s="1"/>
  <c r="G56" i="5"/>
  <c r="G57"/>
  <c r="G14"/>
  <c r="I14" s="1"/>
  <c r="O29" i="2" s="1"/>
  <c r="G17" i="5"/>
  <c r="G16"/>
  <c r="G13"/>
  <c r="G43" i="4"/>
  <c r="G41"/>
  <c r="G42"/>
  <c r="M22" i="2"/>
  <c r="G16" i="4"/>
  <c r="I16" s="1"/>
  <c r="G13"/>
  <c r="G57" i="3"/>
  <c r="G41"/>
  <c r="G42"/>
  <c r="G44"/>
  <c r="G27"/>
  <c r="G15"/>
  <c r="G13"/>
  <c r="AE192" i="13"/>
  <c r="AE219"/>
  <c r="AE239"/>
  <c r="AE179" s="1"/>
  <c r="AE119" s="1"/>
  <c r="AE59" s="1"/>
  <c r="AE220"/>
  <c r="AE160" s="1"/>
  <c r="AE100" s="1"/>
  <c r="AE40" s="1"/>
  <c r="AE204"/>
  <c r="AE144" s="1"/>
  <c r="AE84" s="1"/>
  <c r="AE24" s="1"/>
  <c r="AE233"/>
  <c r="AE236"/>
  <c r="AE176" s="1"/>
  <c r="AE116" s="1"/>
  <c r="AE56" s="1"/>
  <c r="AE216"/>
  <c r="AE156" s="1"/>
  <c r="AE96" s="1"/>
  <c r="AE36" s="1"/>
  <c r="AE235"/>
  <c r="AE226"/>
  <c r="AE199"/>
  <c r="AE139" s="1"/>
  <c r="AE79" s="1"/>
  <c r="AE19" s="1"/>
  <c r="AE223"/>
  <c r="AE163" s="1"/>
  <c r="AE103" s="1"/>
  <c r="AE43" s="1"/>
  <c r="AE224"/>
  <c r="AE164" s="1"/>
  <c r="AE104" s="1"/>
  <c r="AE44" s="1"/>
  <c r="AE196"/>
  <c r="AE136" s="1"/>
  <c r="AE76" s="1"/>
  <c r="AE16" s="1"/>
  <c r="AE207"/>
  <c r="AE147" s="1"/>
  <c r="AE87" s="1"/>
  <c r="AE27" s="1"/>
  <c r="AE212"/>
  <c r="AB224"/>
  <c r="AB206"/>
  <c r="AB146" s="1"/>
  <c r="AB218"/>
  <c r="AB158" s="1"/>
  <c r="AB98" s="1"/>
  <c r="AB38" s="1"/>
  <c r="AB233"/>
  <c r="AB212"/>
  <c r="AB152" s="1"/>
  <c r="AB92" s="1"/>
  <c r="AB32" s="1"/>
  <c r="AB215"/>
  <c r="AB155" s="1"/>
  <c r="AB95" s="1"/>
  <c r="AB35" s="1"/>
  <c r="AB235"/>
  <c r="AB211"/>
  <c r="AB217"/>
  <c r="AB157" s="1"/>
  <c r="AB97" s="1"/>
  <c r="AB37" s="1"/>
  <c r="S221"/>
  <c r="S192"/>
  <c r="S206"/>
  <c r="S208"/>
  <c r="S158"/>
  <c r="S238"/>
  <c r="S178" s="1"/>
  <c r="S118" s="1"/>
  <c r="S58" s="1"/>
  <c r="S232"/>
  <c r="S172" s="1"/>
  <c r="S112" s="1"/>
  <c r="S52" s="1"/>
  <c r="S225"/>
  <c r="S165" s="1"/>
  <c r="S105" s="1"/>
  <c r="S45" s="1"/>
  <c r="AJ192"/>
  <c r="AJ132" s="1"/>
  <c r="AJ72" s="1"/>
  <c r="AJ12" s="1"/>
  <c r="AJ190"/>
  <c r="AJ130" s="1"/>
  <c r="AJ70" s="1"/>
  <c r="AJ10" s="1"/>
  <c r="AJ237"/>
  <c r="AJ198"/>
  <c r="AJ138" s="1"/>
  <c r="AJ78" s="1"/>
  <c r="AJ18" s="1"/>
  <c r="AJ209"/>
  <c r="AJ149" s="1"/>
  <c r="AJ89" s="1"/>
  <c r="AJ29" s="1"/>
  <c r="AJ225"/>
  <c r="AJ165" s="1"/>
  <c r="AJ105" s="1"/>
  <c r="AJ45" s="1"/>
  <c r="AJ238"/>
  <c r="AJ194"/>
  <c r="AJ134" s="1"/>
  <c r="AJ74" s="1"/>
  <c r="AJ14" s="1"/>
  <c r="AJ206"/>
  <c r="AJ146" s="1"/>
  <c r="AJ86" s="1"/>
  <c r="AJ26" s="1"/>
  <c r="AJ227"/>
  <c r="AJ167" s="1"/>
  <c r="AJ107" s="1"/>
  <c r="AJ47" s="1"/>
  <c r="AJ222"/>
  <c r="AJ162" s="1"/>
  <c r="AJ102" s="1"/>
  <c r="AJ42" s="1"/>
  <c r="AJ204"/>
  <c r="AJ144" s="1"/>
  <c r="AJ84" s="1"/>
  <c r="AJ24" s="1"/>
  <c r="AJ214"/>
  <c r="AJ221"/>
  <c r="AJ161" s="1"/>
  <c r="AJ101" s="1"/>
  <c r="AJ41" s="1"/>
  <c r="AJ236"/>
  <c r="AJ226"/>
  <c r="AJ166" s="1"/>
  <c r="AJ106" s="1"/>
  <c r="AJ46" s="1"/>
  <c r="AJ201"/>
  <c r="AJ141" s="1"/>
  <c r="AJ81" s="1"/>
  <c r="AJ21" s="1"/>
  <c r="AJ212"/>
  <c r="AJ152" s="1"/>
  <c r="AJ92" s="1"/>
  <c r="AJ32" s="1"/>
  <c r="AG227"/>
  <c r="AG167" s="1"/>
  <c r="AG107" s="1"/>
  <c r="AG47" s="1"/>
  <c r="AG202"/>
  <c r="AG239"/>
  <c r="AG231"/>
  <c r="AG208"/>
  <c r="AG148" s="1"/>
  <c r="AG88" s="1"/>
  <c r="AG28" s="1"/>
  <c r="AG192"/>
  <c r="AG132" s="1"/>
  <c r="AG72" s="1"/>
  <c r="AG12" s="1"/>
  <c r="AG205"/>
  <c r="AG145" s="1"/>
  <c r="AG85" s="1"/>
  <c r="AG25" s="1"/>
  <c r="AG214"/>
  <c r="AG197"/>
  <c r="AG234"/>
  <c r="AG174" s="1"/>
  <c r="AG114" s="1"/>
  <c r="AG54" s="1"/>
  <c r="AG238"/>
  <c r="AG178" s="1"/>
  <c r="AG118" s="1"/>
  <c r="AG58" s="1"/>
  <c r="BG200"/>
  <c r="BG140" s="1"/>
  <c r="BG80" s="1"/>
  <c r="BG20" s="1"/>
  <c r="BG237"/>
  <c r="BG225"/>
  <c r="BG165" s="1"/>
  <c r="BG105" s="1"/>
  <c r="BG45" s="1"/>
  <c r="BG208"/>
  <c r="BG212"/>
  <c r="BG152" s="1"/>
  <c r="BG92" s="1"/>
  <c r="BG32" s="1"/>
  <c r="AY192"/>
  <c r="AY132" s="1"/>
  <c r="AY236"/>
  <c r="AY234"/>
  <c r="AY174" s="1"/>
  <c r="AY114" s="1"/>
  <c r="AY54" s="1"/>
  <c r="AY238"/>
  <c r="AY178" s="1"/>
  <c r="AY118" s="1"/>
  <c r="AY58" s="1"/>
  <c r="AY208"/>
  <c r="AY218"/>
  <c r="AY158" s="1"/>
  <c r="AY98" s="1"/>
  <c r="AY38" s="1"/>
  <c r="AY232"/>
  <c r="AY172" s="1"/>
  <c r="AY112" s="1"/>
  <c r="AY52" s="1"/>
  <c r="AY206"/>
  <c r="AY237"/>
  <c r="AY177" s="1"/>
  <c r="AY117" s="1"/>
  <c r="AY57" s="1"/>
  <c r="AY195"/>
  <c r="AY217"/>
  <c r="J158"/>
  <c r="J98" s="1"/>
  <c r="J38" s="1"/>
  <c r="M156"/>
  <c r="M96" s="1"/>
  <c r="M36" s="1"/>
  <c r="AY215"/>
  <c r="AG215"/>
  <c r="Q215"/>
  <c r="AT154"/>
  <c r="X34" i="2"/>
  <c r="P34"/>
  <c r="AE152" i="13"/>
  <c r="AE92" s="1"/>
  <c r="AE32" s="1"/>
  <c r="AX152"/>
  <c r="Y32" i="2"/>
  <c r="M32"/>
  <c r="X32"/>
  <c r="L32"/>
  <c r="AA31"/>
  <c r="AC205" i="13"/>
  <c r="AC145" s="1"/>
  <c r="AC85" s="1"/>
  <c r="T209"/>
  <c r="AZ209"/>
  <c r="BC146"/>
  <c r="BC86" s="1"/>
  <c r="BC26" s="1"/>
  <c r="AM146"/>
  <c r="AT205"/>
  <c r="AT145" s="1"/>
  <c r="AT85" s="1"/>
  <c r="AT25" s="1"/>
  <c r="R205"/>
  <c r="R145" s="1"/>
  <c r="R85" s="1"/>
  <c r="R25" s="1"/>
  <c r="X200"/>
  <c r="X140" s="1"/>
  <c r="X80" s="1"/>
  <c r="X20" s="1"/>
  <c r="X234"/>
  <c r="X227"/>
  <c r="X167" s="1"/>
  <c r="X107" s="1"/>
  <c r="X47" s="1"/>
  <c r="S25" i="2"/>
  <c r="AB25"/>
  <c r="AV83" i="13"/>
  <c r="AV23" s="1"/>
  <c r="BD201"/>
  <c r="BB200"/>
  <c r="BB140" s="1"/>
  <c r="BB80" s="1"/>
  <c r="AU200"/>
  <c r="L200"/>
  <c r="L140" s="1"/>
  <c r="L80" s="1"/>
  <c r="BE199"/>
  <c r="BE139" s="1"/>
  <c r="BE79" s="1"/>
  <c r="BE19" s="1"/>
  <c r="AX199"/>
  <c r="AN199"/>
  <c r="AN139" s="1"/>
  <c r="AN79" s="1"/>
  <c r="AN19" s="1"/>
  <c r="R187"/>
  <c r="AW198"/>
  <c r="AQ169"/>
  <c r="AQ109" s="1"/>
  <c r="AQ49" s="1"/>
  <c r="AE12" i="2"/>
  <c r="AE14"/>
  <c r="AE16"/>
  <c r="AE18"/>
  <c r="AE20"/>
  <c r="AE22"/>
  <c r="AE24"/>
  <c r="AE26"/>
  <c r="AE28"/>
  <c r="AE30"/>
  <c r="AE32"/>
  <c r="AE34"/>
  <c r="AE36"/>
  <c r="AE38"/>
  <c r="AE40"/>
  <c r="AE42"/>
  <c r="AE44"/>
  <c r="AE46"/>
  <c r="AE48"/>
  <c r="AE50"/>
  <c r="AE52"/>
  <c r="AE54"/>
  <c r="AE56"/>
  <c r="AE58"/>
  <c r="AE60"/>
  <c r="AN158" i="13"/>
  <c r="AC156"/>
  <c r="AC96" s="1"/>
  <c r="AC36" s="1"/>
  <c r="R156"/>
  <c r="R96" s="1"/>
  <c r="R36" s="1"/>
  <c r="BC156"/>
  <c r="BC96" s="1"/>
  <c r="BC36" s="1"/>
  <c r="AQ156"/>
  <c r="AQ96" s="1"/>
  <c r="AQ36" s="1"/>
  <c r="AI209"/>
  <c r="AI149" s="1"/>
  <c r="AI89" s="1"/>
  <c r="AI29" s="1"/>
  <c r="BB215"/>
  <c r="BB155" s="1"/>
  <c r="BB95" s="1"/>
  <c r="BB35" s="1"/>
  <c r="AN215"/>
  <c r="AN155" s="1"/>
  <c r="AN95" s="1"/>
  <c r="AN35" s="1"/>
  <c r="U215"/>
  <c r="U155" s="1"/>
  <c r="U95" s="1"/>
  <c r="U35" s="1"/>
  <c r="I36" i="2"/>
  <c r="AH209" i="13"/>
  <c r="AH149" s="1"/>
  <c r="AH89" s="1"/>
  <c r="AH29" s="1"/>
  <c r="Y34" i="2"/>
  <c r="AZ152" i="13"/>
  <c r="W152"/>
  <c r="W92" s="1"/>
  <c r="W32" s="1"/>
  <c r="K152"/>
  <c r="K92" s="1"/>
  <c r="K32" s="1"/>
  <c r="J91"/>
  <c r="J31" s="1"/>
  <c r="AB32" i="2"/>
  <c r="P32"/>
  <c r="AA32"/>
  <c r="O32"/>
  <c r="J152" i="13"/>
  <c r="J92" s="1"/>
  <c r="J32" s="1"/>
  <c r="P31" i="2"/>
  <c r="Z210" i="13"/>
  <c r="W209"/>
  <c r="BD209"/>
  <c r="AQ209"/>
  <c r="Y208"/>
  <c r="V29" i="2"/>
  <c r="BC207" i="13"/>
  <c r="BC147" s="1"/>
  <c r="BC87" s="1"/>
  <c r="Q207"/>
  <c r="Q147" s="1"/>
  <c r="Q87" s="1"/>
  <c r="Q27" s="1"/>
  <c r="X206"/>
  <c r="AB26" i="2"/>
  <c r="AZ205" i="13"/>
  <c r="AZ145" s="1"/>
  <c r="AZ85" s="1"/>
  <c r="V205"/>
  <c r="X201"/>
  <c r="X222"/>
  <c r="X162" s="1"/>
  <c r="X102" s="1"/>
  <c r="X42" s="1"/>
  <c r="X239"/>
  <c r="M25" i="2"/>
  <c r="J25"/>
  <c r="V200" i="13"/>
  <c r="AZ203"/>
  <c r="AN203"/>
  <c r="V187"/>
  <c r="AU202"/>
  <c r="AA22" i="2"/>
  <c r="J22"/>
  <c r="L201" i="13"/>
  <c r="BC200"/>
  <c r="AW200"/>
  <c r="R200"/>
  <c r="AM200"/>
  <c r="S187"/>
  <c r="AZ199"/>
  <c r="AZ139" s="1"/>
  <c r="AR199"/>
  <c r="AR139" s="1"/>
  <c r="AR79" s="1"/>
  <c r="AR19" s="1"/>
  <c r="BC198"/>
  <c r="K197"/>
  <c r="AM196"/>
  <c r="AM136" s="1"/>
  <c r="AM76" s="1"/>
  <c r="AM16" s="1"/>
  <c r="AT193"/>
  <c r="AT133" s="1"/>
  <c r="X44" i="2"/>
  <c r="BG238" i="13"/>
  <c r="AD12" i="2"/>
  <c r="AD18"/>
  <c r="AD20"/>
  <c r="AD22"/>
  <c r="AD24"/>
  <c r="AD26"/>
  <c r="AD28"/>
  <c r="AD32"/>
  <c r="AD34"/>
  <c r="AD36"/>
  <c r="AD38"/>
  <c r="AD40"/>
  <c r="AD42"/>
  <c r="AD44"/>
  <c r="AD46"/>
  <c r="AD48"/>
  <c r="AD50"/>
  <c r="AD52"/>
  <c r="AD54"/>
  <c r="AD56"/>
  <c r="AD58"/>
  <c r="AD60"/>
  <c r="AK33" i="13"/>
  <c r="Z156"/>
  <c r="Z96" s="1"/>
  <c r="Z36" s="1"/>
  <c r="AN156"/>
  <c r="AN96" s="1"/>
  <c r="AN36" s="1"/>
  <c r="AK154"/>
  <c r="AK94" s="1"/>
  <c r="AK34" s="1"/>
  <c r="AK209"/>
  <c r="AK149" s="1"/>
  <c r="AK89" s="1"/>
  <c r="AK29" s="1"/>
  <c r="AZ158"/>
  <c r="AZ98" s="1"/>
  <c r="AZ38" s="1"/>
  <c r="R158"/>
  <c r="AE217"/>
  <c r="AE157" s="1"/>
  <c r="AE97" s="1"/>
  <c r="AE37" s="1"/>
  <c r="BD217"/>
  <c r="BD157" s="1"/>
  <c r="BD97" s="1"/>
  <c r="BD37" s="1"/>
  <c r="BD154"/>
  <c r="BD94" s="1"/>
  <c r="BD34" s="1"/>
  <c r="AF127"/>
  <c r="AQ152"/>
  <c r="AQ92" s="1"/>
  <c r="AQ32" s="1"/>
  <c r="AK216"/>
  <c r="AK156" s="1"/>
  <c r="AK96" s="1"/>
  <c r="AK36" s="1"/>
  <c r="AK210"/>
  <c r="AK150" s="1"/>
  <c r="AK90" s="1"/>
  <c r="AK30" s="1"/>
  <c r="AK205"/>
  <c r="AK145" s="1"/>
  <c r="AK85" s="1"/>
  <c r="AK25" s="1"/>
  <c r="AK199"/>
  <c r="AK139" s="1"/>
  <c r="AK79" s="1"/>
  <c r="AK19" s="1"/>
  <c r="AK195"/>
  <c r="AK135" s="1"/>
  <c r="AK75" s="1"/>
  <c r="AK15" s="1"/>
  <c r="AK222"/>
  <c r="AK162" s="1"/>
  <c r="AK102" s="1"/>
  <c r="AK42" s="1"/>
  <c r="AK236"/>
  <c r="AK176" s="1"/>
  <c r="AK116" s="1"/>
  <c r="AK56" s="1"/>
  <c r="AK234"/>
  <c r="AK174" s="1"/>
  <c r="AK114" s="1"/>
  <c r="AK54" s="1"/>
  <c r="AK233"/>
  <c r="AK173" s="1"/>
  <c r="AK113" s="1"/>
  <c r="AK53" s="1"/>
  <c r="AK223"/>
  <c r="BD218"/>
  <c r="BD158" s="1"/>
  <c r="AO218"/>
  <c r="AO158" s="1"/>
  <c r="AO98" s="1"/>
  <c r="AO38" s="1"/>
  <c r="U156"/>
  <c r="U96" s="1"/>
  <c r="U36" s="1"/>
  <c r="BE156"/>
  <c r="BE96" s="1"/>
  <c r="BE36" s="1"/>
  <c r="AA37" i="2"/>
  <c r="AI201" i="13"/>
  <c r="AI141" s="1"/>
  <c r="AI81" s="1"/>
  <c r="AI21" s="1"/>
  <c r="BG215"/>
  <c r="AR215"/>
  <c r="X215"/>
  <c r="X36" i="2"/>
  <c r="P36"/>
  <c r="AG199" i="13"/>
  <c r="AG139" s="1"/>
  <c r="AG79" s="1"/>
  <c r="AG19" s="1"/>
  <c r="AH187"/>
  <c r="AX214"/>
  <c r="AM214"/>
  <c r="Z214"/>
  <c r="Z154" s="1"/>
  <c r="Z94" s="1"/>
  <c r="Z34" s="1"/>
  <c r="M214"/>
  <c r="M154" s="1"/>
  <c r="Y213"/>
  <c r="Y153" s="1"/>
  <c r="Y93" s="1"/>
  <c r="Y33" s="1"/>
  <c r="M213"/>
  <c r="M153" s="1"/>
  <c r="M93" s="1"/>
  <c r="M33" s="1"/>
  <c r="BA213"/>
  <c r="BA153" s="1"/>
  <c r="BA93" s="1"/>
  <c r="BA33" s="1"/>
  <c r="L34" i="2"/>
  <c r="BB212" i="13"/>
  <c r="BB152" s="1"/>
  <c r="BB92" s="1"/>
  <c r="BB32" s="1"/>
  <c r="AR212"/>
  <c r="AR152" s="1"/>
  <c r="X212"/>
  <c r="X152" s="1"/>
  <c r="M212"/>
  <c r="M152" s="1"/>
  <c r="AE201"/>
  <c r="AE141" s="1"/>
  <c r="AE81" s="1"/>
  <c r="AE21" s="1"/>
  <c r="X211"/>
  <c r="S211"/>
  <c r="L211"/>
  <c r="BB211"/>
  <c r="AH32" i="2"/>
  <c r="S32"/>
  <c r="AG32"/>
  <c r="AG31"/>
  <c r="AC187" i="13"/>
  <c r="BG209"/>
  <c r="AT209"/>
  <c r="AB29" i="2"/>
  <c r="T207" i="13"/>
  <c r="T147" s="1"/>
  <c r="T87" s="1"/>
  <c r="P27" i="2"/>
  <c r="P26"/>
  <c r="BA205" i="13"/>
  <c r="AN205"/>
  <c r="AN145" s="1"/>
  <c r="AN85" s="1"/>
  <c r="AN25" s="1"/>
  <c r="X203"/>
  <c r="X143" s="1"/>
  <c r="X83" s="1"/>
  <c r="X23" s="1"/>
  <c r="X195"/>
  <c r="X135" s="1"/>
  <c r="X75" s="1"/>
  <c r="X15" s="1"/>
  <c r="X225"/>
  <c r="X165" s="1"/>
  <c r="X105" s="1"/>
  <c r="X45" s="1"/>
  <c r="V25" i="2"/>
  <c r="P25"/>
  <c r="BB203" i="13"/>
  <c r="AR203"/>
  <c r="BC202"/>
  <c r="T238"/>
  <c r="T178" s="1"/>
  <c r="T118" s="1"/>
  <c r="T58" s="1"/>
  <c r="BF200"/>
  <c r="BF140" s="1"/>
  <c r="BF80" s="1"/>
  <c r="BF20" s="1"/>
  <c r="AX200"/>
  <c r="AX140" s="1"/>
  <c r="AX80" s="1"/>
  <c r="AX20" s="1"/>
  <c r="AQ200"/>
  <c r="AQ140" s="1"/>
  <c r="AQ80" s="1"/>
  <c r="AQ20" s="1"/>
  <c r="BB199"/>
  <c r="BB139" s="1"/>
  <c r="AT199"/>
  <c r="AT139" s="1"/>
  <c r="K199"/>
  <c r="K139" s="1"/>
  <c r="K79" s="1"/>
  <c r="K19" s="1"/>
  <c r="AA20" i="2"/>
  <c r="R193" i="13"/>
  <c r="BE198"/>
  <c r="AN198"/>
  <c r="U19" i="2"/>
  <c r="M18"/>
  <c r="P193" i="13"/>
  <c r="P133" s="1"/>
  <c r="P231"/>
  <c r="P171" s="1"/>
  <c r="P111" s="1"/>
  <c r="O17" i="2"/>
  <c r="V16"/>
  <c r="AX194" i="13"/>
  <c r="BB193"/>
  <c r="BB133" s="1"/>
  <c r="U14" i="2"/>
  <c r="AA12"/>
  <c r="AG59"/>
  <c r="O59"/>
  <c r="Y54"/>
  <c r="P54"/>
  <c r="I54"/>
  <c r="AG52"/>
  <c r="O51"/>
  <c r="S50"/>
  <c r="R48"/>
  <c r="X45"/>
  <c r="L45"/>
  <c r="AG44"/>
  <c r="Y12"/>
  <c r="M12"/>
  <c r="P11"/>
  <c r="K174" i="13"/>
  <c r="K114" s="1"/>
  <c r="K54" s="1"/>
  <c r="K233"/>
  <c r="AE13" i="2"/>
  <c r="AE15"/>
  <c r="AE17"/>
  <c r="AE19"/>
  <c r="AE21"/>
  <c r="AE23"/>
  <c r="AE25"/>
  <c r="AE27"/>
  <c r="AE29"/>
  <c r="AE31"/>
  <c r="AE33"/>
  <c r="AE35"/>
  <c r="AE37"/>
  <c r="AE39"/>
  <c r="AE41"/>
  <c r="AE43"/>
  <c r="AE45"/>
  <c r="AE47"/>
  <c r="AE49"/>
  <c r="AE51"/>
  <c r="AE53"/>
  <c r="AE55"/>
  <c r="AE57"/>
  <c r="AE59"/>
  <c r="I14" i="9"/>
  <c r="U51" i="2"/>
  <c r="AA50"/>
  <c r="AA45"/>
  <c r="P45"/>
  <c r="L44"/>
  <c r="AB12"/>
  <c r="AD13"/>
  <c r="AD17"/>
  <c r="AD21"/>
  <c r="AD23"/>
  <c r="AD25"/>
  <c r="AD31"/>
  <c r="AD33"/>
  <c r="AD41"/>
  <c r="AD43"/>
  <c r="AD45"/>
  <c r="AD47"/>
  <c r="AD49"/>
  <c r="AD51"/>
  <c r="AD53"/>
  <c r="AD55"/>
  <c r="AD57"/>
  <c r="AD59"/>
  <c r="I27" i="10"/>
  <c r="I29"/>
  <c r="AD15" i="2" s="1"/>
  <c r="H28" i="10"/>
  <c r="I28" s="1"/>
  <c r="AD27" i="2" s="1"/>
  <c r="I14" i="10"/>
  <c r="AD14" i="2" s="1"/>
  <c r="G16" i="10"/>
  <c r="I16" s="1"/>
  <c r="AD19" i="2" s="1"/>
  <c r="G13" i="10"/>
  <c r="I13" s="1"/>
  <c r="AD11" i="2" s="1"/>
  <c r="H16" i="10"/>
  <c r="G15"/>
  <c r="H15"/>
  <c r="I15" s="1"/>
  <c r="AD16" i="2" s="1"/>
  <c r="H29" i="11"/>
  <c r="I29" s="1"/>
  <c r="AG15" i="2" s="1"/>
  <c r="G27" i="11"/>
  <c r="I27" s="1"/>
  <c r="AG17" i="2" s="1"/>
  <c r="H27" i="11"/>
  <c r="I28"/>
  <c r="H17"/>
  <c r="I17" s="1"/>
  <c r="AG12" i="2" s="1"/>
  <c r="H16" i="11"/>
  <c r="I16" s="1"/>
  <c r="AG18" i="2" s="1"/>
  <c r="I15" i="11"/>
  <c r="AG19" i="2" s="1"/>
  <c r="H13" i="11"/>
  <c r="I13" s="1"/>
  <c r="AG11" i="2" s="1"/>
  <c r="H14" i="11"/>
  <c r="I14" s="1"/>
  <c r="AG22" i="2" s="1"/>
  <c r="BB156" i="13"/>
  <c r="BB96" s="1"/>
  <c r="BB36" s="1"/>
  <c r="AM156"/>
  <c r="AM96" s="1"/>
  <c r="AM36" s="1"/>
  <c r="BB151"/>
  <c r="BB91" s="1"/>
  <c r="BB31" s="1"/>
  <c r="AR149"/>
  <c r="AQ134"/>
  <c r="AQ74" s="1"/>
  <c r="AQ14" s="1"/>
  <c r="AZ133"/>
  <c r="AD192"/>
  <c r="AD132" s="1"/>
  <c r="AD72" s="1"/>
  <c r="AD12" s="1"/>
  <c r="AD227"/>
  <c r="AD235"/>
  <c r="AD175" s="1"/>
  <c r="AD115" s="1"/>
  <c r="AD55" s="1"/>
  <c r="AD239"/>
  <c r="AD230"/>
  <c r="AD170" s="1"/>
  <c r="AD110" s="1"/>
  <c r="AD50" s="1"/>
  <c r="AD222"/>
  <c r="AD162" s="1"/>
  <c r="AD102" s="1"/>
  <c r="AD42" s="1"/>
  <c r="AD194"/>
  <c r="AD229"/>
  <c r="AD169" s="1"/>
  <c r="AD109" s="1"/>
  <c r="AD49" s="1"/>
  <c r="AD224"/>
  <c r="AD220"/>
  <c r="AD198"/>
  <c r="AD138" s="1"/>
  <c r="AD78" s="1"/>
  <c r="AD18" s="1"/>
  <c r="AD203"/>
  <c r="AD207"/>
  <c r="AD147" s="1"/>
  <c r="AD87" s="1"/>
  <c r="AD27" s="1"/>
  <c r="AD218"/>
  <c r="AD158" s="1"/>
  <c r="AD98" s="1"/>
  <c r="AD38" s="1"/>
  <c r="AD191"/>
  <c r="AD131" s="1"/>
  <c r="AD71" s="1"/>
  <c r="AD11" s="1"/>
  <c r="AD225"/>
  <c r="AD165" s="1"/>
  <c r="AD105" s="1"/>
  <c r="AD45" s="1"/>
  <c r="AD228"/>
  <c r="AD168" s="1"/>
  <c r="AD108" s="1"/>
  <c r="AD48" s="1"/>
  <c r="AD232"/>
  <c r="AD172" s="1"/>
  <c r="AD112" s="1"/>
  <c r="AD52" s="1"/>
  <c r="AD196"/>
  <c r="AD136" s="1"/>
  <c r="AD76" s="1"/>
  <c r="AD16" s="1"/>
  <c r="AD201"/>
  <c r="AD206"/>
  <c r="AD146" s="1"/>
  <c r="AD86" s="1"/>
  <c r="AD26" s="1"/>
  <c r="AD223"/>
  <c r="AD163" s="1"/>
  <c r="AD103" s="1"/>
  <c r="AD43" s="1"/>
  <c r="AD236"/>
  <c r="AD176" s="1"/>
  <c r="AD116" s="1"/>
  <c r="AD56" s="1"/>
  <c r="AD226"/>
  <c r="AD166" s="1"/>
  <c r="AD106" s="1"/>
  <c r="AD46" s="1"/>
  <c r="AD134"/>
  <c r="AD74" s="1"/>
  <c r="AD14" s="1"/>
  <c r="AD221"/>
  <c r="AD161" s="1"/>
  <c r="AD101" s="1"/>
  <c r="AD41" s="1"/>
  <c r="AD237"/>
  <c r="AD177" s="1"/>
  <c r="AD117" s="1"/>
  <c r="AD57" s="1"/>
  <c r="AD238"/>
  <c r="AD178" s="1"/>
  <c r="AD118" s="1"/>
  <c r="AD58" s="1"/>
  <c r="AD234"/>
  <c r="AD174" s="1"/>
  <c r="AD114" s="1"/>
  <c r="AD54" s="1"/>
  <c r="AD193"/>
  <c r="AD133" s="1"/>
  <c r="AD73" s="1"/>
  <c r="AD13" s="1"/>
  <c r="AD200"/>
  <c r="AD140" s="1"/>
  <c r="AD80" s="1"/>
  <c r="AD20" s="1"/>
  <c r="AD204"/>
  <c r="AD144" s="1"/>
  <c r="AD84" s="1"/>
  <c r="AD24" s="1"/>
  <c r="AD211"/>
  <c r="AD151" s="1"/>
  <c r="AD91" s="1"/>
  <c r="AD31" s="1"/>
  <c r="O30" i="2"/>
  <c r="M30"/>
  <c r="X30"/>
  <c r="AH30"/>
  <c r="AC221" i="13"/>
  <c r="AC161" s="1"/>
  <c r="AC101" s="1"/>
  <c r="AC41" s="1"/>
  <c r="AC225"/>
  <c r="AC165" s="1"/>
  <c r="AC105" s="1"/>
  <c r="AC45" s="1"/>
  <c r="AC234"/>
  <c r="AC174" s="1"/>
  <c r="AC114" s="1"/>
  <c r="AC54" s="1"/>
  <c r="AC228"/>
  <c r="AC168" s="1"/>
  <c r="AC108" s="1"/>
  <c r="AC48" s="1"/>
  <c r="AC220"/>
  <c r="AC197"/>
  <c r="AC137" s="1"/>
  <c r="AC77" s="1"/>
  <c r="AC17" s="1"/>
  <c r="AC203"/>
  <c r="AC143" s="1"/>
  <c r="AC83" s="1"/>
  <c r="AC23" s="1"/>
  <c r="AC208"/>
  <c r="AC191"/>
  <c r="AC131" s="1"/>
  <c r="AC71" s="1"/>
  <c r="AC11" s="1"/>
  <c r="AC235"/>
  <c r="AC226"/>
  <c r="AC230"/>
  <c r="AC170" s="1"/>
  <c r="AC110" s="1"/>
  <c r="AC50" s="1"/>
  <c r="AC196"/>
  <c r="AC136" s="1"/>
  <c r="AC76" s="1"/>
  <c r="AC16" s="1"/>
  <c r="AC204"/>
  <c r="AC144" s="1"/>
  <c r="AC84" s="1"/>
  <c r="AC24" s="1"/>
  <c r="AN217"/>
  <c r="AN157" s="1"/>
  <c r="AN97" s="1"/>
  <c r="AS217"/>
  <c r="AS157" s="1"/>
  <c r="AS97" s="1"/>
  <c r="AS37" s="1"/>
  <c r="AW217"/>
  <c r="AW157" s="1"/>
  <c r="AW97" s="1"/>
  <c r="AW37" s="1"/>
  <c r="BA217"/>
  <c r="BA157" s="1"/>
  <c r="BA97" s="1"/>
  <c r="BA37" s="1"/>
  <c r="BE217"/>
  <c r="BE157" s="1"/>
  <c r="BE97" s="1"/>
  <c r="BE37" s="1"/>
  <c r="K217"/>
  <c r="K157" s="1"/>
  <c r="K97" s="1"/>
  <c r="K37" s="1"/>
  <c r="P217"/>
  <c r="P157" s="1"/>
  <c r="P97" s="1"/>
  <c r="P37" s="1"/>
  <c r="U217"/>
  <c r="U157" s="1"/>
  <c r="U97" s="1"/>
  <c r="U37" s="1"/>
  <c r="X217"/>
  <c r="X157" s="1"/>
  <c r="X97" s="1"/>
  <c r="X37" s="1"/>
  <c r="AC217"/>
  <c r="AC157" s="1"/>
  <c r="AC97" s="1"/>
  <c r="AC37" s="1"/>
  <c r="AG217"/>
  <c r="AG157" s="1"/>
  <c r="AG97" s="1"/>
  <c r="AG37" s="1"/>
  <c r="AJ217"/>
  <c r="AJ157" s="1"/>
  <c r="AJ97" s="1"/>
  <c r="AJ37" s="1"/>
  <c r="R37" i="2"/>
  <c r="O37"/>
  <c r="Y37"/>
  <c r="AB37"/>
  <c r="AH190" i="13"/>
  <c r="AH130" s="1"/>
  <c r="AH70" s="1"/>
  <c r="AH10" s="1"/>
  <c r="AH223"/>
  <c r="AH163" s="1"/>
  <c r="AH103" s="1"/>
  <c r="AH43" s="1"/>
  <c r="AH225"/>
  <c r="AH165" s="1"/>
  <c r="AH105" s="1"/>
  <c r="AH45" s="1"/>
  <c r="AH237"/>
  <c r="AH177" s="1"/>
  <c r="AH117" s="1"/>
  <c r="AH57" s="1"/>
  <c r="AH228"/>
  <c r="AH168" s="1"/>
  <c r="AH108" s="1"/>
  <c r="AH48" s="1"/>
  <c r="AH238"/>
  <c r="AH178" s="1"/>
  <c r="AH118" s="1"/>
  <c r="AH58" s="1"/>
  <c r="AH224"/>
  <c r="AH164" s="1"/>
  <c r="AH104" s="1"/>
  <c r="AH44" s="1"/>
  <c r="AH220"/>
  <c r="AH160" s="1"/>
  <c r="AH100" s="1"/>
  <c r="AH40" s="1"/>
  <c r="AH196"/>
  <c r="AH198"/>
  <c r="AH201"/>
  <c r="AH141" s="1"/>
  <c r="AH81" s="1"/>
  <c r="AH21" s="1"/>
  <c r="AH204"/>
  <c r="AH144" s="1"/>
  <c r="AH84" s="1"/>
  <c r="AH24" s="1"/>
  <c r="X155"/>
  <c r="X95" s="1"/>
  <c r="X35" s="1"/>
  <c r="M218"/>
  <c r="M158" s="1"/>
  <c r="K218"/>
  <c r="K158" s="1"/>
  <c r="K98" s="1"/>
  <c r="K38" s="1"/>
  <c r="X218"/>
  <c r="X158" s="1"/>
  <c r="X98" s="1"/>
  <c r="X38" s="1"/>
  <c r="AI218"/>
  <c r="AI158" s="1"/>
  <c r="AU218"/>
  <c r="AU158" s="1"/>
  <c r="AU98" s="1"/>
  <c r="AU38" s="1"/>
  <c r="BE218"/>
  <c r="BE158" s="1"/>
  <c r="BE98" s="1"/>
  <c r="BE38" s="1"/>
  <c r="AK127"/>
  <c r="AK132"/>
  <c r="AK72" s="1"/>
  <c r="AK12" s="1"/>
  <c r="AK227"/>
  <c r="AK167" s="1"/>
  <c r="AK107" s="1"/>
  <c r="AK47" s="1"/>
  <c r="AK229"/>
  <c r="AK169" s="1"/>
  <c r="AK109" s="1"/>
  <c r="AK49" s="1"/>
  <c r="AK232"/>
  <c r="AK172" s="1"/>
  <c r="AK112" s="1"/>
  <c r="AK52" s="1"/>
  <c r="AK226"/>
  <c r="AK166" s="1"/>
  <c r="AK106" s="1"/>
  <c r="AK46" s="1"/>
  <c r="AK228"/>
  <c r="AK168" s="1"/>
  <c r="AK108" s="1"/>
  <c r="AK48" s="1"/>
  <c r="AK163"/>
  <c r="AK103" s="1"/>
  <c r="AK43" s="1"/>
  <c r="AK193"/>
  <c r="AK133" s="1"/>
  <c r="AK73" s="1"/>
  <c r="AK13" s="1"/>
  <c r="AK197"/>
  <c r="AK137" s="1"/>
  <c r="AK77" s="1"/>
  <c r="AK17" s="1"/>
  <c r="AK200"/>
  <c r="AK140" s="1"/>
  <c r="AK80" s="1"/>
  <c r="AK20" s="1"/>
  <c r="AK203"/>
  <c r="AK143" s="1"/>
  <c r="AK83" s="1"/>
  <c r="AK23" s="1"/>
  <c r="AK211"/>
  <c r="AK151" s="1"/>
  <c r="AK91" s="1"/>
  <c r="AK31" s="1"/>
  <c r="AV154"/>
  <c r="V154"/>
  <c r="V94" s="1"/>
  <c r="V34" s="1"/>
  <c r="AJ154"/>
  <c r="AJ94" s="1"/>
  <c r="AJ34" s="1"/>
  <c r="AO213"/>
  <c r="AO153" s="1"/>
  <c r="AO93" s="1"/>
  <c r="AO33" s="1"/>
  <c r="AV213"/>
  <c r="AV153" s="1"/>
  <c r="AV93" s="1"/>
  <c r="AV33" s="1"/>
  <c r="BB213"/>
  <c r="BB153" s="1"/>
  <c r="K213"/>
  <c r="K153" s="1"/>
  <c r="K93" s="1"/>
  <c r="K33" s="1"/>
  <c r="U213"/>
  <c r="U153" s="1"/>
  <c r="U93" s="1"/>
  <c r="U33" s="1"/>
  <c r="AC213"/>
  <c r="AC153" s="1"/>
  <c r="AI213"/>
  <c r="AI153" s="1"/>
  <c r="AI93" s="1"/>
  <c r="AI33" s="1"/>
  <c r="K210"/>
  <c r="K150" s="1"/>
  <c r="K90" s="1"/>
  <c r="K30" s="1"/>
  <c r="S210"/>
  <c r="AQ210"/>
  <c r="AQ150" s="1"/>
  <c r="BD210"/>
  <c r="BD150" s="1"/>
  <c r="BD90" s="1"/>
  <c r="BD30" s="1"/>
  <c r="L210"/>
  <c r="AS210"/>
  <c r="AG210"/>
  <c r="AG150" s="1"/>
  <c r="AG90" s="1"/>
  <c r="AG30" s="1"/>
  <c r="AH210"/>
  <c r="AH150" s="1"/>
  <c r="AH90" s="1"/>
  <c r="AH30" s="1"/>
  <c r="AI210"/>
  <c r="AI150" s="1"/>
  <c r="AI90" s="1"/>
  <c r="AI30" s="1"/>
  <c r="S29" i="2"/>
  <c r="P29"/>
  <c r="M29"/>
  <c r="AA29"/>
  <c r="AK187" i="13"/>
  <c r="AH217"/>
  <c r="AH157" s="1"/>
  <c r="AH97" s="1"/>
  <c r="AH37" s="1"/>
  <c r="Y217"/>
  <c r="Y157" s="1"/>
  <c r="Y97" s="1"/>
  <c r="Y37" s="1"/>
  <c r="V217"/>
  <c r="V157" s="1"/>
  <c r="V97" s="1"/>
  <c r="V37" s="1"/>
  <c r="R217"/>
  <c r="R157" s="1"/>
  <c r="R97" s="1"/>
  <c r="R37" s="1"/>
  <c r="BF217"/>
  <c r="BF157" s="1"/>
  <c r="BF97" s="1"/>
  <c r="BF37" s="1"/>
  <c r="AZ217"/>
  <c r="AZ157" s="1"/>
  <c r="AZ97" s="1"/>
  <c r="AZ37" s="1"/>
  <c r="AU217"/>
  <c r="AO217"/>
  <c r="AO157" s="1"/>
  <c r="AO97" s="1"/>
  <c r="AO37" s="1"/>
  <c r="U38" i="2"/>
  <c r="AJ215" i="13"/>
  <c r="AJ155" s="1"/>
  <c r="AJ95" s="1"/>
  <c r="AJ35" s="1"/>
  <c r="AJ210"/>
  <c r="AJ150" s="1"/>
  <c r="AJ90" s="1"/>
  <c r="AJ30" s="1"/>
  <c r="AJ205"/>
  <c r="AJ145" s="1"/>
  <c r="AJ85" s="1"/>
  <c r="AJ25" s="1"/>
  <c r="AJ200"/>
  <c r="AJ140" s="1"/>
  <c r="AJ80" s="1"/>
  <c r="AJ20" s="1"/>
  <c r="AJ195"/>
  <c r="AJ135" s="1"/>
  <c r="AJ75" s="1"/>
  <c r="AJ15" s="1"/>
  <c r="AJ232"/>
  <c r="AJ172" s="1"/>
  <c r="AJ112" s="1"/>
  <c r="AJ52" s="1"/>
  <c r="AJ239"/>
  <c r="AJ179" s="1"/>
  <c r="AJ119" s="1"/>
  <c r="AJ59" s="1"/>
  <c r="AJ235"/>
  <c r="AJ175" s="1"/>
  <c r="AJ115" s="1"/>
  <c r="AJ55" s="1"/>
  <c r="AH216"/>
  <c r="AH156" s="1"/>
  <c r="AH96" s="1"/>
  <c r="AH36" s="1"/>
  <c r="AA216"/>
  <c r="AA156" s="1"/>
  <c r="AA96" s="1"/>
  <c r="AA36" s="1"/>
  <c r="V216"/>
  <c r="V156" s="1"/>
  <c r="V96" s="1"/>
  <c r="V36" s="1"/>
  <c r="Q216"/>
  <c r="Q156" s="1"/>
  <c r="Q96" s="1"/>
  <c r="Q36" s="1"/>
  <c r="J216"/>
  <c r="AY216"/>
  <c r="AY156" s="1"/>
  <c r="AY96" s="1"/>
  <c r="AY36" s="1"/>
  <c r="AU216"/>
  <c r="AU156" s="1"/>
  <c r="AU96" s="1"/>
  <c r="AU36" s="1"/>
  <c r="AR216"/>
  <c r="AR156" s="1"/>
  <c r="AR96" s="1"/>
  <c r="AR36" s="1"/>
  <c r="AG37" i="2"/>
  <c r="AI214" i="13"/>
  <c r="AI154" s="1"/>
  <c r="AI94" s="1"/>
  <c r="AI34" s="1"/>
  <c r="AI211"/>
  <c r="AI151" s="1"/>
  <c r="AI91" s="1"/>
  <c r="AI31" s="1"/>
  <c r="AI205"/>
  <c r="AI145" s="1"/>
  <c r="AI85" s="1"/>
  <c r="AI25" s="1"/>
  <c r="AI200"/>
  <c r="AI140" s="1"/>
  <c r="AI80" s="1"/>
  <c r="AI20" s="1"/>
  <c r="AI136"/>
  <c r="AI76" s="1"/>
  <c r="AI16" s="1"/>
  <c r="AI222"/>
  <c r="AI162" s="1"/>
  <c r="AI102" s="1"/>
  <c r="AI42" s="1"/>
  <c r="AI228"/>
  <c r="AI168" s="1"/>
  <c r="AI108" s="1"/>
  <c r="AI48" s="1"/>
  <c r="AI171"/>
  <c r="AI111" s="1"/>
  <c r="AI51" s="1"/>
  <c r="AI239"/>
  <c r="AI179" s="1"/>
  <c r="AI119" s="1"/>
  <c r="AI59" s="1"/>
  <c r="AI235"/>
  <c r="AI175" s="1"/>
  <c r="AI115" s="1"/>
  <c r="AI55" s="1"/>
  <c r="P155"/>
  <c r="P95" s="1"/>
  <c r="P35" s="1"/>
  <c r="BD215"/>
  <c r="BD155" s="1"/>
  <c r="BD95" s="1"/>
  <c r="BD35" s="1"/>
  <c r="AX215"/>
  <c r="AX155" s="1"/>
  <c r="AX95" s="1"/>
  <c r="AX35" s="1"/>
  <c r="AQ215"/>
  <c r="AQ155" s="1"/>
  <c r="AQ95" s="1"/>
  <c r="AQ35" s="1"/>
  <c r="AC215"/>
  <c r="AC155" s="1"/>
  <c r="AC95" s="1"/>
  <c r="AC35" s="1"/>
  <c r="V215"/>
  <c r="O36" i="2"/>
  <c r="AH211" i="13"/>
  <c r="AH151" s="1"/>
  <c r="AH91" s="1"/>
  <c r="AH31" s="1"/>
  <c r="AH206"/>
  <c r="AH146" s="1"/>
  <c r="AH86" s="1"/>
  <c r="AH26" s="1"/>
  <c r="AH203"/>
  <c r="AH138"/>
  <c r="AH78" s="1"/>
  <c r="AH18" s="1"/>
  <c r="AH195"/>
  <c r="AH135" s="1"/>
  <c r="AH75" s="1"/>
  <c r="AH15" s="1"/>
  <c r="AH226"/>
  <c r="AH166" s="1"/>
  <c r="AH106" s="1"/>
  <c r="AH46" s="1"/>
  <c r="AH161"/>
  <c r="AH101" s="1"/>
  <c r="AH41" s="1"/>
  <c r="AH227"/>
  <c r="AH167" s="1"/>
  <c r="AH107" s="1"/>
  <c r="AH47" s="1"/>
  <c r="AH191"/>
  <c r="AH131" s="1"/>
  <c r="AH71" s="1"/>
  <c r="AH11" s="1"/>
  <c r="AG206"/>
  <c r="AG201"/>
  <c r="AG232"/>
  <c r="BG214"/>
  <c r="BG154" s="1"/>
  <c r="BG94" s="1"/>
  <c r="BG34" s="1"/>
  <c r="AY214"/>
  <c r="AR214"/>
  <c r="AR154" s="1"/>
  <c r="AR94" s="1"/>
  <c r="AR34" s="1"/>
  <c r="AE214"/>
  <c r="AE154" s="1"/>
  <c r="AE94" s="1"/>
  <c r="AE34" s="1"/>
  <c r="W214"/>
  <c r="W154" s="1"/>
  <c r="W94" s="1"/>
  <c r="W34" s="1"/>
  <c r="Q93"/>
  <c r="Q33" s="1"/>
  <c r="AG34" i="2"/>
  <c r="AH34"/>
  <c r="BC212" i="13"/>
  <c r="BC152" s="1"/>
  <c r="BC92" s="1"/>
  <c r="BC32" s="1"/>
  <c r="AV212"/>
  <c r="AV152" s="1"/>
  <c r="AV92" s="1"/>
  <c r="AV32" s="1"/>
  <c r="AN212"/>
  <c r="AN152" s="1"/>
  <c r="AN92" s="1"/>
  <c r="AN32" s="1"/>
  <c r="Y212"/>
  <c r="S212"/>
  <c r="S152" s="1"/>
  <c r="S92" s="1"/>
  <c r="S32" s="1"/>
  <c r="X151"/>
  <c r="X91" s="1"/>
  <c r="X31" s="1"/>
  <c r="S151"/>
  <c r="S91" s="1"/>
  <c r="S31" s="1"/>
  <c r="L151"/>
  <c r="L91" s="1"/>
  <c r="L31" s="1"/>
  <c r="AR151"/>
  <c r="AR91" s="1"/>
  <c r="AR31" s="1"/>
  <c r="Y31" i="2"/>
  <c r="AC207" i="13"/>
  <c r="AC147" s="1"/>
  <c r="AC87" s="1"/>
  <c r="AC27" s="1"/>
  <c r="AC198"/>
  <c r="AC138" s="1"/>
  <c r="AC78" s="1"/>
  <c r="AC18" s="1"/>
  <c r="AC175"/>
  <c r="AC115" s="1"/>
  <c r="AC55" s="1"/>
  <c r="AC237"/>
  <c r="AC177" s="1"/>
  <c r="AC117" s="1"/>
  <c r="AC57" s="1"/>
  <c r="AC192"/>
  <c r="AC132" s="1"/>
  <c r="AC72" s="1"/>
  <c r="AC12" s="1"/>
  <c r="Z209"/>
  <c r="Z149" s="1"/>
  <c r="Z89" s="1"/>
  <c r="P209"/>
  <c r="BF209"/>
  <c r="BF149" s="1"/>
  <c r="AY209"/>
  <c r="AY149" s="1"/>
  <c r="S30" i="2"/>
  <c r="AG30"/>
  <c r="AN148" i="13"/>
  <c r="AN88" s="1"/>
  <c r="AN28" s="1"/>
  <c r="U148"/>
  <c r="R39" i="2"/>
  <c r="S39"/>
  <c r="J38"/>
  <c r="S38"/>
  <c r="R38"/>
  <c r="AG38"/>
  <c r="AJ219" i="13"/>
  <c r="AJ159" s="1"/>
  <c r="AJ99" s="1"/>
  <c r="AJ39" s="1"/>
  <c r="AJ231"/>
  <c r="AJ171" s="1"/>
  <c r="AJ111" s="1"/>
  <c r="AJ51" s="1"/>
  <c r="AJ233"/>
  <c r="AJ173" s="1"/>
  <c r="AJ113" s="1"/>
  <c r="AJ53" s="1"/>
  <c r="AJ176"/>
  <c r="AJ116" s="1"/>
  <c r="AJ56" s="1"/>
  <c r="AJ230"/>
  <c r="AJ170" s="1"/>
  <c r="AJ110" s="1"/>
  <c r="AJ50" s="1"/>
  <c r="AJ177"/>
  <c r="AJ117" s="1"/>
  <c r="AJ57" s="1"/>
  <c r="AJ234"/>
  <c r="AJ174" s="1"/>
  <c r="AJ114" s="1"/>
  <c r="AJ54" s="1"/>
  <c r="AJ220"/>
  <c r="AJ160" s="1"/>
  <c r="AJ100" s="1"/>
  <c r="AJ40" s="1"/>
  <c r="AJ196"/>
  <c r="AJ136" s="1"/>
  <c r="AJ76" s="1"/>
  <c r="AJ16" s="1"/>
  <c r="AJ199"/>
  <c r="AJ139" s="1"/>
  <c r="AJ79" s="1"/>
  <c r="AJ19" s="1"/>
  <c r="AJ203"/>
  <c r="AJ143" s="1"/>
  <c r="AJ83" s="1"/>
  <c r="AJ23" s="1"/>
  <c r="AJ211"/>
  <c r="AJ151" s="1"/>
  <c r="AJ91" s="1"/>
  <c r="AJ31" s="1"/>
  <c r="AO216"/>
  <c r="AO156" s="1"/>
  <c r="AO96" s="1"/>
  <c r="AO36" s="1"/>
  <c r="AS216"/>
  <c r="AS156" s="1"/>
  <c r="AS96" s="1"/>
  <c r="AS36" s="1"/>
  <c r="AV216"/>
  <c r="AV156" s="1"/>
  <c r="AV96" s="1"/>
  <c r="AV36" s="1"/>
  <c r="BA216"/>
  <c r="BA156" s="1"/>
  <c r="BA96" s="1"/>
  <c r="BA36" s="1"/>
  <c r="BD216"/>
  <c r="BD156" s="1"/>
  <c r="BD96" s="1"/>
  <c r="BD36" s="1"/>
  <c r="P216"/>
  <c r="P156" s="1"/>
  <c r="P96" s="1"/>
  <c r="P36" s="1"/>
  <c r="T216"/>
  <c r="T156" s="1"/>
  <c r="T96" s="1"/>
  <c r="T36" s="1"/>
  <c r="X216"/>
  <c r="X156" s="1"/>
  <c r="X96" s="1"/>
  <c r="X36" s="1"/>
  <c r="AB216"/>
  <c r="AB156" s="1"/>
  <c r="AB96" s="1"/>
  <c r="AB36" s="1"/>
  <c r="AG216"/>
  <c r="AG156" s="1"/>
  <c r="AG96" s="1"/>
  <c r="AG36" s="1"/>
  <c r="BG216"/>
  <c r="BG156" s="1"/>
  <c r="BG96" s="1"/>
  <c r="BG36" s="1"/>
  <c r="AI192"/>
  <c r="AI132" s="1"/>
  <c r="AI72" s="1"/>
  <c r="AI12" s="1"/>
  <c r="AI227"/>
  <c r="AI229"/>
  <c r="AI169" s="1"/>
  <c r="AI109" s="1"/>
  <c r="AI49" s="1"/>
  <c r="AI232"/>
  <c r="AI172" s="1"/>
  <c r="AI112" s="1"/>
  <c r="AI52" s="1"/>
  <c r="AI174"/>
  <c r="AI114" s="1"/>
  <c r="AI54" s="1"/>
  <c r="AI236"/>
  <c r="AI176" s="1"/>
  <c r="AI116" s="1"/>
  <c r="AI56" s="1"/>
  <c r="AI230"/>
  <c r="AI170" s="1"/>
  <c r="AI110" s="1"/>
  <c r="AI50" s="1"/>
  <c r="AI220"/>
  <c r="AI160" s="1"/>
  <c r="AI100" s="1"/>
  <c r="AI40" s="1"/>
  <c r="AI195"/>
  <c r="AI135" s="1"/>
  <c r="AI75" s="1"/>
  <c r="AI15" s="1"/>
  <c r="AI198"/>
  <c r="AI138" s="1"/>
  <c r="AI78" s="1"/>
  <c r="AI18" s="1"/>
  <c r="AI202"/>
  <c r="AI142" s="1"/>
  <c r="AI82" s="1"/>
  <c r="AI22" s="1"/>
  <c r="M215"/>
  <c r="M155" s="1"/>
  <c r="M95" s="1"/>
  <c r="M35" s="1"/>
  <c r="L215"/>
  <c r="L155" s="1"/>
  <c r="L95" s="1"/>
  <c r="L35" s="1"/>
  <c r="T215"/>
  <c r="T155" s="1"/>
  <c r="T95" s="1"/>
  <c r="T35" s="1"/>
  <c r="Y215"/>
  <c r="Y155" s="1"/>
  <c r="Y95" s="1"/>
  <c r="Y35" s="1"/>
  <c r="AD215"/>
  <c r="AD155" s="1"/>
  <c r="AD95" s="1"/>
  <c r="AD35" s="1"/>
  <c r="AO215"/>
  <c r="AO155" s="1"/>
  <c r="AO95" s="1"/>
  <c r="AO35" s="1"/>
  <c r="AU215"/>
  <c r="AU155" s="1"/>
  <c r="AU95" s="1"/>
  <c r="AU35" s="1"/>
  <c r="AZ215"/>
  <c r="AZ155" s="1"/>
  <c r="AZ95" s="1"/>
  <c r="AZ35" s="1"/>
  <c r="BE215"/>
  <c r="BE155" s="1"/>
  <c r="BE95" s="1"/>
  <c r="BE35" s="1"/>
  <c r="AK215"/>
  <c r="AK155" s="1"/>
  <c r="AK95" s="1"/>
  <c r="AK35" s="1"/>
  <c r="AG190"/>
  <c r="AG130" s="1"/>
  <c r="AG70" s="1"/>
  <c r="AG10" s="1"/>
  <c r="AG219"/>
  <c r="AG159" s="1"/>
  <c r="AG99" s="1"/>
  <c r="AG39" s="1"/>
  <c r="AG233"/>
  <c r="AG173" s="1"/>
  <c r="AG113" s="1"/>
  <c r="AG53" s="1"/>
  <c r="AG171"/>
  <c r="AG111" s="1"/>
  <c r="AG51" s="1"/>
  <c r="AG195"/>
  <c r="AG200"/>
  <c r="P212"/>
  <c r="P152" s="1"/>
  <c r="U212"/>
  <c r="U152" s="1"/>
  <c r="AA212"/>
  <c r="AA152" s="1"/>
  <c r="AA92" s="1"/>
  <c r="AA32" s="1"/>
  <c r="AM212"/>
  <c r="AM152" s="1"/>
  <c r="AT212"/>
  <c r="AT152" s="1"/>
  <c r="AT92" s="1"/>
  <c r="AT32" s="1"/>
  <c r="AY212"/>
  <c r="AY152" s="1"/>
  <c r="AY92" s="1"/>
  <c r="AY32" s="1"/>
  <c r="BD212"/>
  <c r="BD152" s="1"/>
  <c r="BD92" s="1"/>
  <c r="BD32" s="1"/>
  <c r="AE127"/>
  <c r="BF151"/>
  <c r="BF91" s="1"/>
  <c r="BF31" s="1"/>
  <c r="J31" i="2"/>
  <c r="M31"/>
  <c r="L31"/>
  <c r="I31"/>
  <c r="X31"/>
  <c r="V31"/>
  <c r="AH31"/>
  <c r="AO209" i="13"/>
  <c r="AS209"/>
  <c r="AW209"/>
  <c r="BA209"/>
  <c r="BE209"/>
  <c r="K209"/>
  <c r="Q209"/>
  <c r="V209"/>
  <c r="AB209"/>
  <c r="AM209"/>
  <c r="AX209"/>
  <c r="BC209"/>
  <c r="BC149" s="1"/>
  <c r="J209"/>
  <c r="R209"/>
  <c r="Y209"/>
  <c r="AD209"/>
  <c r="AD149" s="1"/>
  <c r="AD89" s="1"/>
  <c r="AD29" s="1"/>
  <c r="AE209"/>
  <c r="K207"/>
  <c r="K147" s="1"/>
  <c r="K87" s="1"/>
  <c r="L207"/>
  <c r="L147" s="1"/>
  <c r="L87" s="1"/>
  <c r="U207"/>
  <c r="U147" s="1"/>
  <c r="U87" s="1"/>
  <c r="U27" s="1"/>
  <c r="AR207"/>
  <c r="AY207"/>
  <c r="BF207"/>
  <c r="P207"/>
  <c r="P147" s="1"/>
  <c r="P87" s="1"/>
  <c r="AM207"/>
  <c r="AX207"/>
  <c r="AX147" s="1"/>
  <c r="AX87" s="1"/>
  <c r="AX27" s="1"/>
  <c r="AA187"/>
  <c r="AH207"/>
  <c r="AH147" s="1"/>
  <c r="AH87" s="1"/>
  <c r="AH27" s="1"/>
  <c r="AJ207"/>
  <c r="AJ147" s="1"/>
  <c r="AJ87" s="1"/>
  <c r="AJ27" s="1"/>
  <c r="AK207"/>
  <c r="AK147" s="1"/>
  <c r="AK87" s="1"/>
  <c r="AK27" s="1"/>
  <c r="J207"/>
  <c r="V207"/>
  <c r="AU207"/>
  <c r="AU147" s="1"/>
  <c r="AU87" s="1"/>
  <c r="BD207"/>
  <c r="AH27" i="2"/>
  <c r="S27"/>
  <c r="J27"/>
  <c r="Z234" i="13"/>
  <c r="Z238"/>
  <c r="Z237"/>
  <c r="Z227"/>
  <c r="U190"/>
  <c r="U130" s="1"/>
  <c r="U70" s="1"/>
  <c r="U10" s="1"/>
  <c r="U221"/>
  <c r="U161" s="1"/>
  <c r="U101" s="1"/>
  <c r="U41" s="1"/>
  <c r="U235"/>
  <c r="U175" s="1"/>
  <c r="U115" s="1"/>
  <c r="U55" s="1"/>
  <c r="U233"/>
  <c r="U173" s="1"/>
  <c r="U113" s="1"/>
  <c r="U53" s="1"/>
  <c r="U224"/>
  <c r="U164" s="1"/>
  <c r="U104" s="1"/>
  <c r="U44" s="1"/>
  <c r="U238"/>
  <c r="U220"/>
  <c r="U160" s="1"/>
  <c r="U100" s="1"/>
  <c r="U40" s="1"/>
  <c r="U195"/>
  <c r="U135" s="1"/>
  <c r="U75" s="1"/>
  <c r="U15" s="1"/>
  <c r="U219"/>
  <c r="U239"/>
  <c r="U179" s="1"/>
  <c r="U119" s="1"/>
  <c r="U59" s="1"/>
  <c r="U232"/>
  <c r="U226"/>
  <c r="U166" s="1"/>
  <c r="U106" s="1"/>
  <c r="U46" s="1"/>
  <c r="U230"/>
  <c r="U170" s="1"/>
  <c r="U110" s="1"/>
  <c r="U50" s="1"/>
  <c r="U193"/>
  <c r="U133" s="1"/>
  <c r="U73" s="1"/>
  <c r="U13" s="1"/>
  <c r="U198"/>
  <c r="U138" s="1"/>
  <c r="U78" s="1"/>
  <c r="U18" s="1"/>
  <c r="U192"/>
  <c r="U132" s="1"/>
  <c r="U72" s="1"/>
  <c r="U12" s="1"/>
  <c r="U231"/>
  <c r="U171" s="1"/>
  <c r="U111" s="1"/>
  <c r="U51" s="1"/>
  <c r="U237"/>
  <c r="U177" s="1"/>
  <c r="U117" s="1"/>
  <c r="U57" s="1"/>
  <c r="U228"/>
  <c r="U168" s="1"/>
  <c r="U108" s="1"/>
  <c r="U48" s="1"/>
  <c r="U159"/>
  <c r="U99" s="1"/>
  <c r="U39" s="1"/>
  <c r="U197"/>
  <c r="U137" s="1"/>
  <c r="U77" s="1"/>
  <c r="U17" s="1"/>
  <c r="U191"/>
  <c r="U131" s="1"/>
  <c r="U71" s="1"/>
  <c r="U11" s="1"/>
  <c r="U227"/>
  <c r="U167" s="1"/>
  <c r="U107" s="1"/>
  <c r="U47" s="1"/>
  <c r="U229"/>
  <c r="U169" s="1"/>
  <c r="U109" s="1"/>
  <c r="U49" s="1"/>
  <c r="U234"/>
  <c r="U174" s="1"/>
  <c r="U114" s="1"/>
  <c r="U54" s="1"/>
  <c r="U236"/>
  <c r="U176" s="1"/>
  <c r="U116" s="1"/>
  <c r="U56" s="1"/>
  <c r="U196"/>
  <c r="U136" s="1"/>
  <c r="U76" s="1"/>
  <c r="U16" s="1"/>
  <c r="U223"/>
  <c r="U163" s="1"/>
  <c r="U103" s="1"/>
  <c r="U43" s="1"/>
  <c r="U225"/>
  <c r="U165" s="1"/>
  <c r="U105" s="1"/>
  <c r="U45" s="1"/>
  <c r="U172"/>
  <c r="U112" s="1"/>
  <c r="U52" s="1"/>
  <c r="U178"/>
  <c r="U118" s="1"/>
  <c r="U58" s="1"/>
  <c r="U222"/>
  <c r="U162" s="1"/>
  <c r="U102" s="1"/>
  <c r="U42" s="1"/>
  <c r="U194"/>
  <c r="U134" s="1"/>
  <c r="U74" s="1"/>
  <c r="U14" s="1"/>
  <c r="U200"/>
  <c r="U140" s="1"/>
  <c r="U80" s="1"/>
  <c r="U20" s="1"/>
  <c r="R98"/>
  <c r="R38" s="1"/>
  <c r="AH37" i="2"/>
  <c r="I37"/>
  <c r="AI127" i="13"/>
  <c r="V155"/>
  <c r="V95" s="1"/>
  <c r="V35" s="1"/>
  <c r="BG155"/>
  <c r="BG95" s="1"/>
  <c r="BG35" s="1"/>
  <c r="AY155"/>
  <c r="AY95" s="1"/>
  <c r="AY35" s="1"/>
  <c r="AR155"/>
  <c r="AR95" s="1"/>
  <c r="AR35" s="1"/>
  <c r="AG155"/>
  <c r="AG95" s="1"/>
  <c r="AG35" s="1"/>
  <c r="Q155"/>
  <c r="Q95" s="1"/>
  <c r="Q35" s="1"/>
  <c r="AH212"/>
  <c r="AH152" s="1"/>
  <c r="AH92" s="1"/>
  <c r="AH32" s="1"/>
  <c r="AH208"/>
  <c r="AH143"/>
  <c r="AH83" s="1"/>
  <c r="AH23" s="1"/>
  <c r="AH199"/>
  <c r="AH139" s="1"/>
  <c r="AH79" s="1"/>
  <c r="AH19" s="1"/>
  <c r="AH136"/>
  <c r="AH76" s="1"/>
  <c r="AH16" s="1"/>
  <c r="AH222"/>
  <c r="AH162" s="1"/>
  <c r="AH102" s="1"/>
  <c r="AH42" s="1"/>
  <c r="AH232"/>
  <c r="AH172" s="1"/>
  <c r="AH112" s="1"/>
  <c r="AH52" s="1"/>
  <c r="AH233"/>
  <c r="AH173" s="1"/>
  <c r="AH113" s="1"/>
  <c r="AH53" s="1"/>
  <c r="AH231"/>
  <c r="AH171" s="1"/>
  <c r="AH111" s="1"/>
  <c r="AH51" s="1"/>
  <c r="AH192"/>
  <c r="AH132" s="1"/>
  <c r="AH72" s="1"/>
  <c r="AH12" s="1"/>
  <c r="AN93"/>
  <c r="AN33" s="1"/>
  <c r="AX91"/>
  <c r="AX31" s="1"/>
  <c r="AC148"/>
  <c r="AC88" s="1"/>
  <c r="AC28" s="1"/>
  <c r="AC200"/>
  <c r="AC140" s="1"/>
  <c r="AC80" s="1"/>
  <c r="AC20" s="1"/>
  <c r="AC222"/>
  <c r="AC162" s="1"/>
  <c r="AC102" s="1"/>
  <c r="AC42" s="1"/>
  <c r="AC239"/>
  <c r="AC223"/>
  <c r="AC163" s="1"/>
  <c r="AC103" s="1"/>
  <c r="AC43" s="1"/>
  <c r="AA30" i="2"/>
  <c r="I30"/>
  <c r="AV148" i="13"/>
  <c r="BG148"/>
  <c r="BG88" s="1"/>
  <c r="BG28" s="1"/>
  <c r="Y148"/>
  <c r="Y88" s="1"/>
  <c r="Y28" s="1"/>
  <c r="AJ127"/>
  <c r="AX156"/>
  <c r="AX96" s="1"/>
  <c r="AX36" s="1"/>
  <c r="J156"/>
  <c r="J96" s="1"/>
  <c r="J36" s="1"/>
  <c r="J36" i="2"/>
  <c r="AB36"/>
  <c r="U36"/>
  <c r="L214" i="13"/>
  <c r="S214"/>
  <c r="Y214"/>
  <c r="AD214"/>
  <c r="AN214"/>
  <c r="AN154" s="1"/>
  <c r="AN94" s="1"/>
  <c r="AN34" s="1"/>
  <c r="AU214"/>
  <c r="AZ214"/>
  <c r="AZ154" s="1"/>
  <c r="BF214"/>
  <c r="BF154" s="1"/>
  <c r="V34" i="2"/>
  <c r="O34"/>
  <c r="AA34"/>
  <c r="V33"/>
  <c r="Y33"/>
  <c r="AB191" i="13"/>
  <c r="AB131" s="1"/>
  <c r="AB71" s="1"/>
  <c r="AB11" s="1"/>
  <c r="AB219"/>
  <c r="AB159" s="1"/>
  <c r="AB99" s="1"/>
  <c r="AB39" s="1"/>
  <c r="AB193"/>
  <c r="AS98"/>
  <c r="AS38" s="1"/>
  <c r="AD217"/>
  <c r="AD157" s="1"/>
  <c r="AD97" s="1"/>
  <c r="AD37" s="1"/>
  <c r="Z217"/>
  <c r="Z157" s="1"/>
  <c r="Z97" s="1"/>
  <c r="Z37" s="1"/>
  <c r="S217"/>
  <c r="S157" s="1"/>
  <c r="S97" s="1"/>
  <c r="S37" s="1"/>
  <c r="M217"/>
  <c r="M157" s="1"/>
  <c r="M97" s="1"/>
  <c r="M37" s="1"/>
  <c r="BG217"/>
  <c r="BB217"/>
  <c r="BB157" s="1"/>
  <c r="BB97" s="1"/>
  <c r="BB37" s="1"/>
  <c r="AV217"/>
  <c r="AV157" s="1"/>
  <c r="AV97" s="1"/>
  <c r="AV37" s="1"/>
  <c r="AQ217"/>
  <c r="AH218"/>
  <c r="AH158" s="1"/>
  <c r="AH98" s="1"/>
  <c r="AH38" s="1"/>
  <c r="AH39" i="2"/>
  <c r="AI217" i="13"/>
  <c r="AI157" s="1"/>
  <c r="AI97" s="1"/>
  <c r="AI37" s="1"/>
  <c r="AA217"/>
  <c r="AA157" s="1"/>
  <c r="AA97" s="1"/>
  <c r="AA37" s="1"/>
  <c r="W217"/>
  <c r="W157" s="1"/>
  <c r="W97" s="1"/>
  <c r="W37" s="1"/>
  <c r="T217"/>
  <c r="T157" s="1"/>
  <c r="T97" s="1"/>
  <c r="T37" s="1"/>
  <c r="J217"/>
  <c r="J157" s="1"/>
  <c r="J97" s="1"/>
  <c r="J37" s="1"/>
  <c r="BC217"/>
  <c r="AX217"/>
  <c r="AX157" s="1"/>
  <c r="AX97" s="1"/>
  <c r="AX37" s="1"/>
  <c r="AR217"/>
  <c r="AR157" s="1"/>
  <c r="AR97" s="1"/>
  <c r="AR37" s="1"/>
  <c r="AM217"/>
  <c r="AM157" s="1"/>
  <c r="AM97" s="1"/>
  <c r="AM37" s="1"/>
  <c r="X38" i="2"/>
  <c r="P38"/>
  <c r="AJ213" i="13"/>
  <c r="AJ153" s="1"/>
  <c r="AJ93" s="1"/>
  <c r="AJ33" s="1"/>
  <c r="AJ208"/>
  <c r="AJ148" s="1"/>
  <c r="AJ88" s="1"/>
  <c r="AJ28" s="1"/>
  <c r="AJ202"/>
  <c r="AJ142" s="1"/>
  <c r="AJ82" s="1"/>
  <c r="AJ22" s="1"/>
  <c r="AJ197"/>
  <c r="AJ137" s="1"/>
  <c r="AJ77" s="1"/>
  <c r="AJ17" s="1"/>
  <c r="AJ193"/>
  <c r="AJ133" s="1"/>
  <c r="AJ73" s="1"/>
  <c r="AJ13" s="1"/>
  <c r="AJ224"/>
  <c r="AJ164" s="1"/>
  <c r="AJ104" s="1"/>
  <c r="AJ44" s="1"/>
  <c r="AJ178"/>
  <c r="AJ118" s="1"/>
  <c r="AJ58" s="1"/>
  <c r="AJ228"/>
  <c r="AJ168" s="1"/>
  <c r="AJ108" s="1"/>
  <c r="AJ48" s="1"/>
  <c r="AJ229"/>
  <c r="AJ169" s="1"/>
  <c r="AJ109" s="1"/>
  <c r="AJ49" s="1"/>
  <c r="AJ223"/>
  <c r="AJ163" s="1"/>
  <c r="AJ103" s="1"/>
  <c r="AJ43" s="1"/>
  <c r="AJ191"/>
  <c r="AJ131" s="1"/>
  <c r="AJ71" s="1"/>
  <c r="AJ11" s="1"/>
  <c r="BF216"/>
  <c r="BF156" s="1"/>
  <c r="BF96" s="1"/>
  <c r="BF36" s="1"/>
  <c r="AD216"/>
  <c r="AD156" s="1"/>
  <c r="AD96" s="1"/>
  <c r="AD36" s="1"/>
  <c r="Y216"/>
  <c r="Y156" s="1"/>
  <c r="Y96" s="1"/>
  <c r="Y36" s="1"/>
  <c r="S216"/>
  <c r="S156" s="1"/>
  <c r="S96" s="1"/>
  <c r="S36" s="1"/>
  <c r="L216"/>
  <c r="L156" s="1"/>
  <c r="L96" s="1"/>
  <c r="L36" s="1"/>
  <c r="AW216"/>
  <c r="AW156" s="1"/>
  <c r="AW96" s="1"/>
  <c r="AW36" s="1"/>
  <c r="AT216"/>
  <c r="AT156" s="1"/>
  <c r="AT96" s="1"/>
  <c r="AT36" s="1"/>
  <c r="J37" i="2"/>
  <c r="U37"/>
  <c r="AI212" i="13"/>
  <c r="AI152" s="1"/>
  <c r="AI92" s="1"/>
  <c r="AI32" s="1"/>
  <c r="AI208"/>
  <c r="AI148" s="1"/>
  <c r="AI88" s="1"/>
  <c r="AI28" s="1"/>
  <c r="AI203"/>
  <c r="AI143" s="1"/>
  <c r="AI83" s="1"/>
  <c r="AI23" s="1"/>
  <c r="AI197"/>
  <c r="AI137" s="1"/>
  <c r="AI77" s="1"/>
  <c r="AI17" s="1"/>
  <c r="AI193"/>
  <c r="AI133" s="1"/>
  <c r="AI73" s="1"/>
  <c r="AI13" s="1"/>
  <c r="AI167"/>
  <c r="AI107" s="1"/>
  <c r="AI47" s="1"/>
  <c r="AI238"/>
  <c r="AI178" s="1"/>
  <c r="AI118" s="1"/>
  <c r="AI58" s="1"/>
  <c r="AI224"/>
  <c r="AI164" s="1"/>
  <c r="AI104" s="1"/>
  <c r="AI44" s="1"/>
  <c r="AI233"/>
  <c r="AI173" s="1"/>
  <c r="AI113" s="1"/>
  <c r="AI53" s="1"/>
  <c r="AI223"/>
  <c r="AI163" s="1"/>
  <c r="AI103" s="1"/>
  <c r="AI43" s="1"/>
  <c r="AI191"/>
  <c r="AI131" s="1"/>
  <c r="AI71" s="1"/>
  <c r="AI11" s="1"/>
  <c r="K155"/>
  <c r="K95" s="1"/>
  <c r="K35" s="1"/>
  <c r="AI187"/>
  <c r="BA215"/>
  <c r="BA155" s="1"/>
  <c r="BA95" s="1"/>
  <c r="BA35" s="1"/>
  <c r="AT215"/>
  <c r="AT155" s="1"/>
  <c r="AT95" s="1"/>
  <c r="AT35" s="1"/>
  <c r="AH215"/>
  <c r="AH155" s="1"/>
  <c r="AH95" s="1"/>
  <c r="AH35" s="1"/>
  <c r="Z215"/>
  <c r="Z155" s="1"/>
  <c r="Z95" s="1"/>
  <c r="Z35" s="1"/>
  <c r="R215"/>
  <c r="R155" s="1"/>
  <c r="R95" s="1"/>
  <c r="R35" s="1"/>
  <c r="J215"/>
  <c r="J155" s="1"/>
  <c r="J95" s="1"/>
  <c r="J35" s="1"/>
  <c r="AH213"/>
  <c r="AH153" s="1"/>
  <c r="AH93" s="1"/>
  <c r="AH33" s="1"/>
  <c r="AH148"/>
  <c r="AH88" s="1"/>
  <c r="AH28" s="1"/>
  <c r="AH205"/>
  <c r="AH145" s="1"/>
  <c r="AH85" s="1"/>
  <c r="AH25" s="1"/>
  <c r="AH200"/>
  <c r="AH140" s="1"/>
  <c r="AH80" s="1"/>
  <c r="AH20" s="1"/>
  <c r="AH197"/>
  <c r="AH137" s="1"/>
  <c r="AH77" s="1"/>
  <c r="AH17" s="1"/>
  <c r="AH193"/>
  <c r="AH133" s="1"/>
  <c r="AH73" s="1"/>
  <c r="AH13" s="1"/>
  <c r="AH169"/>
  <c r="AH109" s="1"/>
  <c r="AH49" s="1"/>
  <c r="AH230"/>
  <c r="AH170" s="1"/>
  <c r="AH110" s="1"/>
  <c r="AH50" s="1"/>
  <c r="AH239"/>
  <c r="AH179" s="1"/>
  <c r="AH119" s="1"/>
  <c r="AH59" s="1"/>
  <c r="AH235"/>
  <c r="AH175" s="1"/>
  <c r="AH115" s="1"/>
  <c r="AH55" s="1"/>
  <c r="AH219"/>
  <c r="AH159" s="1"/>
  <c r="AH99" s="1"/>
  <c r="AH39" s="1"/>
  <c r="AG212"/>
  <c r="AG152" s="1"/>
  <c r="AG92" s="1"/>
  <c r="AG32" s="1"/>
  <c r="AG203"/>
  <c r="AG143" s="1"/>
  <c r="AG83" s="1"/>
  <c r="AG23" s="1"/>
  <c r="AG137"/>
  <c r="AG77" s="1"/>
  <c r="AG17" s="1"/>
  <c r="AG226"/>
  <c r="AG225"/>
  <c r="AG191"/>
  <c r="AC212"/>
  <c r="AB151"/>
  <c r="AZ151"/>
  <c r="AZ91" s="1"/>
  <c r="AZ31" s="1"/>
  <c r="AT151"/>
  <c r="AT91" s="1"/>
  <c r="AT31" s="1"/>
  <c r="R31" i="2"/>
  <c r="AB31"/>
  <c r="O31"/>
  <c r="AC201" i="13"/>
  <c r="AC141" s="1"/>
  <c r="AC81" s="1"/>
  <c r="AC21" s="1"/>
  <c r="AC194"/>
  <c r="AC134" s="1"/>
  <c r="AC74" s="1"/>
  <c r="AC14" s="1"/>
  <c r="AC179"/>
  <c r="AC119" s="1"/>
  <c r="AC59" s="1"/>
  <c r="AC227"/>
  <c r="J90"/>
  <c r="J30" s="1"/>
  <c r="U209"/>
  <c r="L209"/>
  <c r="BB209"/>
  <c r="AU209"/>
  <c r="AN209"/>
  <c r="J30" i="2"/>
  <c r="L30"/>
  <c r="M148" i="13"/>
  <c r="BF147"/>
  <c r="BF87" s="1"/>
  <c r="BF27" s="1"/>
  <c r="AA127"/>
  <c r="Z127"/>
  <c r="AH24" i="2"/>
  <c r="W190" i="13"/>
  <c r="W235"/>
  <c r="W175" s="1"/>
  <c r="W115" s="1"/>
  <c r="W55" s="1"/>
  <c r="W208"/>
  <c r="K194"/>
  <c r="AS194"/>
  <c r="BE194"/>
  <c r="AV194"/>
  <c r="BF194"/>
  <c r="AO194"/>
  <c r="AY194"/>
  <c r="BG194"/>
  <c r="AT194"/>
  <c r="W194"/>
  <c r="AM194"/>
  <c r="AU194"/>
  <c r="AZ194"/>
  <c r="N187"/>
  <c r="BC192"/>
  <c r="BC132" s="1"/>
  <c r="BC236"/>
  <c r="BC195"/>
  <c r="BC229"/>
  <c r="BC169" s="1"/>
  <c r="BC109" s="1"/>
  <c r="BC49" s="1"/>
  <c r="BC238"/>
  <c r="BC178" s="1"/>
  <c r="BC118" s="1"/>
  <c r="BC58" s="1"/>
  <c r="BC222"/>
  <c r="BC162" s="1"/>
  <c r="BC102" s="1"/>
  <c r="BC42" s="1"/>
  <c r="BC227"/>
  <c r="BC167" s="1"/>
  <c r="BC107" s="1"/>
  <c r="BC47" s="1"/>
  <c r="BC225"/>
  <c r="BC165" s="1"/>
  <c r="BC105" s="1"/>
  <c r="BC45" s="1"/>
  <c r="BC230"/>
  <c r="BC170" s="1"/>
  <c r="BC233"/>
  <c r="BC173" s="1"/>
  <c r="BC113" s="1"/>
  <c r="BC53" s="1"/>
  <c r="AO192"/>
  <c r="AO132" s="1"/>
  <c r="AO237"/>
  <c r="AO177" s="1"/>
  <c r="AO117" s="1"/>
  <c r="AO57" s="1"/>
  <c r="AO239"/>
  <c r="AO230"/>
  <c r="AO170" s="1"/>
  <c r="AO110" s="1"/>
  <c r="AO50" s="1"/>
  <c r="AO179"/>
  <c r="AO119" s="1"/>
  <c r="AO59" s="1"/>
  <c r="AO222"/>
  <c r="AO162" s="1"/>
  <c r="AO102" s="1"/>
  <c r="AO42" s="1"/>
  <c r="AO232"/>
  <c r="AO172" s="1"/>
  <c r="AO112" s="1"/>
  <c r="AO52" s="1"/>
  <c r="AO234"/>
  <c r="AO174" s="1"/>
  <c r="AO114" s="1"/>
  <c r="AO54" s="1"/>
  <c r="AO226"/>
  <c r="AO166" s="1"/>
  <c r="AO106" s="1"/>
  <c r="AO46" s="1"/>
  <c r="AO229"/>
  <c r="AO236"/>
  <c r="AO224"/>
  <c r="AO164" s="1"/>
  <c r="AO104" s="1"/>
  <c r="AO44" s="1"/>
  <c r="AO238"/>
  <c r="AO178" s="1"/>
  <c r="AO118" s="1"/>
  <c r="AO58" s="1"/>
  <c r="J229"/>
  <c r="J169" s="1"/>
  <c r="J109" s="1"/>
  <c r="J49" s="1"/>
  <c r="J234"/>
  <c r="J174" s="1"/>
  <c r="J114" s="1"/>
  <c r="J54" s="1"/>
  <c r="J193"/>
  <c r="J133" s="1"/>
  <c r="J73" s="1"/>
  <c r="J197"/>
  <c r="J222"/>
  <c r="J239"/>
  <c r="J236"/>
  <c r="J232"/>
  <c r="J172" s="1"/>
  <c r="J112" s="1"/>
  <c r="J52" s="1"/>
  <c r="J226"/>
  <c r="J166" s="1"/>
  <c r="J106" s="1"/>
  <c r="J46" s="1"/>
  <c r="J208"/>
  <c r="J148" s="1"/>
  <c r="J88" s="1"/>
  <c r="J237"/>
  <c r="J238"/>
  <c r="J224"/>
  <c r="J164" s="1"/>
  <c r="J104" s="1"/>
  <c r="J44" s="1"/>
  <c r="J230"/>
  <c r="J170" s="1"/>
  <c r="J110" s="1"/>
  <c r="J50" s="1"/>
  <c r="AI206"/>
  <c r="AI146" s="1"/>
  <c r="AI86" s="1"/>
  <c r="AI26" s="1"/>
  <c r="AA211"/>
  <c r="AA151" s="1"/>
  <c r="AA91" s="1"/>
  <c r="AA31" s="1"/>
  <c r="V151"/>
  <c r="V91" s="1"/>
  <c r="V31" s="1"/>
  <c r="P151"/>
  <c r="P91" s="1"/>
  <c r="P31" s="1"/>
  <c r="AD205"/>
  <c r="AD202"/>
  <c r="AD142" s="1"/>
  <c r="AD82" s="1"/>
  <c r="AD22" s="1"/>
  <c r="AA192"/>
  <c r="BC148"/>
  <c r="BC88" s="1"/>
  <c r="BC28" s="1"/>
  <c r="O28" i="2"/>
  <c r="V206" i="13"/>
  <c r="P206"/>
  <c r="P146" s="1"/>
  <c r="P86" s="1"/>
  <c r="P26" s="1"/>
  <c r="BG206"/>
  <c r="BF205"/>
  <c r="BF145" s="1"/>
  <c r="BF85" s="1"/>
  <c r="BF25" s="1"/>
  <c r="AV205"/>
  <c r="AV145" s="1"/>
  <c r="AV85" s="1"/>
  <c r="W205"/>
  <c r="X197"/>
  <c r="X220"/>
  <c r="X236"/>
  <c r="X176" s="1"/>
  <c r="X116" s="1"/>
  <c r="X56" s="1"/>
  <c r="P202"/>
  <c r="P142" s="1"/>
  <c r="P82" s="1"/>
  <c r="P22" s="1"/>
  <c r="BB202"/>
  <c r="V22" i="2"/>
  <c r="T198" i="13"/>
  <c r="T236"/>
  <c r="T176" s="1"/>
  <c r="T116" s="1"/>
  <c r="BB20"/>
  <c r="L20"/>
  <c r="AG21" i="2"/>
  <c r="AW79" i="13"/>
  <c r="AW19" s="1"/>
  <c r="K198"/>
  <c r="K138" s="1"/>
  <c r="K78" s="1"/>
  <c r="K18" s="1"/>
  <c r="BA198"/>
  <c r="V19" i="2"/>
  <c r="AQ202" i="13"/>
  <c r="AY202"/>
  <c r="BG202"/>
  <c r="T202"/>
  <c r="O22" i="2"/>
  <c r="X22"/>
  <c r="Y22"/>
  <c r="AH22"/>
  <c r="S21"/>
  <c r="T190" i="13"/>
  <c r="T130" s="1"/>
  <c r="T70" s="1"/>
  <c r="T235"/>
  <c r="T226"/>
  <c r="AO198"/>
  <c r="AT198"/>
  <c r="AX198"/>
  <c r="BB198"/>
  <c r="BF198"/>
  <c r="L198"/>
  <c r="AM198"/>
  <c r="AR198"/>
  <c r="AV198"/>
  <c r="AZ198"/>
  <c r="BD198"/>
  <c r="J198"/>
  <c r="P198"/>
  <c r="V198"/>
  <c r="X198"/>
  <c r="X138" s="1"/>
  <c r="X78" s="1"/>
  <c r="X18" s="1"/>
  <c r="AW192"/>
  <c r="AW132" s="1"/>
  <c r="AW237"/>
  <c r="AW177" s="1"/>
  <c r="AW117" s="1"/>
  <c r="AW57" s="1"/>
  <c r="AW230"/>
  <c r="AW170" s="1"/>
  <c r="AW110" s="1"/>
  <c r="AW50" s="1"/>
  <c r="AW238"/>
  <c r="AW178" s="1"/>
  <c r="AW118" s="1"/>
  <c r="AW58" s="1"/>
  <c r="AW239"/>
  <c r="AW179" s="1"/>
  <c r="AW119" s="1"/>
  <c r="AW59" s="1"/>
  <c r="AW232"/>
  <c r="AW172" s="1"/>
  <c r="AW112" s="1"/>
  <c r="AW52" s="1"/>
  <c r="AW234"/>
  <c r="AW174" s="1"/>
  <c r="AW114" s="1"/>
  <c r="AW54" s="1"/>
  <c r="AW219"/>
  <c r="AW227"/>
  <c r="AW236"/>
  <c r="AS232"/>
  <c r="AS172" s="1"/>
  <c r="AS112" s="1"/>
  <c r="AS52" s="1"/>
  <c r="AS234"/>
  <c r="AS174" s="1"/>
  <c r="AS114" s="1"/>
  <c r="AS54" s="1"/>
  <c r="AS193"/>
  <c r="AS199"/>
  <c r="AS139" s="1"/>
  <c r="AS79" s="1"/>
  <c r="AS19" s="1"/>
  <c r="AS192"/>
  <c r="AS132" s="1"/>
  <c r="AS229"/>
  <c r="AS169" s="1"/>
  <c r="AS109" s="1"/>
  <c r="AS49" s="1"/>
  <c r="AS236"/>
  <c r="AS230"/>
  <c r="AS170" s="1"/>
  <c r="AS110" s="1"/>
  <c r="AS50" s="1"/>
  <c r="AS238"/>
  <c r="AS178" s="1"/>
  <c r="AS118" s="1"/>
  <c r="AS58" s="1"/>
  <c r="AS140"/>
  <c r="AS80" s="1"/>
  <c r="AS20" s="1"/>
  <c r="AS222"/>
  <c r="AS162" s="1"/>
  <c r="AS102" s="1"/>
  <c r="AS42" s="1"/>
  <c r="AS239"/>
  <c r="AS179" s="1"/>
  <c r="AS119" s="1"/>
  <c r="AS59" s="1"/>
  <c r="AS228"/>
  <c r="AS168" s="1"/>
  <c r="AS108" s="1"/>
  <c r="AS48" s="1"/>
  <c r="AS226"/>
  <c r="AS166" s="1"/>
  <c r="AS106" s="1"/>
  <c r="AS46" s="1"/>
  <c r="BD141"/>
  <c r="L79"/>
  <c r="L19" s="1"/>
  <c r="K205"/>
  <c r="J205"/>
  <c r="T205"/>
  <c r="T145" s="1"/>
  <c r="T85" s="1"/>
  <c r="AO205"/>
  <c r="AX205"/>
  <c r="BE205"/>
  <c r="Q204"/>
  <c r="T204"/>
  <c r="BE192"/>
  <c r="BE132" s="1"/>
  <c r="BE229"/>
  <c r="BE169" s="1"/>
  <c r="BE109" s="1"/>
  <c r="BE49" s="1"/>
  <c r="BE232"/>
  <c r="BE172" s="1"/>
  <c r="BE112" s="1"/>
  <c r="BE52" s="1"/>
  <c r="BE239"/>
  <c r="BE104"/>
  <c r="BE44" s="1"/>
  <c r="BE219"/>
  <c r="BE227"/>
  <c r="BE179"/>
  <c r="BE119" s="1"/>
  <c r="BE59" s="1"/>
  <c r="BE225"/>
  <c r="BE165"/>
  <c r="BE105" s="1"/>
  <c r="BE45" s="1"/>
  <c r="BE223"/>
  <c r="BE238"/>
  <c r="BE178" s="1"/>
  <c r="BE118" s="1"/>
  <c r="BE58" s="1"/>
  <c r="BE134"/>
  <c r="BA222"/>
  <c r="BA162" s="1"/>
  <c r="BA102" s="1"/>
  <c r="BA42" s="1"/>
  <c r="BA228"/>
  <c r="BA234"/>
  <c r="BA174" s="1"/>
  <c r="BA114" s="1"/>
  <c r="BA54" s="1"/>
  <c r="BA238"/>
  <c r="BA178" s="1"/>
  <c r="BA118" s="1"/>
  <c r="BA58" s="1"/>
  <c r="BA239"/>
  <c r="BA179" s="1"/>
  <c r="BA119" s="1"/>
  <c r="BA59" s="1"/>
  <c r="BA236"/>
  <c r="BA192"/>
  <c r="BA132" s="1"/>
  <c r="BA72" s="1"/>
  <c r="BA12" s="1"/>
  <c r="AM192"/>
  <c r="AM132" s="1"/>
  <c r="AM236"/>
  <c r="AM224"/>
  <c r="AM164" s="1"/>
  <c r="AM104" s="1"/>
  <c r="AM44" s="1"/>
  <c r="AM226"/>
  <c r="AM166" s="1"/>
  <c r="AM106" s="1"/>
  <c r="AM46" s="1"/>
  <c r="AM220"/>
  <c r="AM160" s="1"/>
  <c r="AM100" s="1"/>
  <c r="AM40" s="1"/>
  <c r="AM225"/>
  <c r="AM165" s="1"/>
  <c r="AM105" s="1"/>
  <c r="AM45" s="1"/>
  <c r="AM227"/>
  <c r="AM167" s="1"/>
  <c r="AM107" s="1"/>
  <c r="AM47" s="1"/>
  <c r="AM230"/>
  <c r="AM170" s="1"/>
  <c r="AM110" s="1"/>
  <c r="AM50" s="1"/>
  <c r="AM238"/>
  <c r="AM178" s="1"/>
  <c r="AM118" s="1"/>
  <c r="AM58" s="1"/>
  <c r="AM232"/>
  <c r="AM172" s="1"/>
  <c r="AM112" s="1"/>
  <c r="AM52" s="1"/>
  <c r="AM228"/>
  <c r="AM168" s="1"/>
  <c r="AM108" s="1"/>
  <c r="AM48" s="1"/>
  <c r="AM234"/>
  <c r="AM174" s="1"/>
  <c r="AM114" s="1"/>
  <c r="AM54" s="1"/>
  <c r="AM222"/>
  <c r="AM162" s="1"/>
  <c r="AM102" s="1"/>
  <c r="AM42" s="1"/>
  <c r="AQ206"/>
  <c r="AV206"/>
  <c r="BA206"/>
  <c r="BA146" s="1"/>
  <c r="BD206"/>
  <c r="K206"/>
  <c r="U206"/>
  <c r="Z187"/>
  <c r="X223"/>
  <c r="X163" s="1"/>
  <c r="X103" s="1"/>
  <c r="X43" s="1"/>
  <c r="X237"/>
  <c r="X226"/>
  <c r="X166" s="1"/>
  <c r="X193"/>
  <c r="X133" s="1"/>
  <c r="X73" s="1"/>
  <c r="X13" s="1"/>
  <c r="J23" i="2"/>
  <c r="V23"/>
  <c r="V233" i="13"/>
  <c r="V145"/>
  <c r="V85" s="1"/>
  <c r="V25" s="1"/>
  <c r="AO200"/>
  <c r="AN200"/>
  <c r="AN140" s="1"/>
  <c r="AN80" s="1"/>
  <c r="AN20" s="1"/>
  <c r="P200"/>
  <c r="AT200"/>
  <c r="AT140" s="1"/>
  <c r="AT80" s="1"/>
  <c r="AT20" s="1"/>
  <c r="AY200"/>
  <c r="AY140" s="1"/>
  <c r="AY80" s="1"/>
  <c r="AY20" s="1"/>
  <c r="BE200"/>
  <c r="Y200"/>
  <c r="P19" i="2"/>
  <c r="L19"/>
  <c r="AH19"/>
  <c r="S19"/>
  <c r="R191" i="13"/>
  <c r="R131" s="1"/>
  <c r="R71" s="1"/>
  <c r="R11" s="1"/>
  <c r="R230"/>
  <c r="R199"/>
  <c r="R231"/>
  <c r="R171" s="1"/>
  <c r="R222"/>
  <c r="R203"/>
  <c r="AS196"/>
  <c r="AS136" s="1"/>
  <c r="AS76" s="1"/>
  <c r="AS16" s="1"/>
  <c r="AW196"/>
  <c r="AW136" s="1"/>
  <c r="AW76" s="1"/>
  <c r="BG196"/>
  <c r="BG136" s="1"/>
  <c r="BG76" s="1"/>
  <c r="BG16" s="1"/>
  <c r="R196"/>
  <c r="L196"/>
  <c r="L136" s="1"/>
  <c r="L76" s="1"/>
  <c r="BC196"/>
  <c r="S196"/>
  <c r="S136" s="1"/>
  <c r="S76" s="1"/>
  <c r="S16" s="1"/>
  <c r="J196"/>
  <c r="AZ196"/>
  <c r="AZ136" s="1"/>
  <c r="AZ76" s="1"/>
  <c r="M231"/>
  <c r="M226"/>
  <c r="M219"/>
  <c r="M237"/>
  <c r="M167"/>
  <c r="M107" s="1"/>
  <c r="M191"/>
  <c r="M239"/>
  <c r="M236"/>
  <c r="AU192"/>
  <c r="AU132" s="1"/>
  <c r="AU229"/>
  <c r="AU236"/>
  <c r="AU195"/>
  <c r="AU222"/>
  <c r="AU162" s="1"/>
  <c r="AU102" s="1"/>
  <c r="AU42" s="1"/>
  <c r="AU169"/>
  <c r="AU109" s="1"/>
  <c r="AU49" s="1"/>
  <c r="AU230"/>
  <c r="AU170" s="1"/>
  <c r="AU110" s="1"/>
  <c r="AU50" s="1"/>
  <c r="AU228"/>
  <c r="AU168" s="1"/>
  <c r="AU108" s="1"/>
  <c r="AU48" s="1"/>
  <c r="AU223"/>
  <c r="AU232"/>
  <c r="AU172" s="1"/>
  <c r="AU112" s="1"/>
  <c r="AU52" s="1"/>
  <c r="AU234"/>
  <c r="AU174" s="1"/>
  <c r="AU114" s="1"/>
  <c r="AU54" s="1"/>
  <c r="AU238"/>
  <c r="AU178" s="1"/>
  <c r="AU118" s="1"/>
  <c r="AU58" s="1"/>
  <c r="L202"/>
  <c r="L142" s="1"/>
  <c r="AX202"/>
  <c r="S22" i="2"/>
  <c r="AN141" i="13"/>
  <c r="X21" i="2"/>
  <c r="BB79" i="13"/>
  <c r="BB19" s="1"/>
  <c r="AT79"/>
  <c r="AT19" s="1"/>
  <c r="BG198"/>
  <c r="AY198"/>
  <c r="AQ198"/>
  <c r="L232"/>
  <c r="L236"/>
  <c r="L227"/>
  <c r="AB14" i="2"/>
  <c r="P14"/>
  <c r="J14"/>
  <c r="R27"/>
  <c r="AM231" i="13"/>
  <c r="AM171" s="1"/>
  <c r="AM111" s="1"/>
  <c r="AM51" s="1"/>
  <c r="I31" i="4"/>
  <c r="I30"/>
  <c r="M203" i="13"/>
  <c r="AV141"/>
  <c r="AV81" s="1"/>
  <c r="AV21" s="1"/>
  <c r="P201"/>
  <c r="P141" s="1"/>
  <c r="P81" s="1"/>
  <c r="P21" s="1"/>
  <c r="S227"/>
  <c r="S167" s="1"/>
  <c r="S107" s="1"/>
  <c r="S47" s="1"/>
  <c r="BF199"/>
  <c r="BF139" s="1"/>
  <c r="BF79" s="1"/>
  <c r="BF19" s="1"/>
  <c r="BA199"/>
  <c r="BA139" s="1"/>
  <c r="BA79" s="1"/>
  <c r="BA19" s="1"/>
  <c r="AV199"/>
  <c r="AV139" s="1"/>
  <c r="AO199"/>
  <c r="AO139" s="1"/>
  <c r="AO79" s="1"/>
  <c r="AO19" s="1"/>
  <c r="P222"/>
  <c r="P162" s="1"/>
  <c r="P230"/>
  <c r="P225"/>
  <c r="P165" s="1"/>
  <c r="P105" s="1"/>
  <c r="P45" s="1"/>
  <c r="P191"/>
  <c r="Y17" i="2"/>
  <c r="L197" i="13"/>
  <c r="L137" s="1"/>
  <c r="L77" s="1"/>
  <c r="L17" s="1"/>
  <c r="AB15" i="2"/>
  <c r="L234" i="13"/>
  <c r="L165"/>
  <c r="L235"/>
  <c r="L175" s="1"/>
  <c r="L115" s="1"/>
  <c r="L55" s="1"/>
  <c r="AH14" i="2"/>
  <c r="V14"/>
  <c r="AG14"/>
  <c r="M14"/>
  <c r="X60"/>
  <c r="J58"/>
  <c r="O56"/>
  <c r="AB51"/>
  <c r="V51"/>
  <c r="P51"/>
  <c r="J51"/>
  <c r="AB50"/>
  <c r="U50"/>
  <c r="M50"/>
  <c r="O49"/>
  <c r="L46"/>
  <c r="AH44"/>
  <c r="Y44"/>
  <c r="S44"/>
  <c r="M44"/>
  <c r="L41"/>
  <c r="U13"/>
  <c r="I17" i="8"/>
  <c r="X20" i="2" s="1"/>
  <c r="I15" i="7"/>
  <c r="I30" i="6"/>
  <c r="I16"/>
  <c r="R21" i="2" s="1"/>
  <c r="I15" i="6"/>
  <c r="R22" i="2" s="1"/>
  <c r="I14" i="6"/>
  <c r="BE187" i="13"/>
  <c r="AW187"/>
  <c r="AQ187"/>
  <c r="AP127"/>
  <c r="AM239"/>
  <c r="AM179" s="1"/>
  <c r="AM119" s="1"/>
  <c r="AM59" s="1"/>
  <c r="BA237"/>
  <c r="BA177" s="1"/>
  <c r="BA117" s="1"/>
  <c r="BA57" s="1"/>
  <c r="AS237"/>
  <c r="K237"/>
  <c r="AQ233"/>
  <c r="AQ173" s="1"/>
  <c r="AQ113" s="1"/>
  <c r="AQ53" s="1"/>
  <c r="BA232"/>
  <c r="BA172" s="1"/>
  <c r="BA112" s="1"/>
  <c r="BA52" s="1"/>
  <c r="AU231"/>
  <c r="AU171" s="1"/>
  <c r="AU111" s="1"/>
  <c r="AU51" s="1"/>
  <c r="BA229"/>
  <c r="BA169" s="1"/>
  <c r="BA109" s="1"/>
  <c r="BA49" s="1"/>
  <c r="AW228"/>
  <c r="AW168" s="1"/>
  <c r="AW108" s="1"/>
  <c r="AW48" s="1"/>
  <c r="AR225"/>
  <c r="BG223"/>
  <c r="AW223"/>
  <c r="K223"/>
  <c r="K163" s="1"/>
  <c r="K103" s="1"/>
  <c r="K43" s="1"/>
  <c r="AQ222"/>
  <c r="AQ162" s="1"/>
  <c r="AQ102" s="1"/>
  <c r="AQ42" s="1"/>
  <c r="K221"/>
  <c r="K161" s="1"/>
  <c r="K101" s="1"/>
  <c r="K41" s="1"/>
  <c r="J220"/>
  <c r="J160" s="1"/>
  <c r="J100" s="1"/>
  <c r="J40" s="1"/>
  <c r="BG192"/>
  <c r="BG132" s="1"/>
  <c r="I17" i="5"/>
  <c r="I57" i="3"/>
  <c r="I56"/>
  <c r="R57" i="2"/>
  <c r="R56"/>
  <c r="I55"/>
  <c r="AG51"/>
  <c r="X51"/>
  <c r="R51"/>
  <c r="L51"/>
  <c r="AH50"/>
  <c r="V50"/>
  <c r="O50"/>
  <c r="L48"/>
  <c r="AA44"/>
  <c r="U44"/>
  <c r="O44"/>
  <c r="I44"/>
  <c r="J178" i="13"/>
  <c r="J118" s="1"/>
  <c r="J58" s="1"/>
  <c r="BC237"/>
  <c r="BC177" s="1"/>
  <c r="BC117" s="1"/>
  <c r="BC57" s="1"/>
  <c r="AU237"/>
  <c r="AU177" s="1"/>
  <c r="AU117" s="1"/>
  <c r="AU57" s="1"/>
  <c r="J177"/>
  <c r="AU233"/>
  <c r="AU173" s="1"/>
  <c r="AU113" s="1"/>
  <c r="AU53" s="1"/>
  <c r="AM229"/>
  <c r="BA223"/>
  <c r="BD139"/>
  <c r="AX139"/>
  <c r="AX79" s="1"/>
  <c r="AX19" s="1"/>
  <c r="J199"/>
  <c r="J139" s="1"/>
  <c r="J79" s="1"/>
  <c r="J19" s="1"/>
  <c r="P224"/>
  <c r="P236"/>
  <c r="P176" s="1"/>
  <c r="P221"/>
  <c r="P161" s="1"/>
  <c r="P101" s="1"/>
  <c r="P41" s="1"/>
  <c r="X17" i="2"/>
  <c r="Q200" i="13"/>
  <c r="L161"/>
  <c r="L233"/>
  <c r="S14" i="2"/>
  <c r="O14"/>
  <c r="K12" i="13"/>
  <c r="U55" i="2"/>
  <c r="AH51"/>
  <c r="Y51"/>
  <c r="S51"/>
  <c r="Y50"/>
  <c r="P50"/>
  <c r="I50"/>
  <c r="AB44"/>
  <c r="V44"/>
  <c r="P44"/>
  <c r="BE236" i="13"/>
  <c r="BE176" s="1"/>
  <c r="BE116" s="1"/>
  <c r="BE56" s="1"/>
  <c r="AU235"/>
  <c r="BC223"/>
  <c r="I32" i="8"/>
  <c r="X14" i="2" s="1"/>
  <c r="I31" i="8"/>
  <c r="I28"/>
  <c r="H30"/>
  <c r="I30" s="1"/>
  <c r="X16" i="2" s="1"/>
  <c r="H27" i="8"/>
  <c r="I27" s="1"/>
  <c r="X15" i="2" s="1"/>
  <c r="H29" i="8"/>
  <c r="I29" s="1"/>
  <c r="X12" i="2" s="1"/>
  <c r="H16" i="8"/>
  <c r="I16" s="1"/>
  <c r="X27" i="2" s="1"/>
  <c r="H15" i="8"/>
  <c r="I15" s="1"/>
  <c r="X23" i="2" s="1"/>
  <c r="I13" i="8"/>
  <c r="X29" i="2" s="1"/>
  <c r="H14" i="8"/>
  <c r="I14" s="1"/>
  <c r="X25" i="2" s="1"/>
  <c r="G43" i="7"/>
  <c r="G41"/>
  <c r="H44"/>
  <c r="I44" s="1"/>
  <c r="H41"/>
  <c r="H43"/>
  <c r="I43" s="1"/>
  <c r="I42"/>
  <c r="I29"/>
  <c r="H28"/>
  <c r="I28" s="1"/>
  <c r="U27" i="2" s="1"/>
  <c r="I27" i="7"/>
  <c r="U29" i="2" s="1"/>
  <c r="I16" i="7"/>
  <c r="I14"/>
  <c r="G13"/>
  <c r="I13" s="1"/>
  <c r="U20" i="2" s="1"/>
  <c r="I57" i="6"/>
  <c r="R11" i="2" s="1"/>
  <c r="H58" i="6"/>
  <c r="H57"/>
  <c r="I55"/>
  <c r="R14" i="2" s="1"/>
  <c r="H56" i="6"/>
  <c r="I56" s="1"/>
  <c r="R15" i="2" s="1"/>
  <c r="I44" i="6"/>
  <c r="R29" i="2" s="1"/>
  <c r="I43" i="6"/>
  <c r="R25" i="2" s="1"/>
  <c r="I42" i="6"/>
  <c r="I29"/>
  <c r="R18" i="2" s="1"/>
  <c r="I28" i="6"/>
  <c r="R13" i="2" s="1"/>
  <c r="I27" i="6"/>
  <c r="R12" i="2" s="1"/>
  <c r="I57" i="5"/>
  <c r="I56"/>
  <c r="I55"/>
  <c r="O25" i="2" s="1"/>
  <c r="I43" i="5"/>
  <c r="I42"/>
  <c r="O11" i="2" s="1"/>
  <c r="H41" i="5"/>
  <c r="I41" s="1"/>
  <c r="O20" i="2" s="1"/>
  <c r="I29" i="5"/>
  <c r="O12" i="2" s="1"/>
  <c r="I28" i="5"/>
  <c r="O26" i="2" s="1"/>
  <c r="I27" i="5"/>
  <c r="O23" i="2" s="1"/>
  <c r="I16" i="5"/>
  <c r="I15"/>
  <c r="O21" i="2" s="1"/>
  <c r="I13" i="5"/>
  <c r="O18" i="2" s="1"/>
  <c r="H59" i="4"/>
  <c r="I59" s="1"/>
  <c r="H58"/>
  <c r="H57"/>
  <c r="H55"/>
  <c r="H70" i="3"/>
  <c r="AN37" i="13"/>
  <c r="M98"/>
  <c r="M38" s="1"/>
  <c r="AN98"/>
  <c r="BA218"/>
  <c r="BA158" s="1"/>
  <c r="BA98" s="1"/>
  <c r="BA38" s="1"/>
  <c r="AV218"/>
  <c r="AV158" s="1"/>
  <c r="AV98" s="1"/>
  <c r="AV38" s="1"/>
  <c r="AJ218"/>
  <c r="AJ158" s="1"/>
  <c r="AJ98" s="1"/>
  <c r="AJ38" s="1"/>
  <c r="AE218"/>
  <c r="AE158" s="1"/>
  <c r="AE98" s="1"/>
  <c r="AE38" s="1"/>
  <c r="Z218"/>
  <c r="Z158" s="1"/>
  <c r="Z98" s="1"/>
  <c r="Z38" s="1"/>
  <c r="T218"/>
  <c r="T158" s="1"/>
  <c r="T98" s="1"/>
  <c r="T38" s="1"/>
  <c r="L218"/>
  <c r="L158" s="1"/>
  <c r="L98" s="1"/>
  <c r="L38" s="1"/>
  <c r="AL187"/>
  <c r="BC218"/>
  <c r="BC158" s="1"/>
  <c r="BC98" s="1"/>
  <c r="BC38" s="1"/>
  <c r="AW218"/>
  <c r="AW158" s="1"/>
  <c r="AW98" s="1"/>
  <c r="AW38" s="1"/>
  <c r="AR218"/>
  <c r="AR158" s="1"/>
  <c r="AR98" s="1"/>
  <c r="AR38" s="1"/>
  <c r="AM218"/>
  <c r="AM158" s="1"/>
  <c r="AM98" s="1"/>
  <c r="AM38" s="1"/>
  <c r="AA218"/>
  <c r="AA158" s="1"/>
  <c r="AA98" s="1"/>
  <c r="AA38" s="1"/>
  <c r="V218"/>
  <c r="V158" s="1"/>
  <c r="V98" s="1"/>
  <c r="V38" s="1"/>
  <c r="P218"/>
  <c r="P158" s="1"/>
  <c r="P98" s="1"/>
  <c r="P38" s="1"/>
  <c r="I39" i="2"/>
  <c r="BG157" i="13"/>
  <c r="BG97" s="1"/>
  <c r="BG37" s="1"/>
  <c r="BC157"/>
  <c r="BC97" s="1"/>
  <c r="BC37" s="1"/>
  <c r="AY157"/>
  <c r="AY97" s="1"/>
  <c r="AY37" s="1"/>
  <c r="AU157"/>
  <c r="AU97" s="1"/>
  <c r="AU37" s="1"/>
  <c r="AQ157"/>
  <c r="AQ97" s="1"/>
  <c r="AQ37" s="1"/>
  <c r="O38" i="2"/>
  <c r="L38"/>
  <c r="V38"/>
  <c r="P37"/>
  <c r="M37"/>
  <c r="AC93" i="13"/>
  <c r="AC33" s="1"/>
  <c r="W93"/>
  <c r="W33" s="1"/>
  <c r="BF93"/>
  <c r="BF33" s="1"/>
  <c r="AX93"/>
  <c r="AX33" s="1"/>
  <c r="L37" i="2"/>
  <c r="X37"/>
  <c r="S37"/>
  <c r="AM92" i="13"/>
  <c r="AM32" s="1"/>
  <c r="AU92"/>
  <c r="AU32" s="1"/>
  <c r="M92"/>
  <c r="M32" s="1"/>
  <c r="U92"/>
  <c r="U32" s="1"/>
  <c r="AX92"/>
  <c r="AX32" s="1"/>
  <c r="AI98"/>
  <c r="AI38" s="1"/>
  <c r="W98"/>
  <c r="W38" s="1"/>
  <c r="S98"/>
  <c r="S38" s="1"/>
  <c r="M36" i="2"/>
  <c r="Y36"/>
  <c r="L36"/>
  <c r="AA36"/>
  <c r="AV94" i="13"/>
  <c r="AV34" s="1"/>
  <c r="BF94"/>
  <c r="BF34" s="1"/>
  <c r="M94"/>
  <c r="M34" s="1"/>
  <c r="AT94"/>
  <c r="AT34" s="1"/>
  <c r="BB94"/>
  <c r="BB34" s="1"/>
  <c r="R94"/>
  <c r="R34" s="1"/>
  <c r="AZ94"/>
  <c r="AZ34" s="1"/>
  <c r="AH67"/>
  <c r="BD98"/>
  <c r="BG218"/>
  <c r="BG158" s="1"/>
  <c r="BG98" s="1"/>
  <c r="BG38" s="1"/>
  <c r="AQ218"/>
  <c r="AQ158" s="1"/>
  <c r="AQ98" s="1"/>
  <c r="AQ38" s="1"/>
  <c r="S150"/>
  <c r="S90" s="1"/>
  <c r="S30" s="1"/>
  <c r="Z150"/>
  <c r="Z90" s="1"/>
  <c r="Z30" s="1"/>
  <c r="AZ149"/>
  <c r="K149"/>
  <c r="K89" s="1"/>
  <c r="K29" s="1"/>
  <c r="U149"/>
  <c r="U89" s="1"/>
  <c r="U29" s="1"/>
  <c r="AE149"/>
  <c r="AE89" s="1"/>
  <c r="AE29" s="1"/>
  <c r="M28" i="2"/>
  <c r="AG28"/>
  <c r="AB28"/>
  <c r="AA208" i="13"/>
  <c r="AA231"/>
  <c r="AA234"/>
  <c r="AA209"/>
  <c r="R26" i="2"/>
  <c r="V26"/>
  <c r="M26"/>
  <c r="Y26"/>
  <c r="Y190" i="13"/>
  <c r="Y227"/>
  <c r="Y236"/>
  <c r="Y198"/>
  <c r="Y152"/>
  <c r="Y92" s="1"/>
  <c r="Y32" s="1"/>
  <c r="BB143"/>
  <c r="BB83" s="1"/>
  <c r="BB23" s="1"/>
  <c r="L143"/>
  <c r="L83" s="1"/>
  <c r="L23" s="1"/>
  <c r="AD143"/>
  <c r="AD83" s="1"/>
  <c r="AD23" s="1"/>
  <c r="J214"/>
  <c r="J154" s="1"/>
  <c r="J94" s="1"/>
  <c r="J34" s="1"/>
  <c r="P214"/>
  <c r="P154" s="1"/>
  <c r="P94" s="1"/>
  <c r="P34" s="1"/>
  <c r="T214"/>
  <c r="T154" s="1"/>
  <c r="T94" s="1"/>
  <c r="T34" s="1"/>
  <c r="X214"/>
  <c r="AB214"/>
  <c r="AB154" s="1"/>
  <c r="AB94" s="1"/>
  <c r="AB34" s="1"/>
  <c r="AO214"/>
  <c r="AO154" s="1"/>
  <c r="AO94" s="1"/>
  <c r="AO34" s="1"/>
  <c r="AS214"/>
  <c r="AW214"/>
  <c r="AW154" s="1"/>
  <c r="AW94" s="1"/>
  <c r="AW34" s="1"/>
  <c r="BA214"/>
  <c r="BA154" s="1"/>
  <c r="BA94" s="1"/>
  <c r="BA34" s="1"/>
  <c r="BE214"/>
  <c r="J34" i="2"/>
  <c r="S34"/>
  <c r="AB34"/>
  <c r="U34"/>
  <c r="L212" i="13"/>
  <c r="L152" s="1"/>
  <c r="L92" s="1"/>
  <c r="L32" s="1"/>
  <c r="R212"/>
  <c r="R152" s="1"/>
  <c r="R92" s="1"/>
  <c r="R32" s="1"/>
  <c r="V212"/>
  <c r="V152" s="1"/>
  <c r="V92" s="1"/>
  <c r="V32" s="1"/>
  <c r="Z212"/>
  <c r="Z152" s="1"/>
  <c r="Z92" s="1"/>
  <c r="Z32" s="1"/>
  <c r="AD212"/>
  <c r="AD152" s="1"/>
  <c r="AD92" s="1"/>
  <c r="AD32" s="1"/>
  <c r="AO212"/>
  <c r="AO152" s="1"/>
  <c r="AO92" s="1"/>
  <c r="AO32" s="1"/>
  <c r="AS212"/>
  <c r="AS152" s="1"/>
  <c r="AS92" s="1"/>
  <c r="AS32" s="1"/>
  <c r="AW212"/>
  <c r="AW152" s="1"/>
  <c r="AW92" s="1"/>
  <c r="AW32" s="1"/>
  <c r="BA212"/>
  <c r="BA152" s="1"/>
  <c r="BA92" s="1"/>
  <c r="BA32" s="1"/>
  <c r="BE212"/>
  <c r="BE152" s="1"/>
  <c r="BE92" s="1"/>
  <c r="BE32" s="1"/>
  <c r="AD190"/>
  <c r="AD130" s="1"/>
  <c r="AD70" s="1"/>
  <c r="AD10" s="1"/>
  <c r="AD219"/>
  <c r="AD231"/>
  <c r="AD171" s="1"/>
  <c r="AD111" s="1"/>
  <c r="AD51" s="1"/>
  <c r="AD233"/>
  <c r="AD173" s="1"/>
  <c r="AD113" s="1"/>
  <c r="AD53" s="1"/>
  <c r="AD167"/>
  <c r="AD107" s="1"/>
  <c r="AD47" s="1"/>
  <c r="AD159"/>
  <c r="AD99" s="1"/>
  <c r="AD39" s="1"/>
  <c r="AD164"/>
  <c r="AD104" s="1"/>
  <c r="AD44" s="1"/>
  <c r="AD179"/>
  <c r="AD119" s="1"/>
  <c r="AD59" s="1"/>
  <c r="AD160"/>
  <c r="AD100" s="1"/>
  <c r="AD40" s="1"/>
  <c r="AD195"/>
  <c r="AD135" s="1"/>
  <c r="AD75" s="1"/>
  <c r="AD15" s="1"/>
  <c r="AD197"/>
  <c r="AD137" s="1"/>
  <c r="AD77" s="1"/>
  <c r="AD17" s="1"/>
  <c r="AD199"/>
  <c r="AD139" s="1"/>
  <c r="AD79" s="1"/>
  <c r="AD19" s="1"/>
  <c r="AM211"/>
  <c r="AM151" s="1"/>
  <c r="AM91" s="1"/>
  <c r="AM31" s="1"/>
  <c r="AO211"/>
  <c r="AO151" s="1"/>
  <c r="AO91" s="1"/>
  <c r="AO31" s="1"/>
  <c r="AQ211"/>
  <c r="AS211"/>
  <c r="AS151" s="1"/>
  <c r="AS91" s="1"/>
  <c r="AS31" s="1"/>
  <c r="AU211"/>
  <c r="AU151" s="1"/>
  <c r="AU91" s="1"/>
  <c r="AU31" s="1"/>
  <c r="AW211"/>
  <c r="AW151" s="1"/>
  <c r="AW91" s="1"/>
  <c r="AW31" s="1"/>
  <c r="AY211"/>
  <c r="BA211"/>
  <c r="BA151" s="1"/>
  <c r="BA91" s="1"/>
  <c r="BA31" s="1"/>
  <c r="BC211"/>
  <c r="BC151" s="1"/>
  <c r="BC91" s="1"/>
  <c r="BC31" s="1"/>
  <c r="BE211"/>
  <c r="BE151" s="1"/>
  <c r="BE91" s="1"/>
  <c r="BE31" s="1"/>
  <c r="BG211"/>
  <c r="K211"/>
  <c r="K151" s="1"/>
  <c r="K91" s="1"/>
  <c r="K31" s="1"/>
  <c r="Q211"/>
  <c r="Q151" s="1"/>
  <c r="Q91" s="1"/>
  <c r="Q31" s="1"/>
  <c r="U211"/>
  <c r="U151" s="1"/>
  <c r="U91" s="1"/>
  <c r="U31" s="1"/>
  <c r="Y211"/>
  <c r="Y151" s="1"/>
  <c r="Y91" s="1"/>
  <c r="Y31" s="1"/>
  <c r="AC211"/>
  <c r="AC151" s="1"/>
  <c r="AC91" s="1"/>
  <c r="AC31" s="1"/>
  <c r="AG211"/>
  <c r="AG151" s="1"/>
  <c r="AG91" s="1"/>
  <c r="AG31" s="1"/>
  <c r="AQ90"/>
  <c r="AQ30" s="1"/>
  <c r="U30" i="2"/>
  <c r="AB30"/>
  <c r="V30"/>
  <c r="Y30"/>
  <c r="AC219" i="13"/>
  <c r="AC159" s="1"/>
  <c r="AC99" s="1"/>
  <c r="AC39" s="1"/>
  <c r="AC231"/>
  <c r="AC171" s="1"/>
  <c r="AC111" s="1"/>
  <c r="AC51" s="1"/>
  <c r="AC233"/>
  <c r="AC173" s="1"/>
  <c r="AC113" s="1"/>
  <c r="AC53" s="1"/>
  <c r="AC232"/>
  <c r="AC172" s="1"/>
  <c r="AC112" s="1"/>
  <c r="AC52" s="1"/>
  <c r="AC224"/>
  <c r="AC164" s="1"/>
  <c r="AC104" s="1"/>
  <c r="AC44" s="1"/>
  <c r="AC166"/>
  <c r="AC106" s="1"/>
  <c r="AC46" s="1"/>
  <c r="AC236"/>
  <c r="AC176" s="1"/>
  <c r="AC116" s="1"/>
  <c r="AC56" s="1"/>
  <c r="AC167"/>
  <c r="AC107" s="1"/>
  <c r="AC47" s="1"/>
  <c r="AC160"/>
  <c r="AC100" s="1"/>
  <c r="AC40" s="1"/>
  <c r="AC193"/>
  <c r="AC133" s="1"/>
  <c r="AC73" s="1"/>
  <c r="AC13" s="1"/>
  <c r="AC135"/>
  <c r="AC75" s="1"/>
  <c r="AC15" s="1"/>
  <c r="AC199"/>
  <c r="AC139" s="1"/>
  <c r="AC79" s="1"/>
  <c r="AC19" s="1"/>
  <c r="AC152"/>
  <c r="AC92" s="1"/>
  <c r="AC32" s="1"/>
  <c r="K208"/>
  <c r="K148" s="1"/>
  <c r="R208"/>
  <c r="R148" s="1"/>
  <c r="AM208"/>
  <c r="AM148" s="1"/>
  <c r="AS208"/>
  <c r="BA208"/>
  <c r="BA148" s="1"/>
  <c r="AB187"/>
  <c r="AD208"/>
  <c r="AD148" s="1"/>
  <c r="AD88" s="1"/>
  <c r="AD28" s="1"/>
  <c r="AM147"/>
  <c r="AM87" s="1"/>
  <c r="AT147"/>
  <c r="AZ147"/>
  <c r="AZ87" s="1"/>
  <c r="AZ27" s="1"/>
  <c r="BD147"/>
  <c r="BD87" s="1"/>
  <c r="BD27" s="1"/>
  <c r="J147"/>
  <c r="J87" s="1"/>
  <c r="J27" s="1"/>
  <c r="AO206"/>
  <c r="AO146" s="1"/>
  <c r="AT206"/>
  <c r="AW206"/>
  <c r="BB206"/>
  <c r="BE206"/>
  <c r="BE146" s="1"/>
  <c r="Q206"/>
  <c r="T206"/>
  <c r="T146" s="1"/>
  <c r="T86" s="1"/>
  <c r="T26" s="1"/>
  <c r="Y206"/>
  <c r="Y146" s="1"/>
  <c r="Y86" s="1"/>
  <c r="Y26" s="1"/>
  <c r="AC206"/>
  <c r="AC146" s="1"/>
  <c r="AC86" s="1"/>
  <c r="AC26" s="1"/>
  <c r="AE206"/>
  <c r="AE146" s="1"/>
  <c r="AE86" s="1"/>
  <c r="AE26" s="1"/>
  <c r="X191"/>
  <c r="X131" s="1"/>
  <c r="X71" s="1"/>
  <c r="X11" s="1"/>
  <c r="X221"/>
  <c r="X161" s="1"/>
  <c r="X101" s="1"/>
  <c r="X41" s="1"/>
  <c r="X235"/>
  <c r="X175" s="1"/>
  <c r="X115" s="1"/>
  <c r="X55" s="1"/>
  <c r="X233"/>
  <c r="X173" s="1"/>
  <c r="X113" s="1"/>
  <c r="X53" s="1"/>
  <c r="X238"/>
  <c r="X178" s="1"/>
  <c r="X118" s="1"/>
  <c r="X58" s="1"/>
  <c r="X224"/>
  <c r="X164" s="1"/>
  <c r="X104" s="1"/>
  <c r="X44" s="1"/>
  <c r="X179"/>
  <c r="X119" s="1"/>
  <c r="X59" s="1"/>
  <c r="X137"/>
  <c r="X77" s="1"/>
  <c r="X17" s="1"/>
  <c r="X190"/>
  <c r="X130" s="1"/>
  <c r="X70" s="1"/>
  <c r="X10" s="1"/>
  <c r="X219"/>
  <c r="X159" s="1"/>
  <c r="X99" s="1"/>
  <c r="X39" s="1"/>
  <c r="X231"/>
  <c r="X171" s="1"/>
  <c r="X111" s="1"/>
  <c r="X51" s="1"/>
  <c r="X229"/>
  <c r="X169" s="1"/>
  <c r="X109" s="1"/>
  <c r="X49" s="1"/>
  <c r="X228"/>
  <c r="X168" s="1"/>
  <c r="X108" s="1"/>
  <c r="X48" s="1"/>
  <c r="X230"/>
  <c r="X170" s="1"/>
  <c r="X110" s="1"/>
  <c r="X50" s="1"/>
  <c r="X177"/>
  <c r="X117" s="1"/>
  <c r="X57" s="1"/>
  <c r="X174"/>
  <c r="X114" s="1"/>
  <c r="X54" s="1"/>
  <c r="X106"/>
  <c r="X46" s="1"/>
  <c r="X160"/>
  <c r="X100" s="1"/>
  <c r="X40" s="1"/>
  <c r="X194"/>
  <c r="X134" s="1"/>
  <c r="X74" s="1"/>
  <c r="X14" s="1"/>
  <c r="X136"/>
  <c r="X76" s="1"/>
  <c r="X16" s="1"/>
  <c r="X199"/>
  <c r="X139" s="1"/>
  <c r="X79" s="1"/>
  <c r="X19" s="1"/>
  <c r="X209"/>
  <c r="X149" s="1"/>
  <c r="X89" s="1"/>
  <c r="X29" s="1"/>
  <c r="AX145"/>
  <c r="AX85" s="1"/>
  <c r="AX25" s="1"/>
  <c r="J145"/>
  <c r="J85" s="1"/>
  <c r="J25" s="1"/>
  <c r="AD145"/>
  <c r="AD85" s="1"/>
  <c r="AD25" s="1"/>
  <c r="V203"/>
  <c r="V143" s="1"/>
  <c r="V235"/>
  <c r="V175" s="1"/>
  <c r="V173"/>
  <c r="V226"/>
  <c r="V196"/>
  <c r="V227"/>
  <c r="V236"/>
  <c r="V232"/>
  <c r="V195"/>
  <c r="AN81"/>
  <c r="AN21" s="1"/>
  <c r="BD81"/>
  <c r="BD21" s="1"/>
  <c r="BF215"/>
  <c r="BF155" s="1"/>
  <c r="BF95" s="1"/>
  <c r="BF35" s="1"/>
  <c r="BC215"/>
  <c r="BC155" s="1"/>
  <c r="BC95" s="1"/>
  <c r="BC35" s="1"/>
  <c r="AV215"/>
  <c r="AV155" s="1"/>
  <c r="AV95" s="1"/>
  <c r="AV35" s="1"/>
  <c r="AS215"/>
  <c r="AS155" s="1"/>
  <c r="AS95" s="1"/>
  <c r="AS35" s="1"/>
  <c r="AM215"/>
  <c r="AM155" s="1"/>
  <c r="AM95" s="1"/>
  <c r="AM35" s="1"/>
  <c r="AE215"/>
  <c r="AE155" s="1"/>
  <c r="AE95" s="1"/>
  <c r="AE35" s="1"/>
  <c r="AA215"/>
  <c r="AA155" s="1"/>
  <c r="AA95" s="1"/>
  <c r="AA35" s="1"/>
  <c r="W215"/>
  <c r="W155" s="1"/>
  <c r="W95" s="1"/>
  <c r="W35" s="1"/>
  <c r="S215"/>
  <c r="S155" s="1"/>
  <c r="S95" s="1"/>
  <c r="S35" s="1"/>
  <c r="AG209"/>
  <c r="AG149" s="1"/>
  <c r="AG89" s="1"/>
  <c r="AG29" s="1"/>
  <c r="AG207"/>
  <c r="AG147" s="1"/>
  <c r="AG87" s="1"/>
  <c r="AG27" s="1"/>
  <c r="AG204"/>
  <c r="AG141"/>
  <c r="AG81" s="1"/>
  <c r="AG21" s="1"/>
  <c r="AG135"/>
  <c r="AG75" s="1"/>
  <c r="AG15" s="1"/>
  <c r="AG193"/>
  <c r="AG133" s="1"/>
  <c r="AG73" s="1"/>
  <c r="AG13" s="1"/>
  <c r="AG230"/>
  <c r="AG228"/>
  <c r="AG168" s="1"/>
  <c r="AG108" s="1"/>
  <c r="AG48" s="1"/>
  <c r="AG179"/>
  <c r="AG119" s="1"/>
  <c r="AG59" s="1"/>
  <c r="AG172"/>
  <c r="AG112" s="1"/>
  <c r="AG52" s="1"/>
  <c r="AG229"/>
  <c r="AG169" s="1"/>
  <c r="AG109" s="1"/>
  <c r="AG49" s="1"/>
  <c r="AG223"/>
  <c r="AG163" s="1"/>
  <c r="AG103" s="1"/>
  <c r="AG43" s="1"/>
  <c r="AH127"/>
  <c r="BC154"/>
  <c r="BC94" s="1"/>
  <c r="BC34" s="1"/>
  <c r="AD154"/>
  <c r="AD94" s="1"/>
  <c r="AD34" s="1"/>
  <c r="X154"/>
  <c r="X94" s="1"/>
  <c r="X34" s="1"/>
  <c r="S154"/>
  <c r="S94" s="1"/>
  <c r="S34" s="1"/>
  <c r="L154"/>
  <c r="L94" s="1"/>
  <c r="L34" s="1"/>
  <c r="AX154"/>
  <c r="AX94" s="1"/>
  <c r="AX34" s="1"/>
  <c r="AS154"/>
  <c r="AS94" s="1"/>
  <c r="AS34" s="1"/>
  <c r="AA213"/>
  <c r="AA153" s="1"/>
  <c r="AA93" s="1"/>
  <c r="AA33" s="1"/>
  <c r="S213"/>
  <c r="S153" s="1"/>
  <c r="S93" s="1"/>
  <c r="S33" s="1"/>
  <c r="BE213"/>
  <c r="BE153" s="1"/>
  <c r="BE93" s="1"/>
  <c r="BE33" s="1"/>
  <c r="AZ213"/>
  <c r="AZ153" s="1"/>
  <c r="AZ93" s="1"/>
  <c r="AZ33" s="1"/>
  <c r="AT213"/>
  <c r="AT153" s="1"/>
  <c r="AT93" s="1"/>
  <c r="AT33" s="1"/>
  <c r="AA33" i="2"/>
  <c r="O33"/>
  <c r="X92" i="13"/>
  <c r="X32" s="1"/>
  <c r="AZ92"/>
  <c r="AZ32" s="1"/>
  <c r="AE208"/>
  <c r="AE148" s="1"/>
  <c r="AE88" s="1"/>
  <c r="AE28" s="1"/>
  <c r="AE203"/>
  <c r="AE143" s="1"/>
  <c r="AE83" s="1"/>
  <c r="AE23" s="1"/>
  <c r="AE197"/>
  <c r="AE137" s="1"/>
  <c r="AE77" s="1"/>
  <c r="AE17" s="1"/>
  <c r="AE194"/>
  <c r="AE134" s="1"/>
  <c r="AE74" s="1"/>
  <c r="AE14" s="1"/>
  <c r="AE238"/>
  <c r="AE178" s="1"/>
  <c r="AE118" s="1"/>
  <c r="AE58" s="1"/>
  <c r="AE234"/>
  <c r="AE174" s="1"/>
  <c r="AE114" s="1"/>
  <c r="AE54" s="1"/>
  <c r="AE237"/>
  <c r="AE177" s="1"/>
  <c r="AE117" s="1"/>
  <c r="AE57" s="1"/>
  <c r="AE231"/>
  <c r="Z151"/>
  <c r="Z91" s="1"/>
  <c r="Z31" s="1"/>
  <c r="T151"/>
  <c r="T91" s="1"/>
  <c r="T31" s="1"/>
  <c r="M151"/>
  <c r="M91" s="1"/>
  <c r="M31" s="1"/>
  <c r="BG151"/>
  <c r="BG91" s="1"/>
  <c r="BG31" s="1"/>
  <c r="BD151"/>
  <c r="BD91" s="1"/>
  <c r="BD31" s="1"/>
  <c r="AY151"/>
  <c r="AY91" s="1"/>
  <c r="AY31" s="1"/>
  <c r="AV151"/>
  <c r="AV91" s="1"/>
  <c r="AV31" s="1"/>
  <c r="AQ151"/>
  <c r="AQ91" s="1"/>
  <c r="AQ31" s="1"/>
  <c r="AN151"/>
  <c r="AN91" s="1"/>
  <c r="AN31" s="1"/>
  <c r="AC25"/>
  <c r="AD127"/>
  <c r="AS150"/>
  <c r="AS90" s="1"/>
  <c r="AS30" s="1"/>
  <c r="BG210"/>
  <c r="BG150" s="1"/>
  <c r="BG90" s="1"/>
  <c r="BG30" s="1"/>
  <c r="AY210"/>
  <c r="AY150" s="1"/>
  <c r="AY90" s="1"/>
  <c r="AY30" s="1"/>
  <c r="AR210"/>
  <c r="AR150" s="1"/>
  <c r="AR90" s="1"/>
  <c r="AR30" s="1"/>
  <c r="AB210"/>
  <c r="AB150" s="1"/>
  <c r="AB90" s="1"/>
  <c r="AB30" s="1"/>
  <c r="T210"/>
  <c r="T150" s="1"/>
  <c r="T90" s="1"/>
  <c r="T30" s="1"/>
  <c r="AA149"/>
  <c r="AA89" s="1"/>
  <c r="W149"/>
  <c r="W89" s="1"/>
  <c r="W29" s="1"/>
  <c r="T149"/>
  <c r="T89" s="1"/>
  <c r="T29" s="1"/>
  <c r="L149"/>
  <c r="L89" s="1"/>
  <c r="L29" s="1"/>
  <c r="AV149"/>
  <c r="AM149"/>
  <c r="AM89" s="1"/>
  <c r="AM29" s="1"/>
  <c r="AB199"/>
  <c r="AB226"/>
  <c r="AB239"/>
  <c r="AB179" s="1"/>
  <c r="AB119" s="1"/>
  <c r="AB127"/>
  <c r="AR148"/>
  <c r="AA221"/>
  <c r="BG207"/>
  <c r="BG147" s="1"/>
  <c r="BG87" s="1"/>
  <c r="BB207"/>
  <c r="BB147" s="1"/>
  <c r="AV207"/>
  <c r="AV147" s="1"/>
  <c r="AV87" s="1"/>
  <c r="AV27" s="1"/>
  <c r="AQ207"/>
  <c r="AQ147" s="1"/>
  <c r="AQ87" s="1"/>
  <c r="AQ27" s="1"/>
  <c r="Y207"/>
  <c r="Y147" s="1"/>
  <c r="Y87" s="1"/>
  <c r="Y27" s="1"/>
  <c r="R207"/>
  <c r="P28" i="2"/>
  <c r="S28"/>
  <c r="X146" i="13"/>
  <c r="X86" s="1"/>
  <c r="X26" s="1"/>
  <c r="U146"/>
  <c r="U86" s="1"/>
  <c r="U26" s="1"/>
  <c r="AU146"/>
  <c r="O27" i="2"/>
  <c r="Y202" i="13"/>
  <c r="Y222"/>
  <c r="Y221"/>
  <c r="AA26" i="2"/>
  <c r="X26"/>
  <c r="BD25" i="13"/>
  <c r="AV25"/>
  <c r="T25"/>
  <c r="W139"/>
  <c r="W79" s="1"/>
  <c r="W19" s="1"/>
  <c r="W238"/>
  <c r="AG24" i="2"/>
  <c r="R143" i="13"/>
  <c r="R83" s="1"/>
  <c r="R23" s="1"/>
  <c r="AN143"/>
  <c r="AN83" s="1"/>
  <c r="AN23" s="1"/>
  <c r="AX201"/>
  <c r="AX141" s="1"/>
  <c r="AX81" s="1"/>
  <c r="AX21" s="1"/>
  <c r="S234"/>
  <c r="S174" s="1"/>
  <c r="S114" s="1"/>
  <c r="S54" s="1"/>
  <c r="AE191"/>
  <c r="AE131" s="1"/>
  <c r="AE71" s="1"/>
  <c r="AE11" s="1"/>
  <c r="AE132"/>
  <c r="AE72" s="1"/>
  <c r="AE12" s="1"/>
  <c r="AE227"/>
  <c r="AE167" s="1"/>
  <c r="AE107" s="1"/>
  <c r="AE47" s="1"/>
  <c r="AE229"/>
  <c r="AE169" s="1"/>
  <c r="AE109" s="1"/>
  <c r="AE49" s="1"/>
  <c r="AE232"/>
  <c r="AE171"/>
  <c r="AE111" s="1"/>
  <c r="AE51" s="1"/>
  <c r="AE228"/>
  <c r="AE168" s="1"/>
  <c r="AE108" s="1"/>
  <c r="AE48" s="1"/>
  <c r="AE175"/>
  <c r="AE115" s="1"/>
  <c r="AE55" s="1"/>
  <c r="AE193"/>
  <c r="AE133" s="1"/>
  <c r="AE73" s="1"/>
  <c r="AE13" s="1"/>
  <c r="AE195"/>
  <c r="AE198"/>
  <c r="AE138" s="1"/>
  <c r="AE78" s="1"/>
  <c r="AE18" s="1"/>
  <c r="P33" i="2"/>
  <c r="AG33"/>
  <c r="R33"/>
  <c r="AH33"/>
  <c r="AF7" i="13"/>
  <c r="AF218" s="1"/>
  <c r="P210"/>
  <c r="V210"/>
  <c r="V150" s="1"/>
  <c r="V90" s="1"/>
  <c r="V30" s="1"/>
  <c r="AA210"/>
  <c r="AA150" s="1"/>
  <c r="AA90" s="1"/>
  <c r="AA30" s="1"/>
  <c r="AO210"/>
  <c r="AO150" s="1"/>
  <c r="AO90" s="1"/>
  <c r="AO30" s="1"/>
  <c r="AU210"/>
  <c r="AU150" s="1"/>
  <c r="AU90" s="1"/>
  <c r="AU30" s="1"/>
  <c r="AZ210"/>
  <c r="AZ150" s="1"/>
  <c r="AZ90" s="1"/>
  <c r="AZ30" s="1"/>
  <c r="BE210"/>
  <c r="BE150" s="1"/>
  <c r="BE90" s="1"/>
  <c r="BE30" s="1"/>
  <c r="S148"/>
  <c r="AS148"/>
  <c r="BD148"/>
  <c r="BD88" s="1"/>
  <c r="BD28" s="1"/>
  <c r="AN146"/>
  <c r="AQ146"/>
  <c r="AQ86" s="1"/>
  <c r="AQ26" s="1"/>
  <c r="AY146"/>
  <c r="BG146"/>
  <c r="BG86" s="1"/>
  <c r="BG26" s="1"/>
  <c r="L146"/>
  <c r="L86" s="1"/>
  <c r="L26" s="1"/>
  <c r="V146"/>
  <c r="V86" s="1"/>
  <c r="V26" s="1"/>
  <c r="AG146"/>
  <c r="AG86" s="1"/>
  <c r="AG26" s="1"/>
  <c r="AM204"/>
  <c r="AM144" s="1"/>
  <c r="AM84" s="1"/>
  <c r="AM24" s="1"/>
  <c r="M204"/>
  <c r="S204"/>
  <c r="W204"/>
  <c r="L204"/>
  <c r="R204"/>
  <c r="V204"/>
  <c r="Y204"/>
  <c r="M201"/>
  <c r="J201"/>
  <c r="J141" s="1"/>
  <c r="J81" s="1"/>
  <c r="J21" s="1"/>
  <c r="T201"/>
  <c r="T141" s="1"/>
  <c r="T81" s="1"/>
  <c r="T21" s="1"/>
  <c r="AT201"/>
  <c r="AT141" s="1"/>
  <c r="AT81" s="1"/>
  <c r="AT21" s="1"/>
  <c r="BB201"/>
  <c r="R201"/>
  <c r="R141" s="1"/>
  <c r="R81" s="1"/>
  <c r="R21" s="1"/>
  <c r="AR201"/>
  <c r="AR141" s="1"/>
  <c r="AR81" s="1"/>
  <c r="AR21" s="1"/>
  <c r="AZ201"/>
  <c r="AZ141" s="1"/>
  <c r="AZ81" s="1"/>
  <c r="AZ21" s="1"/>
  <c r="U187"/>
  <c r="V201"/>
  <c r="Q190"/>
  <c r="Q221"/>
  <c r="Q229"/>
  <c r="Q225"/>
  <c r="Q230"/>
  <c r="Q170" s="1"/>
  <c r="Q110" s="1"/>
  <c r="Q50" s="1"/>
  <c r="Q198"/>
  <c r="Q138" s="1"/>
  <c r="Q191"/>
  <c r="Q131" s="1"/>
  <c r="Q71" s="1"/>
  <c r="Q11" s="1"/>
  <c r="Q231"/>
  <c r="Q171" s="1"/>
  <c r="Q238"/>
  <c r="Q178" s="1"/>
  <c r="Q118" s="1"/>
  <c r="Q58" s="1"/>
  <c r="Q152"/>
  <c r="Q92" s="1"/>
  <c r="Q32" s="1"/>
  <c r="Q227"/>
  <c r="Q234"/>
  <c r="Q130"/>
  <c r="Q70" s="1"/>
  <c r="Q10" s="1"/>
  <c r="Q192"/>
  <c r="Q132" s="1"/>
  <c r="Q233"/>
  <c r="Q173" s="1"/>
  <c r="Q113" s="1"/>
  <c r="Q53" s="1"/>
  <c r="Q220"/>
  <c r="Q199"/>
  <c r="Q139" s="1"/>
  <c r="Q79" s="1"/>
  <c r="Q19" s="1"/>
  <c r="W150"/>
  <c r="W90" s="1"/>
  <c r="W30" s="1"/>
  <c r="L150"/>
  <c r="L90" s="1"/>
  <c r="L30" s="1"/>
  <c r="AW150"/>
  <c r="AW90" s="1"/>
  <c r="AW30" s="1"/>
  <c r="AB149"/>
  <c r="AB89" s="1"/>
  <c r="AB29" s="1"/>
  <c r="Q149"/>
  <c r="Q89" s="1"/>
  <c r="Q29" s="1"/>
  <c r="BD149"/>
  <c r="BD89" s="1"/>
  <c r="BD29" s="1"/>
  <c r="K88"/>
  <c r="K28" s="1"/>
  <c r="AA230"/>
  <c r="AA225"/>
  <c r="AA165" s="1"/>
  <c r="AA105" s="1"/>
  <c r="AA45" s="1"/>
  <c r="X28" i="2"/>
  <c r="V28"/>
  <c r="Y203" i="13"/>
  <c r="Y194"/>
  <c r="Y239"/>
  <c r="U26" i="2"/>
  <c r="S26"/>
  <c r="P25" i="13"/>
  <c r="L25"/>
  <c r="T143"/>
  <c r="T83" s="1"/>
  <c r="T23" s="1"/>
  <c r="AT143"/>
  <c r="AT83" s="1"/>
  <c r="AT23" s="1"/>
  <c r="Q140"/>
  <c r="Q80" s="1"/>
  <c r="Q20" s="1"/>
  <c r="AG131"/>
  <c r="AG71" s="1"/>
  <c r="AG11" s="1"/>
  <c r="AG221"/>
  <c r="AG161" s="1"/>
  <c r="AG101" s="1"/>
  <c r="AG41" s="1"/>
  <c r="AG235"/>
  <c r="AG175" s="1"/>
  <c r="AG115" s="1"/>
  <c r="AG55" s="1"/>
  <c r="AG237"/>
  <c r="AG177" s="1"/>
  <c r="AG117" s="1"/>
  <c r="AG57" s="1"/>
  <c r="AG224"/>
  <c r="AG164" s="1"/>
  <c r="AG104" s="1"/>
  <c r="AG44" s="1"/>
  <c r="AG166"/>
  <c r="AG106" s="1"/>
  <c r="AG46" s="1"/>
  <c r="AG236"/>
  <c r="AG176" s="1"/>
  <c r="AG116" s="1"/>
  <c r="AG56" s="1"/>
  <c r="AG165"/>
  <c r="AG105" s="1"/>
  <c r="AG45" s="1"/>
  <c r="AG170"/>
  <c r="AG110" s="1"/>
  <c r="AG50" s="1"/>
  <c r="AG222"/>
  <c r="AG162" s="1"/>
  <c r="AG102" s="1"/>
  <c r="AG42" s="1"/>
  <c r="AG220"/>
  <c r="AG160" s="1"/>
  <c r="AG100" s="1"/>
  <c r="AG40" s="1"/>
  <c r="AG194"/>
  <c r="AG134" s="1"/>
  <c r="AG74" s="1"/>
  <c r="AG14" s="1"/>
  <c r="AG196"/>
  <c r="AG136" s="1"/>
  <c r="AG76" s="1"/>
  <c r="AG16" s="1"/>
  <c r="AG198"/>
  <c r="AG138" s="1"/>
  <c r="AG78" s="1"/>
  <c r="AG18" s="1"/>
  <c r="AG142"/>
  <c r="AG82" s="1"/>
  <c r="AG22" s="1"/>
  <c r="AG144"/>
  <c r="AG84" s="1"/>
  <c r="AG24" s="1"/>
  <c r="AM154"/>
  <c r="AM94" s="1"/>
  <c r="AM34" s="1"/>
  <c r="AQ154"/>
  <c r="AQ94" s="1"/>
  <c r="AQ34" s="1"/>
  <c r="AU154"/>
  <c r="AU94" s="1"/>
  <c r="AU34" s="1"/>
  <c r="AY154"/>
  <c r="AY94" s="1"/>
  <c r="AY34" s="1"/>
  <c r="K154"/>
  <c r="K94" s="1"/>
  <c r="K34" s="1"/>
  <c r="Q154"/>
  <c r="Q94" s="1"/>
  <c r="Q34" s="1"/>
  <c r="U154"/>
  <c r="U94" s="1"/>
  <c r="U34" s="1"/>
  <c r="Y154"/>
  <c r="Y94" s="1"/>
  <c r="Y34" s="1"/>
  <c r="AC154"/>
  <c r="AC94" s="1"/>
  <c r="AC34" s="1"/>
  <c r="AG154"/>
  <c r="AG94" s="1"/>
  <c r="AG34" s="1"/>
  <c r="BE154"/>
  <c r="BE94" s="1"/>
  <c r="BE34" s="1"/>
  <c r="AM213"/>
  <c r="AM153" s="1"/>
  <c r="AM93" s="1"/>
  <c r="AM33" s="1"/>
  <c r="AQ213"/>
  <c r="AQ153" s="1"/>
  <c r="AQ93" s="1"/>
  <c r="AQ33" s="1"/>
  <c r="AU213"/>
  <c r="AU153" s="1"/>
  <c r="AU93" s="1"/>
  <c r="AU33" s="1"/>
  <c r="AY213"/>
  <c r="AY153" s="1"/>
  <c r="AY93" s="1"/>
  <c r="AY33" s="1"/>
  <c r="BC213"/>
  <c r="BC153" s="1"/>
  <c r="BC93" s="1"/>
  <c r="BC33" s="1"/>
  <c r="BG213"/>
  <c r="BG153" s="1"/>
  <c r="BG93" s="1"/>
  <c r="BG33" s="1"/>
  <c r="L213"/>
  <c r="L153" s="1"/>
  <c r="L93" s="1"/>
  <c r="L33" s="1"/>
  <c r="P213"/>
  <c r="P153" s="1"/>
  <c r="P93" s="1"/>
  <c r="P33" s="1"/>
  <c r="R213"/>
  <c r="R153" s="1"/>
  <c r="R93" s="1"/>
  <c r="R33" s="1"/>
  <c r="T213"/>
  <c r="T153" s="1"/>
  <c r="T93" s="1"/>
  <c r="T33" s="1"/>
  <c r="V213"/>
  <c r="V153" s="1"/>
  <c r="V93" s="1"/>
  <c r="V33" s="1"/>
  <c r="X213"/>
  <c r="X153" s="1"/>
  <c r="X93" s="1"/>
  <c r="X33" s="1"/>
  <c r="Z213"/>
  <c r="Z153" s="1"/>
  <c r="Z93" s="1"/>
  <c r="Z33" s="1"/>
  <c r="AB213"/>
  <c r="AB153" s="1"/>
  <c r="AB93" s="1"/>
  <c r="AB33" s="1"/>
  <c r="AD213"/>
  <c r="AD153" s="1"/>
  <c r="AD93" s="1"/>
  <c r="AD33" s="1"/>
  <c r="AF213"/>
  <c r="AB223"/>
  <c r="AB228"/>
  <c r="AB234"/>
  <c r="AB220"/>
  <c r="Z232"/>
  <c r="M207"/>
  <c r="M147" s="1"/>
  <c r="M87" s="1"/>
  <c r="M27" s="1"/>
  <c r="S207"/>
  <c r="S147" s="1"/>
  <c r="S87" s="1"/>
  <c r="S27" s="1"/>
  <c r="X207"/>
  <c r="X147" s="1"/>
  <c r="X87" s="1"/>
  <c r="X27" s="1"/>
  <c r="AO207"/>
  <c r="AS207"/>
  <c r="AW207"/>
  <c r="BA207"/>
  <c r="BE207"/>
  <c r="AB207"/>
  <c r="Y27" i="2"/>
  <c r="AA27"/>
  <c r="V27"/>
  <c r="AG27"/>
  <c r="R24"/>
  <c r="X24"/>
  <c r="V24"/>
  <c r="P24"/>
  <c r="S24"/>
  <c r="AB24"/>
  <c r="O24"/>
  <c r="W227" i="13"/>
  <c r="W224"/>
  <c r="W220"/>
  <c r="W198"/>
  <c r="W138" s="1"/>
  <c r="W78" s="1"/>
  <c r="W221"/>
  <c r="W233"/>
  <c r="W173" s="1"/>
  <c r="W236"/>
  <c r="W195"/>
  <c r="AO202"/>
  <c r="AS202"/>
  <c r="AW202"/>
  <c r="BA202"/>
  <c r="BE202"/>
  <c r="K202"/>
  <c r="K142" s="1"/>
  <c r="M202"/>
  <c r="M142" s="1"/>
  <c r="M82" s="1"/>
  <c r="M22" s="1"/>
  <c r="Q202"/>
  <c r="Q142" s="1"/>
  <c r="S202"/>
  <c r="S142" s="1"/>
  <c r="S82" s="1"/>
  <c r="S22" s="1"/>
  <c r="U202"/>
  <c r="U142" s="1"/>
  <c r="X202"/>
  <c r="X142" s="1"/>
  <c r="X82" s="1"/>
  <c r="X22" s="1"/>
  <c r="AN202"/>
  <c r="AR202"/>
  <c r="AV202"/>
  <c r="AZ202"/>
  <c r="BD202"/>
  <c r="J202"/>
  <c r="W202"/>
  <c r="AC202"/>
  <c r="AC142" s="1"/>
  <c r="AC82" s="1"/>
  <c r="AC22" s="1"/>
  <c r="AE202"/>
  <c r="AE142" s="1"/>
  <c r="AE82" s="1"/>
  <c r="AE22" s="1"/>
  <c r="S239"/>
  <c r="S179" s="1"/>
  <c r="S119" s="1"/>
  <c r="S59" s="1"/>
  <c r="S237"/>
  <c r="S177" s="1"/>
  <c r="S117" s="1"/>
  <c r="S57" s="1"/>
  <c r="S228"/>
  <c r="S168" s="1"/>
  <c r="S108" s="1"/>
  <c r="S48" s="1"/>
  <c r="S220"/>
  <c r="S160" s="1"/>
  <c r="S100" s="1"/>
  <c r="S40" s="1"/>
  <c r="S195"/>
  <c r="S135" s="1"/>
  <c r="S75" s="1"/>
  <c r="S15" s="1"/>
  <c r="S198"/>
  <c r="S138" s="1"/>
  <c r="S78" s="1"/>
  <c r="S18" s="1"/>
  <c r="S200"/>
  <c r="S140" s="1"/>
  <c r="S80" s="1"/>
  <c r="S20" s="1"/>
  <c r="S191"/>
  <c r="S131" s="1"/>
  <c r="S71" s="1"/>
  <c r="S11" s="1"/>
  <c r="S219"/>
  <c r="S159" s="1"/>
  <c r="S99" s="1"/>
  <c r="S39" s="1"/>
  <c r="S223"/>
  <c r="S163" s="1"/>
  <c r="S103" s="1"/>
  <c r="S43" s="1"/>
  <c r="S235"/>
  <c r="S175" s="1"/>
  <c r="S115" s="1"/>
  <c r="S55" s="1"/>
  <c r="S233"/>
  <c r="S173" s="1"/>
  <c r="S113" s="1"/>
  <c r="S53" s="1"/>
  <c r="S224"/>
  <c r="S164" s="1"/>
  <c r="S104" s="1"/>
  <c r="S44" s="1"/>
  <c r="S226"/>
  <c r="S166" s="1"/>
  <c r="S106" s="1"/>
  <c r="S46" s="1"/>
  <c r="S236"/>
  <c r="S176" s="1"/>
  <c r="S116" s="1"/>
  <c r="S56" s="1"/>
  <c r="S230"/>
  <c r="S170" s="1"/>
  <c r="S110" s="1"/>
  <c r="S50" s="1"/>
  <c r="S161"/>
  <c r="S101" s="1"/>
  <c r="S41" s="1"/>
  <c r="S194"/>
  <c r="S134" s="1"/>
  <c r="S74" s="1"/>
  <c r="S14" s="1"/>
  <c r="S209"/>
  <c r="S149" s="1"/>
  <c r="S89" s="1"/>
  <c r="S29" s="1"/>
  <c r="S190"/>
  <c r="S130" s="1"/>
  <c r="S70" s="1"/>
  <c r="S10" s="1"/>
  <c r="S132"/>
  <c r="S72" s="1"/>
  <c r="S12" s="1"/>
  <c r="S231"/>
  <c r="S171" s="1"/>
  <c r="S111" s="1"/>
  <c r="S51" s="1"/>
  <c r="S229"/>
  <c r="S169" s="1"/>
  <c r="S109" s="1"/>
  <c r="S49" s="1"/>
  <c r="S222"/>
  <c r="S162" s="1"/>
  <c r="S102" s="1"/>
  <c r="S42" s="1"/>
  <c r="S193"/>
  <c r="S133" s="1"/>
  <c r="S73" s="1"/>
  <c r="S13" s="1"/>
  <c r="S197"/>
  <c r="T131"/>
  <c r="T71" s="1"/>
  <c r="T11" s="1"/>
  <c r="T231"/>
  <c r="T233"/>
  <c r="T173" s="1"/>
  <c r="T113" s="1"/>
  <c r="T53" s="1"/>
  <c r="T230"/>
  <c r="T170" s="1"/>
  <c r="T232"/>
  <c r="T172" s="1"/>
  <c r="T112" s="1"/>
  <c r="T194"/>
  <c r="T134" s="1"/>
  <c r="T74" s="1"/>
  <c r="T192"/>
  <c r="T132" s="1"/>
  <c r="T72" s="1"/>
  <c r="T12" s="1"/>
  <c r="T227"/>
  <c r="T167" s="1"/>
  <c r="T107" s="1"/>
  <c r="T229"/>
  <c r="T169" s="1"/>
  <c r="T109" s="1"/>
  <c r="T49" s="1"/>
  <c r="T175"/>
  <c r="T159"/>
  <c r="T222"/>
  <c r="T162" s="1"/>
  <c r="T102" s="1"/>
  <c r="T42" s="1"/>
  <c r="T193"/>
  <c r="T133" s="1"/>
  <c r="T73" s="1"/>
  <c r="T13" s="1"/>
  <c r="T142"/>
  <c r="AE213"/>
  <c r="AE153" s="1"/>
  <c r="AE93" s="1"/>
  <c r="AE33" s="1"/>
  <c r="J93"/>
  <c r="J33" s="1"/>
  <c r="BB93"/>
  <c r="BB33" s="1"/>
  <c r="AW93"/>
  <c r="AW33" s="1"/>
  <c r="AR93"/>
  <c r="AR33" s="1"/>
  <c r="X33" i="2"/>
  <c r="I33"/>
  <c r="M33"/>
  <c r="P92" i="13"/>
  <c r="P32" s="1"/>
  <c r="AR92"/>
  <c r="AR32" s="1"/>
  <c r="AE210"/>
  <c r="AE150" s="1"/>
  <c r="AE90" s="1"/>
  <c r="AE30" s="1"/>
  <c r="AE205"/>
  <c r="AE145" s="1"/>
  <c r="AE85" s="1"/>
  <c r="AE25" s="1"/>
  <c r="AE200"/>
  <c r="AE140" s="1"/>
  <c r="AE80" s="1"/>
  <c r="AE20" s="1"/>
  <c r="AE135"/>
  <c r="AE75" s="1"/>
  <c r="AE15" s="1"/>
  <c r="AE159"/>
  <c r="AE99" s="1"/>
  <c r="AE39" s="1"/>
  <c r="AE222"/>
  <c r="AE162" s="1"/>
  <c r="AE102" s="1"/>
  <c r="AE42" s="1"/>
  <c r="AE230"/>
  <c r="AE170" s="1"/>
  <c r="AE110" s="1"/>
  <c r="AE50" s="1"/>
  <c r="AE173"/>
  <c r="AE113" s="1"/>
  <c r="AE53" s="1"/>
  <c r="AE166"/>
  <c r="AE106" s="1"/>
  <c r="AE46" s="1"/>
  <c r="AE172"/>
  <c r="AE112" s="1"/>
  <c r="AE52" s="1"/>
  <c r="AE225"/>
  <c r="AE165" s="1"/>
  <c r="AE105" s="1"/>
  <c r="AE45" s="1"/>
  <c r="AE221"/>
  <c r="AE161" s="1"/>
  <c r="AE101" s="1"/>
  <c r="AE41" s="1"/>
  <c r="AE190"/>
  <c r="AE130" s="1"/>
  <c r="AE70" s="1"/>
  <c r="AE10" s="1"/>
  <c r="AB91"/>
  <c r="AB31" s="1"/>
  <c r="W91"/>
  <c r="W31" s="1"/>
  <c r="R91"/>
  <c r="R31" s="1"/>
  <c r="P150"/>
  <c r="P90" s="1"/>
  <c r="P30" s="1"/>
  <c r="BA150"/>
  <c r="BA90" s="1"/>
  <c r="BA30" s="1"/>
  <c r="AM150"/>
  <c r="AM90" s="1"/>
  <c r="AM30" s="1"/>
  <c r="BC210"/>
  <c r="BC150" s="1"/>
  <c r="BC90" s="1"/>
  <c r="BC30" s="1"/>
  <c r="AV210"/>
  <c r="AV150" s="1"/>
  <c r="AV90" s="1"/>
  <c r="AV30" s="1"/>
  <c r="AN210"/>
  <c r="AN150" s="1"/>
  <c r="AN90" s="1"/>
  <c r="AN30" s="1"/>
  <c r="X210"/>
  <c r="X150" s="1"/>
  <c r="X90" s="1"/>
  <c r="X30" s="1"/>
  <c r="R210"/>
  <c r="R150" s="1"/>
  <c r="R90" s="1"/>
  <c r="R30" s="1"/>
  <c r="Y149"/>
  <c r="Y89" s="1"/>
  <c r="V149"/>
  <c r="V89" s="1"/>
  <c r="V29" s="1"/>
  <c r="R149"/>
  <c r="R89" s="1"/>
  <c r="R29" s="1"/>
  <c r="M149"/>
  <c r="M89" s="1"/>
  <c r="M29" s="1"/>
  <c r="J149"/>
  <c r="BB149"/>
  <c r="BB89" s="1"/>
  <c r="BB29" s="1"/>
  <c r="AX149"/>
  <c r="AU149"/>
  <c r="AU89" s="1"/>
  <c r="AU29" s="1"/>
  <c r="AN149"/>
  <c r="S88"/>
  <c r="S28" s="1"/>
  <c r="AW148"/>
  <c r="W148"/>
  <c r="W88" s="1"/>
  <c r="W28" s="1"/>
  <c r="AA222"/>
  <c r="AA237"/>
  <c r="AY148"/>
  <c r="AQ148"/>
  <c r="AN27"/>
  <c r="U28" i="2"/>
  <c r="AW146" i="13"/>
  <c r="AS146"/>
  <c r="Y196"/>
  <c r="Y233"/>
  <c r="AG26" i="2"/>
  <c r="AH26"/>
  <c r="AZ25" i="13"/>
  <c r="U204"/>
  <c r="K204"/>
  <c r="BD143"/>
  <c r="BD83" s="1"/>
  <c r="BD23" s="1"/>
  <c r="BF201"/>
  <c r="BF141" s="1"/>
  <c r="BF81" s="1"/>
  <c r="BF21" s="1"/>
  <c r="J18" i="2"/>
  <c r="S18"/>
  <c r="P18"/>
  <c r="AO134" i="13"/>
  <c r="AO74" s="1"/>
  <c r="AO14" s="1"/>
  <c r="AY134"/>
  <c r="AY74" s="1"/>
  <c r="AY14" s="1"/>
  <c r="BF134"/>
  <c r="BF74" s="1"/>
  <c r="BF190"/>
  <c r="BF130" s="1"/>
  <c r="BF70" s="1"/>
  <c r="BF10" s="1"/>
  <c r="BF228"/>
  <c r="BF222"/>
  <c r="BF162" s="1"/>
  <c r="BF102" s="1"/>
  <c r="BF42" s="1"/>
  <c r="BF223"/>
  <c r="BF232"/>
  <c r="BF172" s="1"/>
  <c r="BF112" s="1"/>
  <c r="BF52" s="1"/>
  <c r="BF233"/>
  <c r="BF237"/>
  <c r="BF177" s="1"/>
  <c r="BF117" s="1"/>
  <c r="BF57" s="1"/>
  <c r="AX232"/>
  <c r="AX172" s="1"/>
  <c r="AX112" s="1"/>
  <c r="AX52" s="1"/>
  <c r="AX238"/>
  <c r="AX178" s="1"/>
  <c r="AX118" s="1"/>
  <c r="AX58" s="1"/>
  <c r="AX190"/>
  <c r="AX130" s="1"/>
  <c r="AX70" s="1"/>
  <c r="AX10" s="1"/>
  <c r="AX223"/>
  <c r="AX228"/>
  <c r="AX222"/>
  <c r="AX162" s="1"/>
  <c r="AX102" s="1"/>
  <c r="AX42" s="1"/>
  <c r="AX237"/>
  <c r="AX177" s="1"/>
  <c r="AX117" s="1"/>
  <c r="AX57" s="1"/>
  <c r="P73"/>
  <c r="P13" s="1"/>
  <c r="AO196"/>
  <c r="AO136" s="1"/>
  <c r="AO76" s="1"/>
  <c r="AO16" s="1"/>
  <c r="AR196"/>
  <c r="AR136" s="1"/>
  <c r="AR76" s="1"/>
  <c r="AR16" s="1"/>
  <c r="M196"/>
  <c r="M136" s="1"/>
  <c r="M76" s="1"/>
  <c r="AX196"/>
  <c r="AX136" s="1"/>
  <c r="AX76" s="1"/>
  <c r="BA196"/>
  <c r="BA136" s="1"/>
  <c r="BA76" s="1"/>
  <c r="BF196"/>
  <c r="BF136" s="1"/>
  <c r="BF76" s="1"/>
  <c r="R16" i="2"/>
  <c r="AG16"/>
  <c r="AM193" i="13"/>
  <c r="AV193"/>
  <c r="AV133" s="1"/>
  <c r="BA193"/>
  <c r="BF193"/>
  <c r="Q193"/>
  <c r="Q133" s="1"/>
  <c r="Q73" s="1"/>
  <c r="BD223"/>
  <c r="BD237"/>
  <c r="BD177" s="1"/>
  <c r="BD117" s="1"/>
  <c r="BD57" s="1"/>
  <c r="BD191"/>
  <c r="BD131" s="1"/>
  <c r="BD231"/>
  <c r="BD233"/>
  <c r="BD239"/>
  <c r="BD179" s="1"/>
  <c r="BD119" s="1"/>
  <c r="BD59" s="1"/>
  <c r="AV223"/>
  <c r="AV237"/>
  <c r="AV177" s="1"/>
  <c r="AV117" s="1"/>
  <c r="AV57" s="1"/>
  <c r="AV230"/>
  <c r="AV170" s="1"/>
  <c r="AV110" s="1"/>
  <c r="AV50" s="1"/>
  <c r="AV191"/>
  <c r="AV131" s="1"/>
  <c r="AV71" s="1"/>
  <c r="AV11" s="1"/>
  <c r="AV225"/>
  <c r="AV229"/>
  <c r="AV169" s="1"/>
  <c r="AV109" s="1"/>
  <c r="AV49" s="1"/>
  <c r="AV233"/>
  <c r="AV239"/>
  <c r="AV179" s="1"/>
  <c r="AV119" s="1"/>
  <c r="AV59" s="1"/>
  <c r="AV236"/>
  <c r="AV176" s="1"/>
  <c r="AV116" s="1"/>
  <c r="AV56" s="1"/>
  <c r="AV173"/>
  <c r="AV113" s="1"/>
  <c r="AV53" s="1"/>
  <c r="AV232"/>
  <c r="AV172" s="1"/>
  <c r="AV112" s="1"/>
  <c r="AV52" s="1"/>
  <c r="AV234"/>
  <c r="AV174" s="1"/>
  <c r="AV114" s="1"/>
  <c r="AV54" s="1"/>
  <c r="AN237"/>
  <c r="AN173"/>
  <c r="AN113" s="1"/>
  <c r="AN53" s="1"/>
  <c r="AN230"/>
  <c r="AN170" s="1"/>
  <c r="AN110" s="1"/>
  <c r="AN50" s="1"/>
  <c r="AN191"/>
  <c r="AN131" s="1"/>
  <c r="AN229"/>
  <c r="AN239"/>
  <c r="AN179" s="1"/>
  <c r="AN119" s="1"/>
  <c r="AN59" s="1"/>
  <c r="AN236"/>
  <c r="AN176" s="1"/>
  <c r="AN116" s="1"/>
  <c r="AN56" s="1"/>
  <c r="AN232"/>
  <c r="AN172" s="1"/>
  <c r="AN112" s="1"/>
  <c r="AN52" s="1"/>
  <c r="AN169"/>
  <c r="AN109" s="1"/>
  <c r="AN49" s="1"/>
  <c r="AN224"/>
  <c r="AN164" s="1"/>
  <c r="AN104" s="1"/>
  <c r="AN44" s="1"/>
  <c r="AN234"/>
  <c r="AN174" s="1"/>
  <c r="AN114" s="1"/>
  <c r="AN54" s="1"/>
  <c r="AV134"/>
  <c r="AV74" s="1"/>
  <c r="AV14" s="1"/>
  <c r="K134"/>
  <c r="M67"/>
  <c r="J136"/>
  <c r="J76" s="1"/>
  <c r="J16" s="1"/>
  <c r="BC136"/>
  <c r="BC76" s="1"/>
  <c r="BC16" s="1"/>
  <c r="M194"/>
  <c r="M134" s="1"/>
  <c r="M74" s="1"/>
  <c r="M14" s="1"/>
  <c r="AW194"/>
  <c r="AW134" s="1"/>
  <c r="BC194"/>
  <c r="AN194"/>
  <c r="BD194"/>
  <c r="BD134" s="1"/>
  <c r="BB194"/>
  <c r="BB134" s="1"/>
  <c r="M223"/>
  <c r="M229"/>
  <c r="M169" s="1"/>
  <c r="M234"/>
  <c r="M220"/>
  <c r="BF133"/>
  <c r="BB238"/>
  <c r="BB178" s="1"/>
  <c r="BB118" s="1"/>
  <c r="BB58" s="1"/>
  <c r="BB190"/>
  <c r="BB130" s="1"/>
  <c r="BB70" s="1"/>
  <c r="BB10" s="1"/>
  <c r="BB232"/>
  <c r="BB172" s="1"/>
  <c r="BB112" s="1"/>
  <c r="BB52" s="1"/>
  <c r="BB223"/>
  <c r="BB237"/>
  <c r="BB177" s="1"/>
  <c r="BB117" s="1"/>
  <c r="BB57" s="1"/>
  <c r="AT232"/>
  <c r="AT172" s="1"/>
  <c r="AT112" s="1"/>
  <c r="AT52" s="1"/>
  <c r="AT238"/>
  <c r="AT178" s="1"/>
  <c r="AT118" s="1"/>
  <c r="AT58" s="1"/>
  <c r="AT190"/>
  <c r="AT130" s="1"/>
  <c r="AT70" s="1"/>
  <c r="AT10" s="1"/>
  <c r="AT223"/>
  <c r="AT219"/>
  <c r="AT225"/>
  <c r="AT237"/>
  <c r="AT228"/>
  <c r="AT168" s="1"/>
  <c r="AT108" s="1"/>
  <c r="AT48" s="1"/>
  <c r="AT230"/>
  <c r="AT170" s="1"/>
  <c r="AT110" s="1"/>
  <c r="AT50" s="1"/>
  <c r="AG140"/>
  <c r="AG80" s="1"/>
  <c r="AG20" s="1"/>
  <c r="AD141"/>
  <c r="AD81" s="1"/>
  <c r="AD21" s="1"/>
  <c r="P149"/>
  <c r="P89" s="1"/>
  <c r="P29" s="1"/>
  <c r="BG149"/>
  <c r="AT149"/>
  <c r="AQ149"/>
  <c r="AA205"/>
  <c r="Z203"/>
  <c r="Y187"/>
  <c r="BB205"/>
  <c r="BB145" s="1"/>
  <c r="BB85" s="1"/>
  <c r="BB25" s="1"/>
  <c r="AW205"/>
  <c r="AR205"/>
  <c r="AR145" s="1"/>
  <c r="AR85" s="1"/>
  <c r="AR25" s="1"/>
  <c r="X205"/>
  <c r="X145" s="1"/>
  <c r="X85" s="1"/>
  <c r="X25" s="1"/>
  <c r="S205"/>
  <c r="X141"/>
  <c r="X81" s="1"/>
  <c r="X21" s="1"/>
  <c r="AA25" i="2"/>
  <c r="AH25"/>
  <c r="BF203" i="13"/>
  <c r="BF143" s="1"/>
  <c r="BF83" s="1"/>
  <c r="BF23" s="1"/>
  <c r="AX203"/>
  <c r="AX143" s="1"/>
  <c r="AX83" s="1"/>
  <c r="AX23" s="1"/>
  <c r="P203"/>
  <c r="P143" s="1"/>
  <c r="P83" s="1"/>
  <c r="P23" s="1"/>
  <c r="R142"/>
  <c r="Y23" i="2"/>
  <c r="M23"/>
  <c r="U199" i="13"/>
  <c r="U139" s="1"/>
  <c r="U79" s="1"/>
  <c r="U19" s="1"/>
  <c r="AM142"/>
  <c r="AM82" s="1"/>
  <c r="AM22" s="1"/>
  <c r="L141"/>
  <c r="L81" s="1"/>
  <c r="L21" s="1"/>
  <c r="BB141"/>
  <c r="BB81" s="1"/>
  <c r="BB21" s="1"/>
  <c r="BC140"/>
  <c r="BC80" s="1"/>
  <c r="BC20" s="1"/>
  <c r="AU140"/>
  <c r="AU80" s="1"/>
  <c r="AU20" s="1"/>
  <c r="AM140"/>
  <c r="AM80" s="1"/>
  <c r="AM20" s="1"/>
  <c r="T187"/>
  <c r="BD200"/>
  <c r="BD140" s="1"/>
  <c r="BD80" s="1"/>
  <c r="BD20" s="1"/>
  <c r="AZ200"/>
  <c r="AZ140" s="1"/>
  <c r="AZ80" s="1"/>
  <c r="AZ20" s="1"/>
  <c r="AV200"/>
  <c r="AV140" s="1"/>
  <c r="AV80" s="1"/>
  <c r="AV20" s="1"/>
  <c r="AR200"/>
  <c r="AR140" s="1"/>
  <c r="AR80" s="1"/>
  <c r="AR20" s="1"/>
  <c r="R140"/>
  <c r="R80" s="1"/>
  <c r="R20" s="1"/>
  <c r="M200"/>
  <c r="M140" s="1"/>
  <c r="M80" s="1"/>
  <c r="M20" s="1"/>
  <c r="AA21" i="2"/>
  <c r="P21"/>
  <c r="M21"/>
  <c r="S137" i="13"/>
  <c r="S77" s="1"/>
  <c r="S17" s="1"/>
  <c r="BG199"/>
  <c r="BG139" s="1"/>
  <c r="BG79" s="1"/>
  <c r="BG19" s="1"/>
  <c r="BC199"/>
  <c r="BC139" s="1"/>
  <c r="BC79" s="1"/>
  <c r="BC19" s="1"/>
  <c r="AY199"/>
  <c r="AY139" s="1"/>
  <c r="AY79" s="1"/>
  <c r="AY19" s="1"/>
  <c r="AU199"/>
  <c r="AU139" s="1"/>
  <c r="AU79" s="1"/>
  <c r="AU19" s="1"/>
  <c r="AQ199"/>
  <c r="AQ139" s="1"/>
  <c r="AQ79" s="1"/>
  <c r="AQ19" s="1"/>
  <c r="AM199"/>
  <c r="AM139" s="1"/>
  <c r="AM79" s="1"/>
  <c r="AM19" s="1"/>
  <c r="M199"/>
  <c r="M139" s="1"/>
  <c r="M79" s="1"/>
  <c r="M19" s="1"/>
  <c r="S20" i="2"/>
  <c r="M20"/>
  <c r="R20"/>
  <c r="R163" i="13"/>
  <c r="R103" s="1"/>
  <c r="R43" s="1"/>
  <c r="R225"/>
  <c r="R190"/>
  <c r="R130" s="1"/>
  <c r="R70" s="1"/>
  <c r="R10" s="1"/>
  <c r="P138"/>
  <c r="P78" s="1"/>
  <c r="P18" s="1"/>
  <c r="Q195"/>
  <c r="Q135" s="1"/>
  <c r="Q75" s="1"/>
  <c r="Q15" s="1"/>
  <c r="J137"/>
  <c r="V18" i="2"/>
  <c r="Y18"/>
  <c r="P194" i="13"/>
  <c r="P134" s="1"/>
  <c r="P74" s="1"/>
  <c r="P14" s="1"/>
  <c r="P220"/>
  <c r="P160" s="1"/>
  <c r="P100" s="1"/>
  <c r="P40" s="1"/>
  <c r="P164"/>
  <c r="P159"/>
  <c r="P99" s="1"/>
  <c r="P39" s="1"/>
  <c r="P228"/>
  <c r="P168" s="1"/>
  <c r="P108" s="1"/>
  <c r="P48" s="1"/>
  <c r="P235"/>
  <c r="P187"/>
  <c r="BE196"/>
  <c r="BE136" s="1"/>
  <c r="BE76" s="1"/>
  <c r="BE16" s="1"/>
  <c r="AT196"/>
  <c r="AT136" s="1"/>
  <c r="AT76" s="1"/>
  <c r="AT16" s="1"/>
  <c r="K196"/>
  <c r="K136" s="1"/>
  <c r="K76" s="1"/>
  <c r="AQ196"/>
  <c r="AQ136" s="1"/>
  <c r="AQ76" s="1"/>
  <c r="AQ16" s="1"/>
  <c r="AN196"/>
  <c r="AN136" s="1"/>
  <c r="AN76" s="1"/>
  <c r="AN16" s="1"/>
  <c r="S17" i="2"/>
  <c r="BG195" i="13"/>
  <c r="BB195"/>
  <c r="AV195"/>
  <c r="AH16" i="2"/>
  <c r="Y16"/>
  <c r="BG134" i="13"/>
  <c r="AZ134"/>
  <c r="AZ74" s="1"/>
  <c r="AZ14" s="1"/>
  <c r="AN134"/>
  <c r="AN74" s="1"/>
  <c r="AN14" s="1"/>
  <c r="AT134"/>
  <c r="AS134"/>
  <c r="AS74" s="1"/>
  <c r="BD193"/>
  <c r="BD133" s="1"/>
  <c r="BD73" s="1"/>
  <c r="BD13" s="1"/>
  <c r="AW193"/>
  <c r="AO193"/>
  <c r="BD173"/>
  <c r="V17" i="2"/>
  <c r="J17"/>
  <c r="AB17"/>
  <c r="P131" i="13"/>
  <c r="P227"/>
  <c r="P167" s="1"/>
  <c r="P229"/>
  <c r="P169" s="1"/>
  <c r="P109" s="1"/>
  <c r="P49" s="1"/>
  <c r="P238"/>
  <c r="P178" s="1"/>
  <c r="P226"/>
  <c r="P166" s="1"/>
  <c r="P106" s="1"/>
  <c r="L195"/>
  <c r="AS195"/>
  <c r="AW195"/>
  <c r="BA195"/>
  <c r="BE195"/>
  <c r="K195"/>
  <c r="AZ223"/>
  <c r="AZ237"/>
  <c r="AZ177" s="1"/>
  <c r="AZ117" s="1"/>
  <c r="AZ57" s="1"/>
  <c r="AZ191"/>
  <c r="AZ131" s="1"/>
  <c r="AZ71" s="1"/>
  <c r="AZ11" s="1"/>
  <c r="AZ222"/>
  <c r="AZ162" s="1"/>
  <c r="AZ102" s="1"/>
  <c r="AZ42" s="1"/>
  <c r="AZ231"/>
  <c r="AZ233"/>
  <c r="AZ173" s="1"/>
  <c r="AZ113" s="1"/>
  <c r="AZ53" s="1"/>
  <c r="AZ239"/>
  <c r="AZ179" s="1"/>
  <c r="AZ119" s="1"/>
  <c r="AZ59" s="1"/>
  <c r="AZ236"/>
  <c r="AZ176" s="1"/>
  <c r="AZ116" s="1"/>
  <c r="AZ56" s="1"/>
  <c r="AZ234"/>
  <c r="AZ174" s="1"/>
  <c r="AZ114" s="1"/>
  <c r="AZ54" s="1"/>
  <c r="AR223"/>
  <c r="AR237"/>
  <c r="AR168"/>
  <c r="AR108" s="1"/>
  <c r="AR48" s="1"/>
  <c r="AR165"/>
  <c r="AR105" s="1"/>
  <c r="AR45" s="1"/>
  <c r="AR230"/>
  <c r="AR170" s="1"/>
  <c r="AR110" s="1"/>
  <c r="AR50" s="1"/>
  <c r="AR191"/>
  <c r="AR131" s="1"/>
  <c r="AR71" s="1"/>
  <c r="AR11" s="1"/>
  <c r="AR222"/>
  <c r="AR162" s="1"/>
  <c r="AR102" s="1"/>
  <c r="AR42" s="1"/>
  <c r="AR239"/>
  <c r="AR179" s="1"/>
  <c r="AR119" s="1"/>
  <c r="AR59" s="1"/>
  <c r="AR236"/>
  <c r="AR176" s="1"/>
  <c r="AR116" s="1"/>
  <c r="AR56" s="1"/>
  <c r="AR232"/>
  <c r="AR172" s="1"/>
  <c r="AR112" s="1"/>
  <c r="AR52" s="1"/>
  <c r="AR234"/>
  <c r="AR174" s="1"/>
  <c r="AR114" s="1"/>
  <c r="AR54" s="1"/>
  <c r="AZ143"/>
  <c r="AZ83" s="1"/>
  <c r="AZ23" s="1"/>
  <c r="AR143"/>
  <c r="AR83" s="1"/>
  <c r="AR23" s="1"/>
  <c r="BE140"/>
  <c r="BE80" s="1"/>
  <c r="BE20" s="1"/>
  <c r="AW140"/>
  <c r="AW80" s="1"/>
  <c r="AW20" s="1"/>
  <c r="AO140"/>
  <c r="AO80" s="1"/>
  <c r="AO20" s="1"/>
  <c r="P140"/>
  <c r="P80" s="1"/>
  <c r="P20" s="1"/>
  <c r="J140"/>
  <c r="J80" s="1"/>
  <c r="J20" s="1"/>
  <c r="AB21" i="2"/>
  <c r="U21"/>
  <c r="AH21"/>
  <c r="BD79" i="13"/>
  <c r="BD19" s="1"/>
  <c r="AZ79"/>
  <c r="AZ19" s="1"/>
  <c r="AV79"/>
  <c r="AV19" s="1"/>
  <c r="P79"/>
  <c r="P19" s="1"/>
  <c r="Y20" i="2"/>
  <c r="V20"/>
  <c r="AG20"/>
  <c r="R133" i="13"/>
  <c r="R73" s="1"/>
  <c r="R13" s="1"/>
  <c r="R224"/>
  <c r="R237"/>
  <c r="R192"/>
  <c r="L138"/>
  <c r="L78" s="1"/>
  <c r="L18" s="1"/>
  <c r="X18" i="2"/>
  <c r="BB196" i="13"/>
  <c r="BB136" s="1"/>
  <c r="BB76" s="1"/>
  <c r="AY196"/>
  <c r="AY136" s="1"/>
  <c r="AY76" s="1"/>
  <c r="AY16" s="1"/>
  <c r="AU196"/>
  <c r="AU136" s="1"/>
  <c r="AU76" s="1"/>
  <c r="AU16" s="1"/>
  <c r="O16" i="2"/>
  <c r="I16"/>
  <c r="N127" i="13"/>
  <c r="AU134"/>
  <c r="AU74" s="1"/>
  <c r="AU14" s="1"/>
  <c r="BE193"/>
  <c r="AX193"/>
  <c r="AX133" s="1"/>
  <c r="AX73" s="1"/>
  <c r="AX13" s="1"/>
  <c r="AR193"/>
  <c r="AR133" s="1"/>
  <c r="I23" i="2"/>
  <c r="AG55"/>
  <c r="R55"/>
  <c r="O47"/>
  <c r="AB42"/>
  <c r="P42"/>
  <c r="AG41"/>
  <c r="BB187" i="13"/>
  <c r="AZ235"/>
  <c r="AZ175" s="1"/>
  <c r="AZ115" s="1"/>
  <c r="AZ55" s="1"/>
  <c r="BG231"/>
  <c r="BC231"/>
  <c r="AT231"/>
  <c r="AT171" s="1"/>
  <c r="AT111" s="1"/>
  <c r="AT51" s="1"/>
  <c r="AN231"/>
  <c r="AN171" s="1"/>
  <c r="AN111" s="1"/>
  <c r="AN51" s="1"/>
  <c r="AZ230"/>
  <c r="AZ170" s="1"/>
  <c r="AZ110" s="1"/>
  <c r="AZ50" s="1"/>
  <c r="BC228"/>
  <c r="BC168" s="1"/>
  <c r="BC108" s="1"/>
  <c r="BC48" s="1"/>
  <c r="AZ228"/>
  <c r="AX168"/>
  <c r="AX108" s="1"/>
  <c r="AX48" s="1"/>
  <c r="AN227"/>
  <c r="AN167" s="1"/>
  <c r="AN107" s="1"/>
  <c r="AN47" s="1"/>
  <c r="AT224"/>
  <c r="AT164" s="1"/>
  <c r="AT104" s="1"/>
  <c r="AT44" s="1"/>
  <c r="AN221"/>
  <c r="AN161" s="1"/>
  <c r="AN101" s="1"/>
  <c r="AN41" s="1"/>
  <c r="BG191"/>
  <c r="BG131" s="1"/>
  <c r="BC191"/>
  <c r="BC131" s="1"/>
  <c r="BC71" s="1"/>
  <c r="BC11" s="1"/>
  <c r="AY191"/>
  <c r="AY131" s="1"/>
  <c r="AU191"/>
  <c r="AU131" s="1"/>
  <c r="AU71" s="1"/>
  <c r="AU11" s="1"/>
  <c r="AQ191"/>
  <c r="AQ131" s="1"/>
  <c r="AM191"/>
  <c r="AM131" s="1"/>
  <c r="AM71" s="1"/>
  <c r="AM11" s="1"/>
  <c r="BE190"/>
  <c r="BE130" s="1"/>
  <c r="BE70" s="1"/>
  <c r="BE10" s="1"/>
  <c r="BA190"/>
  <c r="BA130" s="1"/>
  <c r="BA70" s="1"/>
  <c r="BA10" s="1"/>
  <c r="AW190"/>
  <c r="AW130" s="1"/>
  <c r="AW70" s="1"/>
  <c r="AW10" s="1"/>
  <c r="AS190"/>
  <c r="AS130" s="1"/>
  <c r="AS70" s="1"/>
  <c r="AS10" s="1"/>
  <c r="AO190"/>
  <c r="AO130" s="1"/>
  <c r="AO70" s="1"/>
  <c r="AO10" s="1"/>
  <c r="I26" i="2"/>
  <c r="U18"/>
  <c r="L25"/>
  <c r="L11"/>
  <c r="L24"/>
  <c r="I15"/>
  <c r="I19"/>
  <c r="V55"/>
  <c r="AX234" i="13"/>
  <c r="AX174" s="1"/>
  <c r="AX114" s="1"/>
  <c r="AX54" s="1"/>
  <c r="AT234"/>
  <c r="AT174" s="1"/>
  <c r="AT114" s="1"/>
  <c r="AT54" s="1"/>
  <c r="AU175"/>
  <c r="AU115" s="1"/>
  <c r="AU55" s="1"/>
  <c r="AO228"/>
  <c r="AO168" s="1"/>
  <c r="AO108" s="1"/>
  <c r="AO48" s="1"/>
  <c r="J228"/>
  <c r="J168" s="1"/>
  <c r="J108" s="1"/>
  <c r="J48" s="1"/>
  <c r="AO169"/>
  <c r="AO109" s="1"/>
  <c r="AO49" s="1"/>
  <c r="AM169"/>
  <c r="AM109" s="1"/>
  <c r="AM49" s="1"/>
  <c r="K112"/>
  <c r="K52" s="1"/>
  <c r="BB236"/>
  <c r="BB176" s="1"/>
  <c r="BB116" s="1"/>
  <c r="BB56" s="1"/>
  <c r="AX236"/>
  <c r="AX176" s="1"/>
  <c r="AX116" s="1"/>
  <c r="AX56" s="1"/>
  <c r="AT236"/>
  <c r="AT176" s="1"/>
  <c r="AT116" s="1"/>
  <c r="AT56" s="1"/>
  <c r="K236"/>
  <c r="K176" s="1"/>
  <c r="K116" s="1"/>
  <c r="K56" s="1"/>
  <c r="AQ177"/>
  <c r="AQ117" s="1"/>
  <c r="AQ57" s="1"/>
  <c r="J117"/>
  <c r="J57" s="1"/>
  <c r="L60" i="2"/>
  <c r="X59"/>
  <c r="L59"/>
  <c r="AB58"/>
  <c r="P58"/>
  <c r="AG57"/>
  <c r="U56"/>
  <c r="I56"/>
  <c r="X55"/>
  <c r="L55"/>
  <c r="AA53"/>
  <c r="R52"/>
  <c r="AA49"/>
  <c r="X48"/>
  <c r="AA47"/>
  <c r="AG45"/>
  <c r="V45"/>
  <c r="O45"/>
  <c r="V43"/>
  <c r="V42"/>
  <c r="J42"/>
  <c r="R41"/>
  <c r="J40"/>
  <c r="J55"/>
  <c r="U12"/>
  <c r="U16"/>
  <c r="AZ187" i="13"/>
  <c r="AV187"/>
  <c r="AR187"/>
  <c r="BA127"/>
  <c r="BF239"/>
  <c r="BF179" s="1"/>
  <c r="BF119" s="1"/>
  <c r="BF59" s="1"/>
  <c r="BB239"/>
  <c r="BB179" s="1"/>
  <c r="BB119" s="1"/>
  <c r="BB59" s="1"/>
  <c r="AX239"/>
  <c r="AX179" s="1"/>
  <c r="AX119" s="1"/>
  <c r="AX59" s="1"/>
  <c r="AT239"/>
  <c r="AT179" s="1"/>
  <c r="AT119" s="1"/>
  <c r="AT59" s="1"/>
  <c r="K239"/>
  <c r="K179" s="1"/>
  <c r="K119" s="1"/>
  <c r="K59" s="1"/>
  <c r="BF236"/>
  <c r="BF176" s="1"/>
  <c r="BF116" s="1"/>
  <c r="BF56" s="1"/>
  <c r="AO235"/>
  <c r="AO175" s="1"/>
  <c r="AO115" s="1"/>
  <c r="AO55" s="1"/>
  <c r="BG233"/>
  <c r="BG173" s="1"/>
  <c r="BG113" s="1"/>
  <c r="BG53" s="1"/>
  <c r="BB233"/>
  <c r="BB173" s="1"/>
  <c r="BB113" s="1"/>
  <c r="BB53" s="1"/>
  <c r="AX233"/>
  <c r="AR233"/>
  <c r="AR173" s="1"/>
  <c r="AR113" s="1"/>
  <c r="AR53" s="1"/>
  <c r="AM233"/>
  <c r="AM173" s="1"/>
  <c r="AM113" s="1"/>
  <c r="AM53" s="1"/>
  <c r="BC232"/>
  <c r="BC172" s="1"/>
  <c r="BC112" s="1"/>
  <c r="BC52" s="1"/>
  <c r="BE231"/>
  <c r="BA231"/>
  <c r="AV231"/>
  <c r="AV171" s="1"/>
  <c r="AV111" s="1"/>
  <c r="AV51" s="1"/>
  <c r="AQ231"/>
  <c r="AQ171" s="1"/>
  <c r="AQ111" s="1"/>
  <c r="AQ51" s="1"/>
  <c r="K231"/>
  <c r="K171" s="1"/>
  <c r="K111" s="1"/>
  <c r="K51" s="1"/>
  <c r="BG230"/>
  <c r="BG170" s="1"/>
  <c r="AY230"/>
  <c r="AY170" s="1"/>
  <c r="BG228"/>
  <c r="BD228"/>
  <c r="BA168"/>
  <c r="BA108" s="1"/>
  <c r="BA48" s="1"/>
  <c r="AY228"/>
  <c r="BG227"/>
  <c r="BG167" s="1"/>
  <c r="BG107" s="1"/>
  <c r="BG47" s="1"/>
  <c r="AY227"/>
  <c r="AY167" s="1"/>
  <c r="AY107" s="1"/>
  <c r="AY47" s="1"/>
  <c r="AO227"/>
  <c r="AO167" s="1"/>
  <c r="AO107" s="1"/>
  <c r="AO47" s="1"/>
  <c r="AX225"/>
  <c r="AW224"/>
  <c r="AW164" s="1"/>
  <c r="AW104" s="1"/>
  <c r="AW44" s="1"/>
  <c r="BE222"/>
  <c r="BE162" s="1"/>
  <c r="BE102" s="1"/>
  <c r="BE42" s="1"/>
  <c r="BB222"/>
  <c r="BB162" s="1"/>
  <c r="BB102" s="1"/>
  <c r="BB42" s="1"/>
  <c r="AW222"/>
  <c r="AW162" s="1"/>
  <c r="AW102" s="1"/>
  <c r="AW42" s="1"/>
  <c r="AT222"/>
  <c r="AT162" s="1"/>
  <c r="AT102" s="1"/>
  <c r="AT42" s="1"/>
  <c r="J221"/>
  <c r="J161" s="1"/>
  <c r="J101" s="1"/>
  <c r="BG219"/>
  <c r="AY219"/>
  <c r="BE191"/>
  <c r="BE131" s="1"/>
  <c r="BA191"/>
  <c r="BA131" s="1"/>
  <c r="AW191"/>
  <c r="AW131" s="1"/>
  <c r="AW71" s="1"/>
  <c r="AW11" s="1"/>
  <c r="AS191"/>
  <c r="AS131" s="1"/>
  <c r="AO191"/>
  <c r="AO131" s="1"/>
  <c r="AO71" s="1"/>
  <c r="AO11" s="1"/>
  <c r="J191"/>
  <c r="J131" s="1"/>
  <c r="BG190"/>
  <c r="BG130" s="1"/>
  <c r="BG70" s="1"/>
  <c r="BG10" s="1"/>
  <c r="BC190"/>
  <c r="BC130" s="1"/>
  <c r="BC70" s="1"/>
  <c r="BC10" s="1"/>
  <c r="AY190"/>
  <c r="AY130" s="1"/>
  <c r="AY70" s="1"/>
  <c r="AY10" s="1"/>
  <c r="AU190"/>
  <c r="AU130" s="1"/>
  <c r="AU70" s="1"/>
  <c r="AU10" s="1"/>
  <c r="AQ190"/>
  <c r="AQ130" s="1"/>
  <c r="AQ70" s="1"/>
  <c r="AQ10" s="1"/>
  <c r="AM190"/>
  <c r="AM130" s="1"/>
  <c r="AM70" s="1"/>
  <c r="AM10" s="1"/>
  <c r="AP7"/>
  <c r="AP191" s="1"/>
  <c r="AP131" s="1"/>
  <c r="AP71" s="1"/>
  <c r="AP11" s="1"/>
  <c r="K190"/>
  <c r="K130" s="1"/>
  <c r="K70" s="1"/>
  <c r="K10" s="1"/>
  <c r="I45" i="3"/>
  <c r="AS177" i="13"/>
  <c r="AS117" s="1"/>
  <c r="AS57" s="1"/>
  <c r="AM177"/>
  <c r="AM117" s="1"/>
  <c r="AM57" s="1"/>
  <c r="U24" i="2"/>
  <c r="R60"/>
  <c r="AH58"/>
  <c r="S58"/>
  <c r="L57"/>
  <c r="X56"/>
  <c r="AA55"/>
  <c r="AG48"/>
  <c r="I47"/>
  <c r="AB43"/>
  <c r="J43"/>
  <c r="Y42"/>
  <c r="M42"/>
  <c r="X41"/>
  <c r="BG187" i="13"/>
  <c r="BA187"/>
  <c r="BC239"/>
  <c r="BC179" s="1"/>
  <c r="BC119" s="1"/>
  <c r="BC59" s="1"/>
  <c r="AY239"/>
  <c r="AY179" s="1"/>
  <c r="AY119" s="1"/>
  <c r="AY59" s="1"/>
  <c r="AU239"/>
  <c r="AU179" s="1"/>
  <c r="AU119" s="1"/>
  <c r="AU59" s="1"/>
  <c r="AQ239"/>
  <c r="AQ179" s="1"/>
  <c r="AQ119" s="1"/>
  <c r="AQ59" s="1"/>
  <c r="J179"/>
  <c r="J119" s="1"/>
  <c r="J59" s="1"/>
  <c r="BG177"/>
  <c r="BG117" s="1"/>
  <c r="BG57" s="1"/>
  <c r="BE233"/>
  <c r="BE173" s="1"/>
  <c r="BE113" s="1"/>
  <c r="BE53" s="1"/>
  <c r="AY233"/>
  <c r="AY173" s="1"/>
  <c r="AY113" s="1"/>
  <c r="AY53" s="1"/>
  <c r="AT233"/>
  <c r="BF173"/>
  <c r="BF113" s="1"/>
  <c r="BF53" s="1"/>
  <c r="BF231"/>
  <c r="BB231"/>
  <c r="AX231"/>
  <c r="AX171" s="1"/>
  <c r="AX111" s="1"/>
  <c r="AX51" s="1"/>
  <c r="AR231"/>
  <c r="AR171" s="1"/>
  <c r="AR111" s="1"/>
  <c r="AR51" s="1"/>
  <c r="BA230"/>
  <c r="BA170" s="1"/>
  <c r="BA110" s="1"/>
  <c r="BA50" s="1"/>
  <c r="BG168"/>
  <c r="BG108" s="1"/>
  <c r="BG48" s="1"/>
  <c r="BE228"/>
  <c r="BE168" s="1"/>
  <c r="BE108" s="1"/>
  <c r="BE48" s="1"/>
  <c r="BB228"/>
  <c r="AY168"/>
  <c r="AY108" s="1"/>
  <c r="AY48" s="1"/>
  <c r="BA227"/>
  <c r="AR227"/>
  <c r="AR167" s="1"/>
  <c r="AR107" s="1"/>
  <c r="AR47" s="1"/>
  <c r="AW167"/>
  <c r="AW107" s="1"/>
  <c r="AW47" s="1"/>
  <c r="AN225"/>
  <c r="AN165" s="1"/>
  <c r="AN105" s="1"/>
  <c r="AN45" s="1"/>
  <c r="AZ224"/>
  <c r="AZ164" s="1"/>
  <c r="AZ104" s="1"/>
  <c r="AZ44" s="1"/>
  <c r="BG222"/>
  <c r="BG162" s="1"/>
  <c r="BG102" s="1"/>
  <c r="BG42" s="1"/>
  <c r="BD222"/>
  <c r="BD162" s="1"/>
  <c r="BD102" s="1"/>
  <c r="BD42" s="1"/>
  <c r="AY222"/>
  <c r="AY162" s="1"/>
  <c r="AY102" s="1"/>
  <c r="AY42" s="1"/>
  <c r="AV222"/>
  <c r="AV162" s="1"/>
  <c r="AV102" s="1"/>
  <c r="AV42" s="1"/>
  <c r="AM221"/>
  <c r="AM161" s="1"/>
  <c r="AM101" s="1"/>
  <c r="AM41" s="1"/>
  <c r="BA219"/>
  <c r="J192"/>
  <c r="J132" s="1"/>
  <c r="J72" s="1"/>
  <c r="BF191"/>
  <c r="BF131" s="1"/>
  <c r="BF71" s="1"/>
  <c r="BF11" s="1"/>
  <c r="BB191"/>
  <c r="BB131" s="1"/>
  <c r="AX191"/>
  <c r="AX131" s="1"/>
  <c r="AX71" s="1"/>
  <c r="AX11" s="1"/>
  <c r="AT191"/>
  <c r="AT131" s="1"/>
  <c r="BD190"/>
  <c r="BD130" s="1"/>
  <c r="BD70" s="1"/>
  <c r="BD10" s="1"/>
  <c r="AZ190"/>
  <c r="AZ130" s="1"/>
  <c r="AZ70" s="1"/>
  <c r="AZ10" s="1"/>
  <c r="AV190"/>
  <c r="AV130" s="1"/>
  <c r="AV70" s="1"/>
  <c r="AV10" s="1"/>
  <c r="AR190"/>
  <c r="AR130" s="1"/>
  <c r="AR70" s="1"/>
  <c r="AR10" s="1"/>
  <c r="I25" i="2"/>
  <c r="I58" i="4"/>
  <c r="L13" i="2" s="1"/>
  <c r="I57" i="4"/>
  <c r="I56"/>
  <c r="L26" i="2" s="1"/>
  <c r="I55" i="4"/>
  <c r="H41"/>
  <c r="H44"/>
  <c r="I44" s="1"/>
  <c r="L17" i="2" s="1"/>
  <c r="H43" i="4"/>
  <c r="I43" s="1"/>
  <c r="L15" i="2" s="1"/>
  <c r="I42" i="4"/>
  <c r="L16" i="2" s="1"/>
  <c r="I41" i="4"/>
  <c r="L14" i="2" s="1"/>
  <c r="I28" i="4"/>
  <c r="L28" i="2" s="1"/>
  <c r="H27" i="4"/>
  <c r="I27" s="1"/>
  <c r="I15"/>
  <c r="L29" i="2" s="1"/>
  <c r="I14" i="4"/>
  <c r="H13"/>
  <c r="I13" s="1"/>
  <c r="I70" i="3"/>
  <c r="I18" i="2" s="1"/>
  <c r="H71" i="3"/>
  <c r="I71" s="1"/>
  <c r="I22" i="2" s="1"/>
  <c r="I55" i="3"/>
  <c r="I17" i="2" s="1"/>
  <c r="I44" i="3"/>
  <c r="I27" i="2" s="1"/>
  <c r="H43" i="3"/>
  <c r="I43" s="1"/>
  <c r="I21" i="2" s="1"/>
  <c r="I42" i="3"/>
  <c r="I41"/>
  <c r="I20" i="2" s="1"/>
  <c r="I27" i="3"/>
  <c r="I12" i="2" s="1"/>
  <c r="H30" i="3"/>
  <c r="I30" s="1"/>
  <c r="I13"/>
  <c r="I11" i="2" s="1"/>
  <c r="I14" i="3"/>
  <c r="I24" i="2" s="1"/>
  <c r="H15" i="3"/>
  <c r="I15" s="1"/>
  <c r="I14" i="2" s="1"/>
  <c r="I29" i="4"/>
  <c r="AL232" i="13"/>
  <c r="AL172" s="1"/>
  <c r="AL112" s="1"/>
  <c r="AL52" s="1"/>
  <c r="AL202"/>
  <c r="AL142" s="1"/>
  <c r="AL82" s="1"/>
  <c r="AL22" s="1"/>
  <c r="AL206"/>
  <c r="AL210"/>
  <c r="AL150" s="1"/>
  <c r="AL90" s="1"/>
  <c r="AL30" s="1"/>
  <c r="AL222"/>
  <c r="AL162" s="1"/>
  <c r="AL102" s="1"/>
  <c r="AL42" s="1"/>
  <c r="AL211"/>
  <c r="AL223"/>
  <c r="AL163" s="1"/>
  <c r="AL103" s="1"/>
  <c r="AL43" s="1"/>
  <c r="AL225"/>
  <c r="AL239"/>
  <c r="AL179" s="1"/>
  <c r="AL119" s="1"/>
  <c r="AL59" s="1"/>
  <c r="AL194"/>
  <c r="AL134" s="1"/>
  <c r="AL74" s="1"/>
  <c r="AL14" s="1"/>
  <c r="AL198"/>
  <c r="AL138" s="1"/>
  <c r="AL78" s="1"/>
  <c r="AL18" s="1"/>
  <c r="AL197"/>
  <c r="AL137" s="1"/>
  <c r="AL77" s="1"/>
  <c r="AL17" s="1"/>
  <c r="AL203"/>
  <c r="AL143" s="1"/>
  <c r="AL83" s="1"/>
  <c r="AL23" s="1"/>
  <c r="AL192"/>
  <c r="AL132" s="1"/>
  <c r="AL72" s="1"/>
  <c r="AL12" s="1"/>
  <c r="AL221"/>
  <c r="AL161" s="1"/>
  <c r="AL101" s="1"/>
  <c r="AL41" s="1"/>
  <c r="AL235"/>
  <c r="AL175" s="1"/>
  <c r="AL115" s="1"/>
  <c r="AL55" s="1"/>
  <c r="AL237"/>
  <c r="AL177" s="1"/>
  <c r="AL117" s="1"/>
  <c r="AL57" s="1"/>
  <c r="AL199"/>
  <c r="AL139" s="1"/>
  <c r="AL79" s="1"/>
  <c r="AL19" s="1"/>
  <c r="AL216"/>
  <c r="AL156" s="1"/>
  <c r="AL96" s="1"/>
  <c r="AL36" s="1"/>
  <c r="AL190"/>
  <c r="AL130" s="1"/>
  <c r="AL70" s="1"/>
  <c r="AL10" s="1"/>
  <c r="AL219"/>
  <c r="AL159" s="1"/>
  <c r="AL99" s="1"/>
  <c r="AL39" s="1"/>
  <c r="AL231"/>
  <c r="AL171" s="1"/>
  <c r="AL111" s="1"/>
  <c r="AL51" s="1"/>
  <c r="AL233"/>
  <c r="AL173" s="1"/>
  <c r="AL113" s="1"/>
  <c r="AL53" s="1"/>
  <c r="AL228"/>
  <c r="AL168" s="1"/>
  <c r="AL108" s="1"/>
  <c r="AL48" s="1"/>
  <c r="AL238"/>
  <c r="AL178" s="1"/>
  <c r="AL118" s="1"/>
  <c r="AL58" s="1"/>
  <c r="AL224"/>
  <c r="AL164" s="1"/>
  <c r="AL104" s="1"/>
  <c r="AL44" s="1"/>
  <c r="AL226"/>
  <c r="AL166" s="1"/>
  <c r="AL106" s="1"/>
  <c r="AL46" s="1"/>
  <c r="AL220"/>
  <c r="AL160" s="1"/>
  <c r="AL100" s="1"/>
  <c r="AL40" s="1"/>
  <c r="AL196"/>
  <c r="AL136" s="1"/>
  <c r="AL76" s="1"/>
  <c r="AL16" s="1"/>
  <c r="AL200"/>
  <c r="AL140" s="1"/>
  <c r="AL80" s="1"/>
  <c r="AL20" s="1"/>
  <c r="AL204"/>
  <c r="AL144" s="1"/>
  <c r="AL84" s="1"/>
  <c r="AL24" s="1"/>
  <c r="AL208"/>
  <c r="AL148" s="1"/>
  <c r="AL88" s="1"/>
  <c r="AL28" s="1"/>
  <c r="AL212"/>
  <c r="AL213"/>
  <c r="AL153" s="1"/>
  <c r="AL93" s="1"/>
  <c r="AL33" s="1"/>
  <c r="AL217"/>
  <c r="AL157" s="1"/>
  <c r="AL97" s="1"/>
  <c r="AL37" s="1"/>
  <c r="AL191"/>
  <c r="AL131" s="1"/>
  <c r="AL71" s="1"/>
  <c r="AL11" s="1"/>
  <c r="AL227"/>
  <c r="AL167" s="1"/>
  <c r="AL107" s="1"/>
  <c r="AL47" s="1"/>
  <c r="AL229"/>
  <c r="AL169" s="1"/>
  <c r="AL109" s="1"/>
  <c r="AL49" s="1"/>
  <c r="AL236"/>
  <c r="AL176" s="1"/>
  <c r="AL116" s="1"/>
  <c r="AL56" s="1"/>
  <c r="AL165"/>
  <c r="AL105" s="1"/>
  <c r="AL45" s="1"/>
  <c r="AL230"/>
  <c r="AL170" s="1"/>
  <c r="AL110" s="1"/>
  <c r="AL50" s="1"/>
  <c r="AL234"/>
  <c r="AL174" s="1"/>
  <c r="AL114" s="1"/>
  <c r="AL54" s="1"/>
  <c r="AL193"/>
  <c r="AL133" s="1"/>
  <c r="AL73" s="1"/>
  <c r="AL13" s="1"/>
  <c r="AL201"/>
  <c r="AL141" s="1"/>
  <c r="AL81" s="1"/>
  <c r="AL21" s="1"/>
  <c r="AL205"/>
  <c r="AL145" s="1"/>
  <c r="AL85" s="1"/>
  <c r="AL25" s="1"/>
  <c r="AL146"/>
  <c r="AL86" s="1"/>
  <c r="AL26" s="1"/>
  <c r="AL209"/>
  <c r="AL149" s="1"/>
  <c r="AL89" s="1"/>
  <c r="AL29" s="1"/>
  <c r="AL214"/>
  <c r="AL154" s="1"/>
  <c r="AL94" s="1"/>
  <c r="AL34" s="1"/>
  <c r="AL151"/>
  <c r="AL91" s="1"/>
  <c r="AL31" s="1"/>
  <c r="AL215"/>
  <c r="AL155" s="1"/>
  <c r="AL95" s="1"/>
  <c r="AL35" s="1"/>
  <c r="AL195"/>
  <c r="AL135" s="1"/>
  <c r="AL75" s="1"/>
  <c r="AL15" s="1"/>
  <c r="AL207"/>
  <c r="AL147" s="1"/>
  <c r="AL87" s="1"/>
  <c r="AL27" s="1"/>
  <c r="AL152"/>
  <c r="AL92" s="1"/>
  <c r="AL32" s="1"/>
  <c r="BD38"/>
  <c r="AN38"/>
  <c r="BF218"/>
  <c r="BF158" s="1"/>
  <c r="BF98" s="1"/>
  <c r="BF38" s="1"/>
  <c r="BB218"/>
  <c r="BB158" s="1"/>
  <c r="BB98" s="1"/>
  <c r="BB38" s="1"/>
  <c r="AX218"/>
  <c r="AX158" s="1"/>
  <c r="AX98" s="1"/>
  <c r="AX38" s="1"/>
  <c r="AT218"/>
  <c r="AT158" s="1"/>
  <c r="AT98" s="1"/>
  <c r="AT38" s="1"/>
  <c r="AK218"/>
  <c r="AK158" s="1"/>
  <c r="AK98" s="1"/>
  <c r="AK38" s="1"/>
  <c r="AG218"/>
  <c r="AG158" s="1"/>
  <c r="AG98" s="1"/>
  <c r="AG38" s="1"/>
  <c r="AC218"/>
  <c r="AC158" s="1"/>
  <c r="AC98" s="1"/>
  <c r="AC38" s="1"/>
  <c r="Y218"/>
  <c r="Y158" s="1"/>
  <c r="Y98" s="1"/>
  <c r="Y38" s="1"/>
  <c r="U218"/>
  <c r="U158" s="1"/>
  <c r="U98" s="1"/>
  <c r="U38" s="1"/>
  <c r="Q218"/>
  <c r="Q158" s="1"/>
  <c r="Q98" s="1"/>
  <c r="Q38" s="1"/>
  <c r="M39" i="2"/>
  <c r="P39"/>
  <c r="V39"/>
  <c r="L39"/>
  <c r="X39"/>
  <c r="U39"/>
  <c r="Y39"/>
  <c r="O39"/>
  <c r="AG39"/>
  <c r="AA39"/>
  <c r="AB39"/>
  <c r="M210" i="13"/>
  <c r="M150" s="1"/>
  <c r="M90" s="1"/>
  <c r="Q210"/>
  <c r="Q150" s="1"/>
  <c r="Q90" s="1"/>
  <c r="Q30" s="1"/>
  <c r="U210"/>
  <c r="U150" s="1"/>
  <c r="U90" s="1"/>
  <c r="U30" s="1"/>
  <c r="Y210"/>
  <c r="Y150" s="1"/>
  <c r="Y90" s="1"/>
  <c r="Y30" s="1"/>
  <c r="AC210"/>
  <c r="AC150" s="1"/>
  <c r="AC90" s="1"/>
  <c r="AC30" s="1"/>
  <c r="AP210"/>
  <c r="AP150" s="1"/>
  <c r="AP90" s="1"/>
  <c r="AP30" s="1"/>
  <c r="AT210"/>
  <c r="AT150" s="1"/>
  <c r="AT90" s="1"/>
  <c r="AT30" s="1"/>
  <c r="AX210"/>
  <c r="AX150" s="1"/>
  <c r="AX90" s="1"/>
  <c r="AX30" s="1"/>
  <c r="BB210"/>
  <c r="BB150" s="1"/>
  <c r="BB90" s="1"/>
  <c r="BB30" s="1"/>
  <c r="BF210"/>
  <c r="BF150" s="1"/>
  <c r="BF90" s="1"/>
  <c r="BF30" s="1"/>
  <c r="AC127"/>
  <c r="AO149"/>
  <c r="AO89" s="1"/>
  <c r="AO29" s="1"/>
  <c r="AS149"/>
  <c r="AS89" s="1"/>
  <c r="AS29" s="1"/>
  <c r="AW149"/>
  <c r="AW89" s="1"/>
  <c r="AW29" s="1"/>
  <c r="BA149"/>
  <c r="BA89" s="1"/>
  <c r="BA29" s="1"/>
  <c r="BE149"/>
  <c r="BE89" s="1"/>
  <c r="BE29" s="1"/>
  <c r="AB190"/>
  <c r="AB130" s="1"/>
  <c r="AB70" s="1"/>
  <c r="AB10" s="1"/>
  <c r="AB227"/>
  <c r="AB167" s="1"/>
  <c r="AB107" s="1"/>
  <c r="AB47" s="1"/>
  <c r="AB229"/>
  <c r="AB236"/>
  <c r="AB176" s="1"/>
  <c r="AB116" s="1"/>
  <c r="AB56" s="1"/>
  <c r="AB173"/>
  <c r="AB113" s="1"/>
  <c r="AB53" s="1"/>
  <c r="AB168"/>
  <c r="AB108" s="1"/>
  <c r="AB48" s="1"/>
  <c r="AB238"/>
  <c r="AB178" s="1"/>
  <c r="AB118" s="1"/>
  <c r="AB58" s="1"/>
  <c r="AB163"/>
  <c r="AB103" s="1"/>
  <c r="AB43" s="1"/>
  <c r="AB232"/>
  <c r="AB172" s="1"/>
  <c r="AB112" s="1"/>
  <c r="AB169"/>
  <c r="AB109" s="1"/>
  <c r="AB49" s="1"/>
  <c r="AB164"/>
  <c r="AB104" s="1"/>
  <c r="AB44" s="1"/>
  <c r="AB174"/>
  <c r="AB114" s="1"/>
  <c r="AB54" s="1"/>
  <c r="AB59"/>
  <c r="AB133"/>
  <c r="AB73" s="1"/>
  <c r="AB13" s="1"/>
  <c r="AB194"/>
  <c r="AB195"/>
  <c r="AB135" s="1"/>
  <c r="AB75" s="1"/>
  <c r="AB15" s="1"/>
  <c r="AB196"/>
  <c r="AB136" s="1"/>
  <c r="AB76" s="1"/>
  <c r="AB16" s="1"/>
  <c r="AB197"/>
  <c r="AB137" s="1"/>
  <c r="AB77" s="1"/>
  <c r="AB17" s="1"/>
  <c r="AB198"/>
  <c r="AB138" s="1"/>
  <c r="AB78" s="1"/>
  <c r="AB18" s="1"/>
  <c r="AB139"/>
  <c r="AB79" s="1"/>
  <c r="AB19" s="1"/>
  <c r="AB200"/>
  <c r="AB140" s="1"/>
  <c r="AB80" s="1"/>
  <c r="AB20" s="1"/>
  <c r="AB201"/>
  <c r="AB141" s="1"/>
  <c r="AB81" s="1"/>
  <c r="AB21" s="1"/>
  <c r="AB202"/>
  <c r="AB142" s="1"/>
  <c r="AB82" s="1"/>
  <c r="AB22" s="1"/>
  <c r="AB204"/>
  <c r="AB144" s="1"/>
  <c r="AB84" s="1"/>
  <c r="AB24" s="1"/>
  <c r="AB231"/>
  <c r="AB171" s="1"/>
  <c r="AB111" s="1"/>
  <c r="AB51" s="1"/>
  <c r="AB237"/>
  <c r="AB177" s="1"/>
  <c r="AB117" s="1"/>
  <c r="AB57" s="1"/>
  <c r="AB175"/>
  <c r="AB115" s="1"/>
  <c r="AB55" s="1"/>
  <c r="AB192"/>
  <c r="AB132" s="1"/>
  <c r="AB72" s="1"/>
  <c r="AB12" s="1"/>
  <c r="AB221"/>
  <c r="AB161" s="1"/>
  <c r="AB101" s="1"/>
  <c r="AB41" s="1"/>
  <c r="AB225"/>
  <c r="AB165" s="1"/>
  <c r="AB105" s="1"/>
  <c r="AB45" s="1"/>
  <c r="AB230"/>
  <c r="AB170" s="1"/>
  <c r="AB110" s="1"/>
  <c r="AB50" s="1"/>
  <c r="AB52"/>
  <c r="AB166"/>
  <c r="AB106" s="1"/>
  <c r="AB46" s="1"/>
  <c r="AB222"/>
  <c r="AB162" s="1"/>
  <c r="AB102" s="1"/>
  <c r="AB42" s="1"/>
  <c r="AB160"/>
  <c r="AB100" s="1"/>
  <c r="AB40" s="1"/>
  <c r="AB134"/>
  <c r="AB74" s="1"/>
  <c r="AB14" s="1"/>
  <c r="AB205"/>
  <c r="AB147"/>
  <c r="AB87" s="1"/>
  <c r="AB27" s="1"/>
  <c r="R88"/>
  <c r="R28" s="1"/>
  <c r="AM88"/>
  <c r="AM28" s="1"/>
  <c r="AQ88"/>
  <c r="AQ28" s="1"/>
  <c r="AS88"/>
  <c r="AS28" s="1"/>
  <c r="AW88"/>
  <c r="AW28" s="1"/>
  <c r="AY88"/>
  <c r="AY28" s="1"/>
  <c r="BA88"/>
  <c r="BA28" s="1"/>
  <c r="M88"/>
  <c r="M28" s="1"/>
  <c r="U88"/>
  <c r="U28" s="1"/>
  <c r="AV88"/>
  <c r="AV28" s="1"/>
  <c r="AR88"/>
  <c r="AR28" s="1"/>
  <c r="AB67"/>
  <c r="Z191"/>
  <c r="Z131" s="1"/>
  <c r="Z71" s="1"/>
  <c r="Z11" s="1"/>
  <c r="Z192"/>
  <c r="Z132" s="1"/>
  <c r="Z72" s="1"/>
  <c r="Z12" s="1"/>
  <c r="Z219"/>
  <c r="Z231"/>
  <c r="Z171" s="1"/>
  <c r="Z111" s="1"/>
  <c r="Z51" s="1"/>
  <c r="Z233"/>
  <c r="Z173" s="1"/>
  <c r="Z113" s="1"/>
  <c r="Z53" s="1"/>
  <c r="Z230"/>
  <c r="Z170" s="1"/>
  <c r="Z110" s="1"/>
  <c r="Z50" s="1"/>
  <c r="Z167"/>
  <c r="Z178"/>
  <c r="Z118" s="1"/>
  <c r="Z58" s="1"/>
  <c r="Z177"/>
  <c r="Z117" s="1"/>
  <c r="Z57" s="1"/>
  <c r="Z172"/>
  <c r="Z112" s="1"/>
  <c r="Z52" s="1"/>
  <c r="Z222"/>
  <c r="Z220"/>
  <c r="Z160" s="1"/>
  <c r="Z100" s="1"/>
  <c r="Z40" s="1"/>
  <c r="Z136"/>
  <c r="Z76" s="1"/>
  <c r="Z16" s="1"/>
  <c r="Z140"/>
  <c r="Z80" s="1"/>
  <c r="Z20" s="1"/>
  <c r="Z29"/>
  <c r="Z221"/>
  <c r="Z161" s="1"/>
  <c r="Z101" s="1"/>
  <c r="Z41" s="1"/>
  <c r="Z225"/>
  <c r="Z165" s="1"/>
  <c r="Z105" s="1"/>
  <c r="Z45" s="1"/>
  <c r="Z236"/>
  <c r="Z176" s="1"/>
  <c r="Z116" s="1"/>
  <c r="Z56" s="1"/>
  <c r="Z107"/>
  <c r="Z47" s="1"/>
  <c r="Z194"/>
  <c r="Z134" s="1"/>
  <c r="Z74" s="1"/>
  <c r="Z14" s="1"/>
  <c r="Z198"/>
  <c r="Z138" s="1"/>
  <c r="Z78" s="1"/>
  <c r="Z18" s="1"/>
  <c r="Z202"/>
  <c r="Z142" s="1"/>
  <c r="Z82" s="1"/>
  <c r="Z22" s="1"/>
  <c r="Z204"/>
  <c r="Z144" s="1"/>
  <c r="Z84" s="1"/>
  <c r="Z24" s="1"/>
  <c r="Z235"/>
  <c r="Z175" s="1"/>
  <c r="Z115" s="1"/>
  <c r="Z55" s="1"/>
  <c r="Z239"/>
  <c r="Z179" s="1"/>
  <c r="Z119" s="1"/>
  <c r="Z59" s="1"/>
  <c r="Z224"/>
  <c r="Z164" s="1"/>
  <c r="Z104" s="1"/>
  <c r="Z44" s="1"/>
  <c r="Z174"/>
  <c r="Z114" s="1"/>
  <c r="Z54" s="1"/>
  <c r="Z226"/>
  <c r="Z166" s="1"/>
  <c r="Z106" s="1"/>
  <c r="Z46" s="1"/>
  <c r="Z195"/>
  <c r="Z135" s="1"/>
  <c r="Z75" s="1"/>
  <c r="Z15" s="1"/>
  <c r="Z197"/>
  <c r="Z137" s="1"/>
  <c r="Z77" s="1"/>
  <c r="Z17" s="1"/>
  <c r="Z199"/>
  <c r="Z139" s="1"/>
  <c r="Z79" s="1"/>
  <c r="Z19" s="1"/>
  <c r="Z143"/>
  <c r="Z83" s="1"/>
  <c r="Z23" s="1"/>
  <c r="Z207"/>
  <c r="Z190"/>
  <c r="Z130" s="1"/>
  <c r="Z70" s="1"/>
  <c r="Z10" s="1"/>
  <c r="Z223"/>
  <c r="Z163" s="1"/>
  <c r="Z103" s="1"/>
  <c r="Z43" s="1"/>
  <c r="Z229"/>
  <c r="Z228"/>
  <c r="Z168" s="1"/>
  <c r="Z108" s="1"/>
  <c r="Z48" s="1"/>
  <c r="Z159"/>
  <c r="Z99" s="1"/>
  <c r="Z39" s="1"/>
  <c r="Z169"/>
  <c r="Z109" s="1"/>
  <c r="Z49" s="1"/>
  <c r="Z162"/>
  <c r="Z102" s="1"/>
  <c r="Z42" s="1"/>
  <c r="Z193"/>
  <c r="Z133" s="1"/>
  <c r="Z73" s="1"/>
  <c r="Z13" s="1"/>
  <c r="Z201"/>
  <c r="Z141" s="1"/>
  <c r="Z81" s="1"/>
  <c r="Z21" s="1"/>
  <c r="AN89"/>
  <c r="AN29" s="1"/>
  <c r="AQ89"/>
  <c r="AQ29" s="1"/>
  <c r="AR89"/>
  <c r="AR29" s="1"/>
  <c r="AT89"/>
  <c r="AT29" s="1"/>
  <c r="AV89"/>
  <c r="AV29" s="1"/>
  <c r="AX89"/>
  <c r="AX29" s="1"/>
  <c r="AY89"/>
  <c r="AY29" s="1"/>
  <c r="AZ89"/>
  <c r="AZ29" s="1"/>
  <c r="BC89"/>
  <c r="BC29" s="1"/>
  <c r="BF89"/>
  <c r="BF29" s="1"/>
  <c r="BG89"/>
  <c r="BG29" s="1"/>
  <c r="J89"/>
  <c r="AC67"/>
  <c r="J29" i="2"/>
  <c r="Y29"/>
  <c r="I29"/>
  <c r="I28"/>
  <c r="Y28"/>
  <c r="R28"/>
  <c r="AH28"/>
  <c r="AA28"/>
  <c r="AM27" i="13"/>
  <c r="AU27"/>
  <c r="BC27"/>
  <c r="BG27"/>
  <c r="L27"/>
  <c r="P27"/>
  <c r="T27"/>
  <c r="M205"/>
  <c r="M145" s="1"/>
  <c r="M85" s="1"/>
  <c r="M25" s="1"/>
  <c r="Q205"/>
  <c r="Q145" s="1"/>
  <c r="U205"/>
  <c r="U145" s="1"/>
  <c r="U85" s="1"/>
  <c r="U25" s="1"/>
  <c r="AM205"/>
  <c r="AM145" s="1"/>
  <c r="AQ205"/>
  <c r="AQ145" s="1"/>
  <c r="AQ85" s="1"/>
  <c r="AQ25" s="1"/>
  <c r="AU205"/>
  <c r="AU145" s="1"/>
  <c r="AU85" s="1"/>
  <c r="AU25" s="1"/>
  <c r="AY205"/>
  <c r="AY145" s="1"/>
  <c r="AY85" s="1"/>
  <c r="AY25" s="1"/>
  <c r="BC205"/>
  <c r="BC145" s="1"/>
  <c r="BG205"/>
  <c r="BG145" s="1"/>
  <c r="BG85" s="1"/>
  <c r="BG25" s="1"/>
  <c r="Z205"/>
  <c r="Z145" s="1"/>
  <c r="Z85" s="1"/>
  <c r="Z25" s="1"/>
  <c r="W223"/>
  <c r="W163" s="1"/>
  <c r="W103" s="1"/>
  <c r="W43" s="1"/>
  <c r="W239"/>
  <c r="W237"/>
  <c r="W177" s="1"/>
  <c r="W117" s="1"/>
  <c r="W57" s="1"/>
  <c r="W232"/>
  <c r="W172" s="1"/>
  <c r="W112" s="1"/>
  <c r="W52" s="1"/>
  <c r="W164"/>
  <c r="W104" s="1"/>
  <c r="W44" s="1"/>
  <c r="W174"/>
  <c r="W114" s="1"/>
  <c r="W54" s="1"/>
  <c r="W228"/>
  <c r="W168" s="1"/>
  <c r="W108" s="1"/>
  <c r="W48" s="1"/>
  <c r="W165"/>
  <c r="W105" s="1"/>
  <c r="W45" s="1"/>
  <c r="W222"/>
  <c r="W162" s="1"/>
  <c r="W102" s="1"/>
  <c r="W42" s="1"/>
  <c r="W161"/>
  <c r="W101" s="1"/>
  <c r="W41" s="1"/>
  <c r="W160"/>
  <c r="W100" s="1"/>
  <c r="W40" s="1"/>
  <c r="W135"/>
  <c r="W75" s="1"/>
  <c r="W15" s="1"/>
  <c r="W196"/>
  <c r="W136" s="1"/>
  <c r="W76" s="1"/>
  <c r="W16" s="1"/>
  <c r="W197"/>
  <c r="W137" s="1"/>
  <c r="W77" s="1"/>
  <c r="W17" s="1"/>
  <c r="W18"/>
  <c r="W200"/>
  <c r="W140" s="1"/>
  <c r="W80" s="1"/>
  <c r="W20" s="1"/>
  <c r="W207"/>
  <c r="W147" s="1"/>
  <c r="W87" s="1"/>
  <c r="W27" s="1"/>
  <c r="W191"/>
  <c r="W131" s="1"/>
  <c r="W71" s="1"/>
  <c r="W11" s="1"/>
  <c r="W192"/>
  <c r="W132" s="1"/>
  <c r="W72" s="1"/>
  <c r="W12" s="1"/>
  <c r="W219"/>
  <c r="W159" s="1"/>
  <c r="W99" s="1"/>
  <c r="W39" s="1"/>
  <c r="W231"/>
  <c r="W171" s="1"/>
  <c r="W111" s="1"/>
  <c r="W51" s="1"/>
  <c r="W229"/>
  <c r="W169" s="1"/>
  <c r="W109" s="1"/>
  <c r="W49" s="1"/>
  <c r="W226"/>
  <c r="W166" s="1"/>
  <c r="W106" s="1"/>
  <c r="W46" s="1"/>
  <c r="W179"/>
  <c r="W119" s="1"/>
  <c r="W59" s="1"/>
  <c r="W178"/>
  <c r="W118" s="1"/>
  <c r="W58" s="1"/>
  <c r="W176"/>
  <c r="W116" s="1"/>
  <c r="W56" s="1"/>
  <c r="W113"/>
  <c r="W53" s="1"/>
  <c r="W230"/>
  <c r="W170" s="1"/>
  <c r="W110" s="1"/>
  <c r="W50" s="1"/>
  <c r="W167"/>
  <c r="W107" s="1"/>
  <c r="W47" s="1"/>
  <c r="W130"/>
  <c r="W70" s="1"/>
  <c r="W10" s="1"/>
  <c r="W133"/>
  <c r="W73" s="1"/>
  <c r="W13" s="1"/>
  <c r="W134"/>
  <c r="W74" s="1"/>
  <c r="W14" s="1"/>
  <c r="AA148"/>
  <c r="AA88" s="1"/>
  <c r="AA28" s="1"/>
  <c r="AA199"/>
  <c r="AA220"/>
  <c r="AA160" s="1"/>
  <c r="AA100" s="1"/>
  <c r="AA40" s="1"/>
  <c r="AA170"/>
  <c r="AA110" s="1"/>
  <c r="AA50" s="1"/>
  <c r="AA228"/>
  <c r="AA171"/>
  <c r="AA111" s="1"/>
  <c r="AA51" s="1"/>
  <c r="AA233"/>
  <c r="AA223"/>
  <c r="AA163" s="1"/>
  <c r="AA103" s="1"/>
  <c r="AA43" s="1"/>
  <c r="AA132"/>
  <c r="AA72" s="1"/>
  <c r="AA12" s="1"/>
  <c r="AA191"/>
  <c r="BE208"/>
  <c r="BE148" s="1"/>
  <c r="BE88" s="1"/>
  <c r="BE28" s="1"/>
  <c r="AZ208"/>
  <c r="AZ148" s="1"/>
  <c r="AZ88" s="1"/>
  <c r="AZ28" s="1"/>
  <c r="AU208"/>
  <c r="AU148" s="1"/>
  <c r="AU88" s="1"/>
  <c r="AU28" s="1"/>
  <c r="AO208"/>
  <c r="AO148" s="1"/>
  <c r="AO88" s="1"/>
  <c r="AO28" s="1"/>
  <c r="V208"/>
  <c r="V148" s="1"/>
  <c r="V88" s="1"/>
  <c r="V28" s="1"/>
  <c r="Q208"/>
  <c r="Q148" s="1"/>
  <c r="Q88" s="1"/>
  <c r="Q28" s="1"/>
  <c r="AY147"/>
  <c r="AY87" s="1"/>
  <c r="AY27" s="1"/>
  <c r="AR147"/>
  <c r="AR87" s="1"/>
  <c r="AR27" s="1"/>
  <c r="W146"/>
  <c r="W86" s="1"/>
  <c r="W26" s="1"/>
  <c r="S146"/>
  <c r="S86" s="1"/>
  <c r="S26" s="1"/>
  <c r="K146"/>
  <c r="K86" s="1"/>
  <c r="K26" s="1"/>
  <c r="BF146"/>
  <c r="BF86" s="1"/>
  <c r="BF26" s="1"/>
  <c r="BB146"/>
  <c r="BB86" s="1"/>
  <c r="BB26" s="1"/>
  <c r="AX146"/>
  <c r="AX86" s="1"/>
  <c r="AX26" s="1"/>
  <c r="AT146"/>
  <c r="AT86" s="1"/>
  <c r="AT26" s="1"/>
  <c r="Y143"/>
  <c r="Y83" s="1"/>
  <c r="Y23" s="1"/>
  <c r="Y195"/>
  <c r="Y161"/>
  <c r="Y101" s="1"/>
  <c r="Y41" s="1"/>
  <c r="Y173"/>
  <c r="Y113" s="1"/>
  <c r="Y53" s="1"/>
  <c r="Y235"/>
  <c r="Y175" s="1"/>
  <c r="Y115" s="1"/>
  <c r="Y55" s="1"/>
  <c r="AO147"/>
  <c r="AO87" s="1"/>
  <c r="AO27" s="1"/>
  <c r="AS147"/>
  <c r="AS87" s="1"/>
  <c r="AS27" s="1"/>
  <c r="AW147"/>
  <c r="AW87" s="1"/>
  <c r="AW27" s="1"/>
  <c r="BA147"/>
  <c r="BA87" s="1"/>
  <c r="BA27" s="1"/>
  <c r="BE147"/>
  <c r="BE87" s="1"/>
  <c r="BE27" s="1"/>
  <c r="R147"/>
  <c r="R87" s="1"/>
  <c r="R27" s="1"/>
  <c r="V147"/>
  <c r="V87" s="1"/>
  <c r="V27" s="1"/>
  <c r="Z147"/>
  <c r="Z87" s="1"/>
  <c r="Z27" s="1"/>
  <c r="K144"/>
  <c r="K84" s="1"/>
  <c r="K24" s="1"/>
  <c r="L144"/>
  <c r="L84" s="1"/>
  <c r="L24" s="1"/>
  <c r="M144"/>
  <c r="M84" s="1"/>
  <c r="M24" s="1"/>
  <c r="P144"/>
  <c r="P84" s="1"/>
  <c r="P24" s="1"/>
  <c r="Q144"/>
  <c r="Q84" s="1"/>
  <c r="Q24" s="1"/>
  <c r="R144"/>
  <c r="R84" s="1"/>
  <c r="R24" s="1"/>
  <c r="S144"/>
  <c r="S84" s="1"/>
  <c r="S24" s="1"/>
  <c r="T144"/>
  <c r="T84" s="1"/>
  <c r="T24" s="1"/>
  <c r="U144"/>
  <c r="U84" s="1"/>
  <c r="U24" s="1"/>
  <c r="V144"/>
  <c r="V84" s="1"/>
  <c r="V24" s="1"/>
  <c r="W144"/>
  <c r="W84" s="1"/>
  <c r="W24" s="1"/>
  <c r="Z208"/>
  <c r="Z148" s="1"/>
  <c r="Z88" s="1"/>
  <c r="Z28" s="1"/>
  <c r="L208"/>
  <c r="L148" s="1"/>
  <c r="L88" s="1"/>
  <c r="L28" s="1"/>
  <c r="P208"/>
  <c r="P148" s="1"/>
  <c r="P88" s="1"/>
  <c r="P28" s="1"/>
  <c r="T208"/>
  <c r="T148" s="1"/>
  <c r="T88" s="1"/>
  <c r="T28" s="1"/>
  <c r="X208"/>
  <c r="X148" s="1"/>
  <c r="X88" s="1"/>
  <c r="X28" s="1"/>
  <c r="AP208"/>
  <c r="AP148" s="1"/>
  <c r="AP88" s="1"/>
  <c r="AP28" s="1"/>
  <c r="AT208"/>
  <c r="AT148" s="1"/>
  <c r="AT88" s="1"/>
  <c r="AT28" s="1"/>
  <c r="AX208"/>
  <c r="AX148" s="1"/>
  <c r="AX88" s="1"/>
  <c r="AX28" s="1"/>
  <c r="BB208"/>
  <c r="BB148" s="1"/>
  <c r="BB88" s="1"/>
  <c r="BB28" s="1"/>
  <c r="BF208"/>
  <c r="BF148" s="1"/>
  <c r="BF88" s="1"/>
  <c r="BF28" s="1"/>
  <c r="AT87"/>
  <c r="AT27" s="1"/>
  <c r="BB87"/>
  <c r="BB27" s="1"/>
  <c r="AO145"/>
  <c r="AO85" s="1"/>
  <c r="AO25" s="1"/>
  <c r="AS145"/>
  <c r="AS85" s="1"/>
  <c r="AS25" s="1"/>
  <c r="AW145"/>
  <c r="AW85" s="1"/>
  <c r="AW25" s="1"/>
  <c r="BA145"/>
  <c r="BA85" s="1"/>
  <c r="BA25" s="1"/>
  <c r="BE145"/>
  <c r="BE85" s="1"/>
  <c r="BE25" s="1"/>
  <c r="K145"/>
  <c r="K85" s="1"/>
  <c r="S145"/>
  <c r="S85" s="1"/>
  <c r="S25" s="1"/>
  <c r="W145"/>
  <c r="W85" s="1"/>
  <c r="W25" s="1"/>
  <c r="AA145"/>
  <c r="AA85" s="1"/>
  <c r="AA25" s="1"/>
  <c r="AB145"/>
  <c r="AB85" s="1"/>
  <c r="AB25" s="1"/>
  <c r="AA146"/>
  <c r="AA86" s="1"/>
  <c r="AA26" s="1"/>
  <c r="AA161"/>
  <c r="AA101" s="1"/>
  <c r="AA41" s="1"/>
  <c r="AA226"/>
  <c r="AA166" s="1"/>
  <c r="AA106" s="1"/>
  <c r="AA46" s="1"/>
  <c r="AA174"/>
  <c r="AA114" s="1"/>
  <c r="AA54" s="1"/>
  <c r="AA224"/>
  <c r="AA164" s="1"/>
  <c r="AA104" s="1"/>
  <c r="AA44" s="1"/>
  <c r="AA239"/>
  <c r="AA179" s="1"/>
  <c r="AA119" s="1"/>
  <c r="AA59" s="1"/>
  <c r="AA235"/>
  <c r="AA175" s="1"/>
  <c r="AA115" s="1"/>
  <c r="AA55" s="1"/>
  <c r="AA219"/>
  <c r="AA159" s="1"/>
  <c r="AA99" s="1"/>
  <c r="AA39" s="1"/>
  <c r="AA131"/>
  <c r="AA71" s="1"/>
  <c r="AA11" s="1"/>
  <c r="Q146"/>
  <c r="Q86" s="1"/>
  <c r="Q26" s="1"/>
  <c r="M146"/>
  <c r="M86" s="1"/>
  <c r="M26" s="1"/>
  <c r="J146"/>
  <c r="J86" s="1"/>
  <c r="BD146"/>
  <c r="BD86" s="1"/>
  <c r="BD26" s="1"/>
  <c r="AZ146"/>
  <c r="AZ86" s="1"/>
  <c r="AZ26" s="1"/>
  <c r="AV146"/>
  <c r="AV86" s="1"/>
  <c r="AV26" s="1"/>
  <c r="AR146"/>
  <c r="AR86" s="1"/>
  <c r="AR26" s="1"/>
  <c r="Y144"/>
  <c r="Y84" s="1"/>
  <c r="Y24" s="1"/>
  <c r="Y201"/>
  <c r="Y199"/>
  <c r="Y139" s="1"/>
  <c r="Y79" s="1"/>
  <c r="Y19" s="1"/>
  <c r="Y197"/>
  <c r="Y193"/>
  <c r="Y133" s="1"/>
  <c r="Y73" s="1"/>
  <c r="Y13" s="1"/>
  <c r="Y220"/>
  <c r="Y160" s="1"/>
  <c r="Y100" s="1"/>
  <c r="Y40" s="1"/>
  <c r="Y162"/>
  <c r="Y102" s="1"/>
  <c r="Y42" s="1"/>
  <c r="Y228"/>
  <c r="Y168" s="1"/>
  <c r="Y108" s="1"/>
  <c r="Y48" s="1"/>
  <c r="Y238"/>
  <c r="Y178" s="1"/>
  <c r="Y118" s="1"/>
  <c r="Y58" s="1"/>
  <c r="Y224"/>
  <c r="Y164" s="1"/>
  <c r="Y104" s="1"/>
  <c r="Y44" s="1"/>
  <c r="Y225"/>
  <c r="Y165" s="1"/>
  <c r="Y105" s="1"/>
  <c r="Y45" s="1"/>
  <c r="Y223"/>
  <c r="Y163" s="1"/>
  <c r="Y103" s="1"/>
  <c r="Y43" s="1"/>
  <c r="AA190"/>
  <c r="AA130" s="1"/>
  <c r="AA70" s="1"/>
  <c r="AA10" s="1"/>
  <c r="AA227"/>
  <c r="AA167" s="1"/>
  <c r="AA107" s="1"/>
  <c r="AA47" s="1"/>
  <c r="AA229"/>
  <c r="AA169" s="1"/>
  <c r="AA109" s="1"/>
  <c r="AA49" s="1"/>
  <c r="AA177"/>
  <c r="AA117" s="1"/>
  <c r="AA57" s="1"/>
  <c r="AA172"/>
  <c r="AA112" s="1"/>
  <c r="AA52" s="1"/>
  <c r="AA238"/>
  <c r="AA178" s="1"/>
  <c r="AA118" s="1"/>
  <c r="AA58" s="1"/>
  <c r="AA236"/>
  <c r="AA176" s="1"/>
  <c r="AA116" s="1"/>
  <c r="AA56" s="1"/>
  <c r="AA173"/>
  <c r="AA113" s="1"/>
  <c r="AA53" s="1"/>
  <c r="AA168"/>
  <c r="AA108" s="1"/>
  <c r="AA48" s="1"/>
  <c r="AA162"/>
  <c r="AA102" s="1"/>
  <c r="AA42" s="1"/>
  <c r="AA193"/>
  <c r="AA133" s="1"/>
  <c r="AA73" s="1"/>
  <c r="AA13" s="1"/>
  <c r="AA194"/>
  <c r="AA134" s="1"/>
  <c r="AA74" s="1"/>
  <c r="AA14" s="1"/>
  <c r="AA195"/>
  <c r="AA135" s="1"/>
  <c r="AA75" s="1"/>
  <c r="AA15" s="1"/>
  <c r="AA196"/>
  <c r="AA136" s="1"/>
  <c r="AA76" s="1"/>
  <c r="AA16" s="1"/>
  <c r="AA197"/>
  <c r="AA137" s="1"/>
  <c r="AA77" s="1"/>
  <c r="AA17" s="1"/>
  <c r="AA198"/>
  <c r="AA138" s="1"/>
  <c r="AA78" s="1"/>
  <c r="AA18" s="1"/>
  <c r="AA139"/>
  <c r="AA79" s="1"/>
  <c r="AA19" s="1"/>
  <c r="AA200"/>
  <c r="AA140" s="1"/>
  <c r="AA80" s="1"/>
  <c r="AA20" s="1"/>
  <c r="AA201"/>
  <c r="AA141" s="1"/>
  <c r="AA81" s="1"/>
  <c r="AA21" s="1"/>
  <c r="AA202"/>
  <c r="AA142" s="1"/>
  <c r="AA82" s="1"/>
  <c r="AA22" s="1"/>
  <c r="AA29"/>
  <c r="Y191"/>
  <c r="Y131" s="1"/>
  <c r="Y71" s="1"/>
  <c r="Y11" s="1"/>
  <c r="Y192"/>
  <c r="Y132" s="1"/>
  <c r="Y72" s="1"/>
  <c r="Y12" s="1"/>
  <c r="Y219"/>
  <c r="Y159" s="1"/>
  <c r="Y99" s="1"/>
  <c r="Y39" s="1"/>
  <c r="Y231"/>
  <c r="Y171" s="1"/>
  <c r="Y111" s="1"/>
  <c r="Y51" s="1"/>
  <c r="Y229"/>
  <c r="Y169" s="1"/>
  <c r="Y109" s="1"/>
  <c r="Y49" s="1"/>
  <c r="Y237"/>
  <c r="Y177" s="1"/>
  <c r="Y117" s="1"/>
  <c r="Y57" s="1"/>
  <c r="Y232"/>
  <c r="Y172" s="1"/>
  <c r="Y112" s="1"/>
  <c r="Y52" s="1"/>
  <c r="Y174"/>
  <c r="Y114" s="1"/>
  <c r="Y54" s="1"/>
  <c r="Y226"/>
  <c r="Y166" s="1"/>
  <c r="Y106" s="1"/>
  <c r="Y46" s="1"/>
  <c r="Y179"/>
  <c r="Y119" s="1"/>
  <c r="Y59" s="1"/>
  <c r="Y176"/>
  <c r="Y116" s="1"/>
  <c r="Y56" s="1"/>
  <c r="Y230"/>
  <c r="Y170" s="1"/>
  <c r="Y110" s="1"/>
  <c r="Y50" s="1"/>
  <c r="Y167"/>
  <c r="Y107" s="1"/>
  <c r="Y47" s="1"/>
  <c r="Y130"/>
  <c r="Y70" s="1"/>
  <c r="Y10" s="1"/>
  <c r="Y134"/>
  <c r="Y74" s="1"/>
  <c r="Y14" s="1"/>
  <c r="Y135"/>
  <c r="Y75" s="1"/>
  <c r="Y15" s="1"/>
  <c r="Y136"/>
  <c r="Y76" s="1"/>
  <c r="Y16" s="1"/>
  <c r="Y137"/>
  <c r="Y77" s="1"/>
  <c r="Y17" s="1"/>
  <c r="Y138"/>
  <c r="Y78" s="1"/>
  <c r="Y18" s="1"/>
  <c r="Y140"/>
  <c r="Y80" s="1"/>
  <c r="Y20" s="1"/>
  <c r="Y141"/>
  <c r="Y81" s="1"/>
  <c r="Y21" s="1"/>
  <c r="Y142"/>
  <c r="Y82" s="1"/>
  <c r="Y22" s="1"/>
  <c r="Y29"/>
  <c r="AM86"/>
  <c r="AM26" s="1"/>
  <c r="AN86"/>
  <c r="AN26" s="1"/>
  <c r="AO86"/>
  <c r="AO26" s="1"/>
  <c r="AS86"/>
  <c r="AS26" s="1"/>
  <c r="AU86"/>
  <c r="AU26" s="1"/>
  <c r="AW86"/>
  <c r="AW26" s="1"/>
  <c r="AY86"/>
  <c r="AY26" s="1"/>
  <c r="BA86"/>
  <c r="BA26" s="1"/>
  <c r="BE86"/>
  <c r="BE26" s="1"/>
  <c r="AB86"/>
  <c r="AB26" s="1"/>
  <c r="V223"/>
  <c r="V163" s="1"/>
  <c r="V103" s="1"/>
  <c r="V43" s="1"/>
  <c r="V239"/>
  <c r="V179" s="1"/>
  <c r="V119" s="1"/>
  <c r="V59" s="1"/>
  <c r="V237"/>
  <c r="V228"/>
  <c r="V168" s="1"/>
  <c r="V108" s="1"/>
  <c r="V48" s="1"/>
  <c r="V165"/>
  <c r="V105" s="1"/>
  <c r="V45" s="1"/>
  <c r="V115"/>
  <c r="V55" s="1"/>
  <c r="V161"/>
  <c r="V101" s="1"/>
  <c r="V41" s="1"/>
  <c r="V224"/>
  <c r="V164" s="1"/>
  <c r="V104" s="1"/>
  <c r="V44" s="1"/>
  <c r="V234"/>
  <c r="V174" s="1"/>
  <c r="V114" s="1"/>
  <c r="V54" s="1"/>
  <c r="V166"/>
  <c r="V106" s="1"/>
  <c r="V46" s="1"/>
  <c r="V197"/>
  <c r="V137" s="1"/>
  <c r="V77" s="1"/>
  <c r="V17" s="1"/>
  <c r="V199"/>
  <c r="V139" s="1"/>
  <c r="V79" s="1"/>
  <c r="V19" s="1"/>
  <c r="V140"/>
  <c r="V80" s="1"/>
  <c r="V20" s="1"/>
  <c r="V191"/>
  <c r="V131" s="1"/>
  <c r="V71" s="1"/>
  <c r="V11" s="1"/>
  <c r="V192"/>
  <c r="V132" s="1"/>
  <c r="V72" s="1"/>
  <c r="V12" s="1"/>
  <c r="V219"/>
  <c r="V159" s="1"/>
  <c r="V99" s="1"/>
  <c r="V39" s="1"/>
  <c r="V231"/>
  <c r="V171" s="1"/>
  <c r="V111" s="1"/>
  <c r="V51" s="1"/>
  <c r="V229"/>
  <c r="V169" s="1"/>
  <c r="V109" s="1"/>
  <c r="V49" s="1"/>
  <c r="V176"/>
  <c r="V116" s="1"/>
  <c r="V56" s="1"/>
  <c r="V113"/>
  <c r="V53" s="1"/>
  <c r="V230"/>
  <c r="V170" s="1"/>
  <c r="V110" s="1"/>
  <c r="V50" s="1"/>
  <c r="V167"/>
  <c r="V107" s="1"/>
  <c r="V47" s="1"/>
  <c r="V178"/>
  <c r="V118" s="1"/>
  <c r="V58" s="1"/>
  <c r="V177"/>
  <c r="V117" s="1"/>
  <c r="V57" s="1"/>
  <c r="V172"/>
  <c r="V112" s="1"/>
  <c r="V52" s="1"/>
  <c r="V222"/>
  <c r="V162" s="1"/>
  <c r="V102" s="1"/>
  <c r="V42" s="1"/>
  <c r="V220"/>
  <c r="V160" s="1"/>
  <c r="V100" s="1"/>
  <c r="V40" s="1"/>
  <c r="V130"/>
  <c r="V70" s="1"/>
  <c r="V10" s="1"/>
  <c r="V133"/>
  <c r="V73" s="1"/>
  <c r="V13" s="1"/>
  <c r="V134"/>
  <c r="V74" s="1"/>
  <c r="V14" s="1"/>
  <c r="V135"/>
  <c r="V75" s="1"/>
  <c r="V15" s="1"/>
  <c r="V136"/>
  <c r="V76" s="1"/>
  <c r="V16" s="1"/>
  <c r="V138"/>
  <c r="V78" s="1"/>
  <c r="V18" s="1"/>
  <c r="J83"/>
  <c r="K82"/>
  <c r="K22" s="1"/>
  <c r="AM138"/>
  <c r="AM78" s="1"/>
  <c r="AM18" s="1"/>
  <c r="AN138"/>
  <c r="AN78" s="1"/>
  <c r="AN18" s="1"/>
  <c r="AO138"/>
  <c r="AO78" s="1"/>
  <c r="AO18" s="1"/>
  <c r="AQ138"/>
  <c r="AQ78" s="1"/>
  <c r="AQ18" s="1"/>
  <c r="AR138"/>
  <c r="AR78" s="1"/>
  <c r="AR18" s="1"/>
  <c r="AS138"/>
  <c r="AS78" s="1"/>
  <c r="AS18" s="1"/>
  <c r="AT138"/>
  <c r="AT78" s="1"/>
  <c r="AT18" s="1"/>
  <c r="AU138"/>
  <c r="AU78" s="1"/>
  <c r="AU18" s="1"/>
  <c r="AV138"/>
  <c r="AV78" s="1"/>
  <c r="AV18" s="1"/>
  <c r="AW138"/>
  <c r="AW78" s="1"/>
  <c r="AW18" s="1"/>
  <c r="AX138"/>
  <c r="AX78" s="1"/>
  <c r="AX18" s="1"/>
  <c r="AY138"/>
  <c r="AY78" s="1"/>
  <c r="AY18" s="1"/>
  <c r="AZ138"/>
  <c r="AZ78" s="1"/>
  <c r="AZ18" s="1"/>
  <c r="BA138"/>
  <c r="BA78" s="1"/>
  <c r="BA18" s="1"/>
  <c r="BB138"/>
  <c r="BB78" s="1"/>
  <c r="BB18" s="1"/>
  <c r="BC138"/>
  <c r="BC78" s="1"/>
  <c r="BC18" s="1"/>
  <c r="BD138"/>
  <c r="BD78" s="1"/>
  <c r="BD18" s="1"/>
  <c r="BE138"/>
  <c r="BE78" s="1"/>
  <c r="BE18" s="1"/>
  <c r="BF138"/>
  <c r="BF78" s="1"/>
  <c r="BF18" s="1"/>
  <c r="BG138"/>
  <c r="BG78" s="1"/>
  <c r="BG18" s="1"/>
  <c r="J138"/>
  <c r="J78" s="1"/>
  <c r="J18" s="1"/>
  <c r="M16" i="2"/>
  <c r="P16"/>
  <c r="AB16"/>
  <c r="O7" i="13"/>
  <c r="O201" s="1"/>
  <c r="O141" s="1"/>
  <c r="O81" s="1"/>
  <c r="K133"/>
  <c r="K73" s="1"/>
  <c r="K13" s="1"/>
  <c r="AO133"/>
  <c r="AO73" s="1"/>
  <c r="AO13" s="1"/>
  <c r="AS133"/>
  <c r="AS73" s="1"/>
  <c r="AS13" s="1"/>
  <c r="AW133"/>
  <c r="AW73" s="1"/>
  <c r="AW13" s="1"/>
  <c r="BA133"/>
  <c r="BA73" s="1"/>
  <c r="BA13" s="1"/>
  <c r="BE133"/>
  <c r="BE73" s="1"/>
  <c r="BE13" s="1"/>
  <c r="AM133"/>
  <c r="AM73" s="1"/>
  <c r="AM13" s="1"/>
  <c r="L131"/>
  <c r="L71" s="1"/>
  <c r="L11" s="1"/>
  <c r="L223"/>
  <c r="L163" s="1"/>
  <c r="L103" s="1"/>
  <c r="L43" s="1"/>
  <c r="L239"/>
  <c r="L179" s="1"/>
  <c r="L119" s="1"/>
  <c r="L237"/>
  <c r="L177" s="1"/>
  <c r="L117" s="1"/>
  <c r="L57" s="1"/>
  <c r="L173"/>
  <c r="L113" s="1"/>
  <c r="L53" s="1"/>
  <c r="L167"/>
  <c r="L107" s="1"/>
  <c r="L47" s="1"/>
  <c r="L101"/>
  <c r="L41" s="1"/>
  <c r="L162"/>
  <c r="L102" s="1"/>
  <c r="L42" s="1"/>
  <c r="L193"/>
  <c r="L133" s="1"/>
  <c r="L73" s="1"/>
  <c r="L190"/>
  <c r="L130" s="1"/>
  <c r="L70" s="1"/>
  <c r="L219"/>
  <c r="L159" s="1"/>
  <c r="L231"/>
  <c r="L171" s="1"/>
  <c r="L111" s="1"/>
  <c r="L51" s="1"/>
  <c r="L229"/>
  <c r="L169" s="1"/>
  <c r="L109" s="1"/>
  <c r="L49" s="1"/>
  <c r="L176"/>
  <c r="L116" s="1"/>
  <c r="L56" s="1"/>
  <c r="L228"/>
  <c r="L168" s="1"/>
  <c r="L108" s="1"/>
  <c r="L48" s="1"/>
  <c r="L105"/>
  <c r="L45" s="1"/>
  <c r="L170"/>
  <c r="L110" s="1"/>
  <c r="L50" s="1"/>
  <c r="L238"/>
  <c r="L178" s="1"/>
  <c r="L118" s="1"/>
  <c r="L99"/>
  <c r="L39" s="1"/>
  <c r="L172"/>
  <c r="L112" s="1"/>
  <c r="L224"/>
  <c r="L164" s="1"/>
  <c r="L104" s="1"/>
  <c r="L174"/>
  <c r="L114" s="1"/>
  <c r="L226"/>
  <c r="L166" s="1"/>
  <c r="L106" s="1"/>
  <c r="L220"/>
  <c r="L160" s="1"/>
  <c r="L100" s="1"/>
  <c r="L13"/>
  <c r="L194"/>
  <c r="L134" s="1"/>
  <c r="L74" s="1"/>
  <c r="L14" s="1"/>
  <c r="Q72"/>
  <c r="Q12" s="1"/>
  <c r="Q223"/>
  <c r="Q163" s="1"/>
  <c r="Q103" s="1"/>
  <c r="Q239"/>
  <c r="Q179" s="1"/>
  <c r="Q119" s="1"/>
  <c r="Q59" s="1"/>
  <c r="Q237"/>
  <c r="Q232"/>
  <c r="Q172" s="1"/>
  <c r="Q112" s="1"/>
  <c r="Q52" s="1"/>
  <c r="Q169"/>
  <c r="Q109" s="1"/>
  <c r="Q49" s="1"/>
  <c r="Q174"/>
  <c r="Q114" s="1"/>
  <c r="Q54" s="1"/>
  <c r="Q111"/>
  <c r="Q51" s="1"/>
  <c r="Q228"/>
  <c r="Q168" s="1"/>
  <c r="Q108" s="1"/>
  <c r="Q48" s="1"/>
  <c r="Q165"/>
  <c r="Q105" s="1"/>
  <c r="Q45" s="1"/>
  <c r="Q222"/>
  <c r="Q162" s="1"/>
  <c r="Q102" s="1"/>
  <c r="Q42" s="1"/>
  <c r="Q161"/>
  <c r="Q160"/>
  <c r="Q100" s="1"/>
  <c r="Q40" s="1"/>
  <c r="Q13"/>
  <c r="Q78"/>
  <c r="Q18" s="1"/>
  <c r="R19" i="2"/>
  <c r="X19"/>
  <c r="J19"/>
  <c r="Y19"/>
  <c r="K137" i="13"/>
  <c r="K77" s="1"/>
  <c r="K17" s="1"/>
  <c r="K74"/>
  <c r="K14" s="1"/>
  <c r="AW74"/>
  <c r="AW14" s="1"/>
  <c r="AT74"/>
  <c r="AT14" s="1"/>
  <c r="BD74"/>
  <c r="BD14" s="1"/>
  <c r="BE74"/>
  <c r="BE14" s="1"/>
  <c r="BB74"/>
  <c r="BB14" s="1"/>
  <c r="BG74"/>
  <c r="BG14" s="1"/>
  <c r="W127"/>
  <c r="BG203"/>
  <c r="BC203"/>
  <c r="AY203"/>
  <c r="AU203"/>
  <c r="AQ203"/>
  <c r="AM203"/>
  <c r="AM143" s="1"/>
  <c r="AM83" s="1"/>
  <c r="AM23" s="1"/>
  <c r="S203"/>
  <c r="S143" s="1"/>
  <c r="S83" s="1"/>
  <c r="S23" s="1"/>
  <c r="K203"/>
  <c r="K143" s="1"/>
  <c r="K83" s="1"/>
  <c r="K23" s="1"/>
  <c r="U127"/>
  <c r="M141"/>
  <c r="M81" s="1"/>
  <c r="M21" s="1"/>
  <c r="BE201"/>
  <c r="BA201"/>
  <c r="AW201"/>
  <c r="AS201"/>
  <c r="AO201"/>
  <c r="AO141" s="1"/>
  <c r="AO81" s="1"/>
  <c r="AO21" s="1"/>
  <c r="S201"/>
  <c r="K201"/>
  <c r="R197"/>
  <c r="R137" s="1"/>
  <c r="R77" s="1"/>
  <c r="R17" s="1"/>
  <c r="R111"/>
  <c r="R51" s="1"/>
  <c r="R234"/>
  <c r="R174" s="1"/>
  <c r="R232"/>
  <c r="R172" s="1"/>
  <c r="R112" s="1"/>
  <c r="R52" s="1"/>
  <c r="R238"/>
  <c r="R178" s="1"/>
  <c r="R118" s="1"/>
  <c r="R58" s="1"/>
  <c r="R168"/>
  <c r="R108" s="1"/>
  <c r="R48" s="1"/>
  <c r="R229"/>
  <c r="R169" s="1"/>
  <c r="R109" s="1"/>
  <c r="R49" s="1"/>
  <c r="R227"/>
  <c r="Q196"/>
  <c r="Q136" s="1"/>
  <c r="Q76" s="1"/>
  <c r="Q16" s="1"/>
  <c r="R132"/>
  <c r="R72" s="1"/>
  <c r="R12" s="1"/>
  <c r="R221"/>
  <c r="R161" s="1"/>
  <c r="R101" s="1"/>
  <c r="R41" s="1"/>
  <c r="R235"/>
  <c r="R175" s="1"/>
  <c r="R115" s="1"/>
  <c r="R55" s="1"/>
  <c r="R233"/>
  <c r="R173" s="1"/>
  <c r="R170"/>
  <c r="R110" s="1"/>
  <c r="R50" s="1"/>
  <c r="R226"/>
  <c r="R162"/>
  <c r="R102" s="1"/>
  <c r="R42" s="1"/>
  <c r="P197"/>
  <c r="P137" s="1"/>
  <c r="P77" s="1"/>
  <c r="P17" s="1"/>
  <c r="AM197"/>
  <c r="AM137" s="1"/>
  <c r="AM77" s="1"/>
  <c r="AM17" s="1"/>
  <c r="AN197"/>
  <c r="AN137" s="1"/>
  <c r="AN77" s="1"/>
  <c r="AN17" s="1"/>
  <c r="AO197"/>
  <c r="AO137" s="1"/>
  <c r="AO77" s="1"/>
  <c r="AO17" s="1"/>
  <c r="AP197"/>
  <c r="AP137" s="1"/>
  <c r="AP77" s="1"/>
  <c r="AP17" s="1"/>
  <c r="AQ197"/>
  <c r="AQ137" s="1"/>
  <c r="AQ77" s="1"/>
  <c r="AQ17" s="1"/>
  <c r="AR197"/>
  <c r="AR137" s="1"/>
  <c r="AR77" s="1"/>
  <c r="AR17" s="1"/>
  <c r="AS197"/>
  <c r="AS137" s="1"/>
  <c r="AS77" s="1"/>
  <c r="AS17" s="1"/>
  <c r="AT197"/>
  <c r="AT137" s="1"/>
  <c r="AT77" s="1"/>
  <c r="AT17" s="1"/>
  <c r="AU197"/>
  <c r="AU137" s="1"/>
  <c r="AU77" s="1"/>
  <c r="AU17" s="1"/>
  <c r="AV197"/>
  <c r="AV137" s="1"/>
  <c r="AV77" s="1"/>
  <c r="AV17" s="1"/>
  <c r="AW197"/>
  <c r="AW137" s="1"/>
  <c r="AW77" s="1"/>
  <c r="AW17" s="1"/>
  <c r="AX197"/>
  <c r="AX137" s="1"/>
  <c r="AX77" s="1"/>
  <c r="AX17" s="1"/>
  <c r="AY197"/>
  <c r="AY137" s="1"/>
  <c r="AY77" s="1"/>
  <c r="AY17" s="1"/>
  <c r="AZ197"/>
  <c r="AZ137" s="1"/>
  <c r="AZ77" s="1"/>
  <c r="AZ17" s="1"/>
  <c r="BA197"/>
  <c r="BA137" s="1"/>
  <c r="BA77" s="1"/>
  <c r="BA17" s="1"/>
  <c r="BB197"/>
  <c r="BB137" s="1"/>
  <c r="BB77" s="1"/>
  <c r="BB17" s="1"/>
  <c r="BC197"/>
  <c r="BC137" s="1"/>
  <c r="BC77" s="1"/>
  <c r="BC17" s="1"/>
  <c r="BD197"/>
  <c r="BD137" s="1"/>
  <c r="BD77" s="1"/>
  <c r="BD17" s="1"/>
  <c r="BE197"/>
  <c r="BE137" s="1"/>
  <c r="BE77" s="1"/>
  <c r="BE17" s="1"/>
  <c r="BF197"/>
  <c r="BF137" s="1"/>
  <c r="BF77" s="1"/>
  <c r="BF17" s="1"/>
  <c r="BG197"/>
  <c r="BG137" s="1"/>
  <c r="BG77" s="1"/>
  <c r="BG17" s="1"/>
  <c r="Q187"/>
  <c r="AM195"/>
  <c r="AM135" s="1"/>
  <c r="AM75" s="1"/>
  <c r="AM15" s="1"/>
  <c r="AN195"/>
  <c r="AN135" s="1"/>
  <c r="AN75" s="1"/>
  <c r="AN15" s="1"/>
  <c r="AO195"/>
  <c r="AO135" s="1"/>
  <c r="AO75" s="1"/>
  <c r="AO15" s="1"/>
  <c r="J195"/>
  <c r="J135" s="1"/>
  <c r="J75" s="1"/>
  <c r="P195"/>
  <c r="P135" s="1"/>
  <c r="P75" s="1"/>
  <c r="P15" s="1"/>
  <c r="M190"/>
  <c r="M130" s="1"/>
  <c r="M70" s="1"/>
  <c r="M10" s="1"/>
  <c r="M192"/>
  <c r="M132" s="1"/>
  <c r="M72" s="1"/>
  <c r="M221"/>
  <c r="M161" s="1"/>
  <c r="M101" s="1"/>
  <c r="M41" s="1"/>
  <c r="M225"/>
  <c r="M165" s="1"/>
  <c r="M105" s="1"/>
  <c r="M45" s="1"/>
  <c r="M47"/>
  <c r="M233"/>
  <c r="M173" s="1"/>
  <c r="M113" s="1"/>
  <c r="M53" s="1"/>
  <c r="M232"/>
  <c r="M172" s="1"/>
  <c r="M112" s="1"/>
  <c r="M52" s="1"/>
  <c r="M109"/>
  <c r="M49" s="1"/>
  <c r="M174"/>
  <c r="M114" s="1"/>
  <c r="M54" s="1"/>
  <c r="M166"/>
  <c r="M106" s="1"/>
  <c r="M46" s="1"/>
  <c r="M238"/>
  <c r="M178" s="1"/>
  <c r="M118" s="1"/>
  <c r="M58" s="1"/>
  <c r="M176"/>
  <c r="M116" s="1"/>
  <c r="M56" s="1"/>
  <c r="M228"/>
  <c r="M168" s="1"/>
  <c r="M108" s="1"/>
  <c r="M48" s="1"/>
  <c r="M230"/>
  <c r="M170" s="1"/>
  <c r="M110" s="1"/>
  <c r="M50" s="1"/>
  <c r="M163"/>
  <c r="M103" s="1"/>
  <c r="M43" s="1"/>
  <c r="M160"/>
  <c r="M100" s="1"/>
  <c r="M40" s="1"/>
  <c r="M78"/>
  <c r="M18" s="1"/>
  <c r="M131"/>
  <c r="M71" s="1"/>
  <c r="M11" s="1"/>
  <c r="M164"/>
  <c r="M104" s="1"/>
  <c r="M44" s="1"/>
  <c r="M235"/>
  <c r="M175" s="1"/>
  <c r="M115" s="1"/>
  <c r="M55" s="1"/>
  <c r="M177"/>
  <c r="M117" s="1"/>
  <c r="M57" s="1"/>
  <c r="M171"/>
  <c r="M111" s="1"/>
  <c r="M51" s="1"/>
  <c r="M179"/>
  <c r="M119" s="1"/>
  <c r="M59" s="1"/>
  <c r="M222"/>
  <c r="M162" s="1"/>
  <c r="M102" s="1"/>
  <c r="M42" s="1"/>
  <c r="M159"/>
  <c r="M99" s="1"/>
  <c r="M39" s="1"/>
  <c r="AN73"/>
  <c r="AN13" s="1"/>
  <c r="AR73"/>
  <c r="AR13" s="1"/>
  <c r="AT73"/>
  <c r="AT13" s="1"/>
  <c r="AV73"/>
  <c r="AV13" s="1"/>
  <c r="AZ73"/>
  <c r="AZ13" s="1"/>
  <c r="BB73"/>
  <c r="BB13" s="1"/>
  <c r="BF73"/>
  <c r="BF13" s="1"/>
  <c r="P71"/>
  <c r="P11" s="1"/>
  <c r="P72"/>
  <c r="P12" s="1"/>
  <c r="P223"/>
  <c r="P163" s="1"/>
  <c r="P239"/>
  <c r="P179" s="1"/>
  <c r="P119" s="1"/>
  <c r="P59" s="1"/>
  <c r="P237"/>
  <c r="P116"/>
  <c r="P56" s="1"/>
  <c r="P53"/>
  <c r="P175"/>
  <c r="P115" s="1"/>
  <c r="P55" s="1"/>
  <c r="P170"/>
  <c r="P110" s="1"/>
  <c r="P50" s="1"/>
  <c r="P107"/>
  <c r="P47" s="1"/>
  <c r="P103"/>
  <c r="P43" s="1"/>
  <c r="P177"/>
  <c r="P117" s="1"/>
  <c r="P57" s="1"/>
  <c r="P172"/>
  <c r="P112" s="1"/>
  <c r="P52" s="1"/>
  <c r="P104"/>
  <c r="P44" s="1"/>
  <c r="P114"/>
  <c r="P54" s="1"/>
  <c r="P51"/>
  <c r="P46"/>
  <c r="P118"/>
  <c r="P58" s="1"/>
  <c r="P102"/>
  <c r="P42" s="1"/>
  <c r="P10"/>
  <c r="M77"/>
  <c r="M17" s="1"/>
  <c r="J77"/>
  <c r="R17" i="2"/>
  <c r="AA17"/>
  <c r="K16" i="13"/>
  <c r="L16"/>
  <c r="M16"/>
  <c r="AV16"/>
  <c r="AW16"/>
  <c r="AX16"/>
  <c r="AZ16"/>
  <c r="BA16"/>
  <c r="BB16"/>
  <c r="BD16"/>
  <c r="BF16"/>
  <c r="S15" i="2"/>
  <c r="O15"/>
  <c r="J15"/>
  <c r="Y15"/>
  <c r="P15"/>
  <c r="AA15"/>
  <c r="N7" i="13"/>
  <c r="AS14"/>
  <c r="BF14"/>
  <c r="AB203"/>
  <c r="AB143" s="1"/>
  <c r="AB83" s="1"/>
  <c r="AB23" s="1"/>
  <c r="AA204"/>
  <c r="AA144" s="1"/>
  <c r="AA84" s="1"/>
  <c r="AA24" s="1"/>
  <c r="AA203"/>
  <c r="AA143" s="1"/>
  <c r="AA83" s="1"/>
  <c r="AA23" s="1"/>
  <c r="BC85"/>
  <c r="BC25" s="1"/>
  <c r="AM85"/>
  <c r="AM25" s="1"/>
  <c r="Q85"/>
  <c r="Q25" s="1"/>
  <c r="J204"/>
  <c r="J144" s="1"/>
  <c r="J84" s="1"/>
  <c r="BG204"/>
  <c r="BG144" s="1"/>
  <c r="BG84" s="1"/>
  <c r="BG24" s="1"/>
  <c r="BF204"/>
  <c r="BF144" s="1"/>
  <c r="BF84" s="1"/>
  <c r="BF24" s="1"/>
  <c r="BE204"/>
  <c r="BE144" s="1"/>
  <c r="BE84" s="1"/>
  <c r="BE24" s="1"/>
  <c r="BD204"/>
  <c r="BD144" s="1"/>
  <c r="BD84" s="1"/>
  <c r="BD24" s="1"/>
  <c r="BC204"/>
  <c r="BC144" s="1"/>
  <c r="BC84" s="1"/>
  <c r="BC24" s="1"/>
  <c r="BB204"/>
  <c r="BB144" s="1"/>
  <c r="BB84" s="1"/>
  <c r="BB24" s="1"/>
  <c r="BA204"/>
  <c r="BA144" s="1"/>
  <c r="BA84" s="1"/>
  <c r="BA24" s="1"/>
  <c r="AZ204"/>
  <c r="AZ144" s="1"/>
  <c r="AZ84" s="1"/>
  <c r="AZ24" s="1"/>
  <c r="AY204"/>
  <c r="AY144" s="1"/>
  <c r="AY84" s="1"/>
  <c r="AY24" s="1"/>
  <c r="AX204"/>
  <c r="AX144" s="1"/>
  <c r="AX84" s="1"/>
  <c r="AX24" s="1"/>
  <c r="AW204"/>
  <c r="AW144" s="1"/>
  <c r="AW84" s="1"/>
  <c r="AW24" s="1"/>
  <c r="AV204"/>
  <c r="AV144" s="1"/>
  <c r="AV84" s="1"/>
  <c r="AV24" s="1"/>
  <c r="AU204"/>
  <c r="AU144" s="1"/>
  <c r="AU84" s="1"/>
  <c r="AU24" s="1"/>
  <c r="AT204"/>
  <c r="AT144" s="1"/>
  <c r="AT84" s="1"/>
  <c r="AT24" s="1"/>
  <c r="AS204"/>
  <c r="AS144" s="1"/>
  <c r="AS84" s="1"/>
  <c r="AS24" s="1"/>
  <c r="AR204"/>
  <c r="AR144" s="1"/>
  <c r="AR84" s="1"/>
  <c r="AR24" s="1"/>
  <c r="AQ204"/>
  <c r="AQ144" s="1"/>
  <c r="AQ84" s="1"/>
  <c r="AQ24" s="1"/>
  <c r="AP204"/>
  <c r="AP144" s="1"/>
  <c r="AP84" s="1"/>
  <c r="AP24" s="1"/>
  <c r="AO204"/>
  <c r="AO144" s="1"/>
  <c r="AO84" s="1"/>
  <c r="AO24" s="1"/>
  <c r="AN204"/>
  <c r="AN144" s="1"/>
  <c r="AN84" s="1"/>
  <c r="AN24" s="1"/>
  <c r="W142"/>
  <c r="W82" s="1"/>
  <c r="W22" s="1"/>
  <c r="W201"/>
  <c r="W141" s="1"/>
  <c r="W81" s="1"/>
  <c r="W21" s="1"/>
  <c r="V83"/>
  <c r="V23" s="1"/>
  <c r="V141"/>
  <c r="V81" s="1"/>
  <c r="V21" s="1"/>
  <c r="M143"/>
  <c r="M83" s="1"/>
  <c r="M23" s="1"/>
  <c r="BG143"/>
  <c r="BG83" s="1"/>
  <c r="BG23" s="1"/>
  <c r="BC143"/>
  <c r="BC83" s="1"/>
  <c r="BC23" s="1"/>
  <c r="AY143"/>
  <c r="AY83" s="1"/>
  <c r="AY23" s="1"/>
  <c r="AU143"/>
  <c r="AU83" s="1"/>
  <c r="AU23" s="1"/>
  <c r="AQ143"/>
  <c r="AQ83" s="1"/>
  <c r="AQ23" s="1"/>
  <c r="BE203"/>
  <c r="BE143" s="1"/>
  <c r="BE83" s="1"/>
  <c r="BE23" s="1"/>
  <c r="BA203"/>
  <c r="BA143" s="1"/>
  <c r="BA83" s="1"/>
  <c r="BA23" s="1"/>
  <c r="AW203"/>
  <c r="AW143" s="1"/>
  <c r="AW83" s="1"/>
  <c r="AW23" s="1"/>
  <c r="AS203"/>
  <c r="AS143" s="1"/>
  <c r="AS83" s="1"/>
  <c r="AS23" s="1"/>
  <c r="AO203"/>
  <c r="AO143" s="1"/>
  <c r="AO83" s="1"/>
  <c r="AO23" s="1"/>
  <c r="U203"/>
  <c r="U143" s="1"/>
  <c r="U83" s="1"/>
  <c r="U23" s="1"/>
  <c r="Q203"/>
  <c r="Q143" s="1"/>
  <c r="Q83" s="1"/>
  <c r="Q23" s="1"/>
  <c r="U82"/>
  <c r="U22" s="1"/>
  <c r="T82"/>
  <c r="T22" s="1"/>
  <c r="R82"/>
  <c r="R22" s="1"/>
  <c r="Q82"/>
  <c r="Q22" s="1"/>
  <c r="L82"/>
  <c r="L22" s="1"/>
  <c r="J142"/>
  <c r="J82" s="1"/>
  <c r="BG142"/>
  <c r="BG82" s="1"/>
  <c r="BG22" s="1"/>
  <c r="BF142"/>
  <c r="BF82" s="1"/>
  <c r="BF22" s="1"/>
  <c r="BE142"/>
  <c r="BE82" s="1"/>
  <c r="BE22" s="1"/>
  <c r="BD142"/>
  <c r="BD82" s="1"/>
  <c r="BD22" s="1"/>
  <c r="BC142"/>
  <c r="BC82" s="1"/>
  <c r="BC22" s="1"/>
  <c r="BB142"/>
  <c r="BB82" s="1"/>
  <c r="BB22" s="1"/>
  <c r="BA142"/>
  <c r="BA82" s="1"/>
  <c r="BA22" s="1"/>
  <c r="AZ142"/>
  <c r="AZ82" s="1"/>
  <c r="AZ22" s="1"/>
  <c r="AY142"/>
  <c r="AY82" s="1"/>
  <c r="AY22" s="1"/>
  <c r="AX142"/>
  <c r="AX82" s="1"/>
  <c r="AX22" s="1"/>
  <c r="AW142"/>
  <c r="AW82" s="1"/>
  <c r="AW22" s="1"/>
  <c r="AV142"/>
  <c r="AV82" s="1"/>
  <c r="AV22" s="1"/>
  <c r="AU142"/>
  <c r="AU82" s="1"/>
  <c r="AU22" s="1"/>
  <c r="AT142"/>
  <c r="AT82" s="1"/>
  <c r="AT22" s="1"/>
  <c r="AS142"/>
  <c r="AS82" s="1"/>
  <c r="AS22" s="1"/>
  <c r="AR142"/>
  <c r="AR82" s="1"/>
  <c r="AR22" s="1"/>
  <c r="AQ142"/>
  <c r="AQ82" s="1"/>
  <c r="AQ22" s="1"/>
  <c r="AO142"/>
  <c r="AO82" s="1"/>
  <c r="AO22" s="1"/>
  <c r="AN142"/>
  <c r="AN82" s="1"/>
  <c r="AN22" s="1"/>
  <c r="T199"/>
  <c r="T139" s="1"/>
  <c r="T79" s="1"/>
  <c r="T19" s="1"/>
  <c r="T138"/>
  <c r="T78" s="1"/>
  <c r="T18" s="1"/>
  <c r="T197"/>
  <c r="T137" s="1"/>
  <c r="T77" s="1"/>
  <c r="T17" s="1"/>
  <c r="T195"/>
  <c r="T135" s="1"/>
  <c r="T75" s="1"/>
  <c r="T15" s="1"/>
  <c r="T14"/>
  <c r="T10"/>
  <c r="T100"/>
  <c r="T40" s="1"/>
  <c r="T166"/>
  <c r="T106" s="1"/>
  <c r="T46" s="1"/>
  <c r="T171"/>
  <c r="T111" s="1"/>
  <c r="T51" s="1"/>
  <c r="T234"/>
  <c r="T174" s="1"/>
  <c r="T114" s="1"/>
  <c r="T54" s="1"/>
  <c r="T224"/>
  <c r="T164" s="1"/>
  <c r="T104" s="1"/>
  <c r="T44" s="1"/>
  <c r="T52"/>
  <c r="T99"/>
  <c r="T39" s="1"/>
  <c r="T161"/>
  <c r="T101" s="1"/>
  <c r="T41" s="1"/>
  <c r="T47"/>
  <c r="T110"/>
  <c r="T50" s="1"/>
  <c r="T115"/>
  <c r="T55" s="1"/>
  <c r="T165"/>
  <c r="T105" s="1"/>
  <c r="T45" s="1"/>
  <c r="T228"/>
  <c r="T168" s="1"/>
  <c r="T108" s="1"/>
  <c r="T48" s="1"/>
  <c r="T56"/>
  <c r="T237"/>
  <c r="T177" s="1"/>
  <c r="T117" s="1"/>
  <c r="T57" s="1"/>
  <c r="T239"/>
  <c r="T179" s="1"/>
  <c r="T119" s="1"/>
  <c r="T59" s="1"/>
  <c r="T223"/>
  <c r="T163" s="1"/>
  <c r="T103" s="1"/>
  <c r="T43" s="1"/>
  <c r="S141"/>
  <c r="S81" s="1"/>
  <c r="S21" s="1"/>
  <c r="K141"/>
  <c r="K81" s="1"/>
  <c r="BE141"/>
  <c r="BE81" s="1"/>
  <c r="BE21" s="1"/>
  <c r="BA141"/>
  <c r="BA81" s="1"/>
  <c r="BA21" s="1"/>
  <c r="AW141"/>
  <c r="AW81" s="1"/>
  <c r="AW21" s="1"/>
  <c r="AS141"/>
  <c r="AS81" s="1"/>
  <c r="AS21" s="1"/>
  <c r="BG201"/>
  <c r="BG141" s="1"/>
  <c r="BG81" s="1"/>
  <c r="BG21" s="1"/>
  <c r="BC201"/>
  <c r="BC141" s="1"/>
  <c r="BC81" s="1"/>
  <c r="BC21" s="1"/>
  <c r="AY201"/>
  <c r="AY141" s="1"/>
  <c r="AY81" s="1"/>
  <c r="AY21" s="1"/>
  <c r="AU201"/>
  <c r="AU141" s="1"/>
  <c r="AU81" s="1"/>
  <c r="AU21" s="1"/>
  <c r="AQ201"/>
  <c r="AQ141" s="1"/>
  <c r="AQ81" s="1"/>
  <c r="AQ21" s="1"/>
  <c r="AM201"/>
  <c r="AM141" s="1"/>
  <c r="AM81" s="1"/>
  <c r="AM21" s="1"/>
  <c r="Q201"/>
  <c r="Q141" s="1"/>
  <c r="Q81" s="1"/>
  <c r="Q21" s="1"/>
  <c r="R139"/>
  <c r="R79" s="1"/>
  <c r="R19" s="1"/>
  <c r="R136"/>
  <c r="R76" s="1"/>
  <c r="R16" s="1"/>
  <c r="R195"/>
  <c r="R135" s="1"/>
  <c r="R75" s="1"/>
  <c r="R15" s="1"/>
  <c r="R194"/>
  <c r="R134" s="1"/>
  <c r="R74" s="1"/>
  <c r="R14" s="1"/>
  <c r="R220"/>
  <c r="R160" s="1"/>
  <c r="R100" s="1"/>
  <c r="R40" s="1"/>
  <c r="R166"/>
  <c r="R106" s="1"/>
  <c r="R46" s="1"/>
  <c r="R114"/>
  <c r="R54" s="1"/>
  <c r="R164"/>
  <c r="R104" s="1"/>
  <c r="R44" s="1"/>
  <c r="R177"/>
  <c r="R117" s="1"/>
  <c r="R57" s="1"/>
  <c r="R167"/>
  <c r="R107" s="1"/>
  <c r="R47" s="1"/>
  <c r="R165"/>
  <c r="R105" s="1"/>
  <c r="R45" s="1"/>
  <c r="R113"/>
  <c r="R53" s="1"/>
  <c r="R236"/>
  <c r="R176" s="1"/>
  <c r="R116" s="1"/>
  <c r="R56" s="1"/>
  <c r="R239"/>
  <c r="R179" s="1"/>
  <c r="R119" s="1"/>
  <c r="R59" s="1"/>
  <c r="R219"/>
  <c r="R159" s="1"/>
  <c r="R99" s="1"/>
  <c r="R39" s="1"/>
  <c r="Q194"/>
  <c r="Q134" s="1"/>
  <c r="Q74" s="1"/>
  <c r="Q14" s="1"/>
  <c r="Q101"/>
  <c r="Q41" s="1"/>
  <c r="Q43"/>
  <c r="Q167"/>
  <c r="Q107" s="1"/>
  <c r="Q47" s="1"/>
  <c r="Q236"/>
  <c r="Q176" s="1"/>
  <c r="Q116" s="1"/>
  <c r="Q56" s="1"/>
  <c r="Q226"/>
  <c r="Q166" s="1"/>
  <c r="Q106" s="1"/>
  <c r="Q46" s="1"/>
  <c r="Q224"/>
  <c r="Q164" s="1"/>
  <c r="Q104" s="1"/>
  <c r="Q44" s="1"/>
  <c r="Q177"/>
  <c r="Q117" s="1"/>
  <c r="Q57" s="1"/>
  <c r="Q235"/>
  <c r="Q175" s="1"/>
  <c r="Q115" s="1"/>
  <c r="Q55" s="1"/>
  <c r="Q219"/>
  <c r="Q159" s="1"/>
  <c r="Q99" s="1"/>
  <c r="Q39" s="1"/>
  <c r="U17" i="2"/>
  <c r="J12" i="13"/>
  <c r="K135"/>
  <c r="K75" s="1"/>
  <c r="K15" s="1"/>
  <c r="M135"/>
  <c r="M75" s="1"/>
  <c r="M15" s="1"/>
  <c r="BG135"/>
  <c r="BG75" s="1"/>
  <c r="BG15" s="1"/>
  <c r="BF135"/>
  <c r="BF75" s="1"/>
  <c r="BF15" s="1"/>
  <c r="BE135"/>
  <c r="BE75" s="1"/>
  <c r="BE15" s="1"/>
  <c r="BD135"/>
  <c r="BD75" s="1"/>
  <c r="BD15" s="1"/>
  <c r="BC135"/>
  <c r="BC75" s="1"/>
  <c r="BC15" s="1"/>
  <c r="BB135"/>
  <c r="BB75" s="1"/>
  <c r="BB15" s="1"/>
  <c r="BA135"/>
  <c r="BA75" s="1"/>
  <c r="BA15" s="1"/>
  <c r="AZ135"/>
  <c r="AZ75" s="1"/>
  <c r="AZ15" s="1"/>
  <c r="AY135"/>
  <c r="AY75" s="1"/>
  <c r="AY15" s="1"/>
  <c r="AX135"/>
  <c r="AX75" s="1"/>
  <c r="AX15" s="1"/>
  <c r="AW135"/>
  <c r="AW75" s="1"/>
  <c r="AW15" s="1"/>
  <c r="AV135"/>
  <c r="AV75" s="1"/>
  <c r="AV15" s="1"/>
  <c r="AU135"/>
  <c r="AU75" s="1"/>
  <c r="AU15" s="1"/>
  <c r="AT135"/>
  <c r="AT75" s="1"/>
  <c r="AT15" s="1"/>
  <c r="AS135"/>
  <c r="AS75" s="1"/>
  <c r="AS15" s="1"/>
  <c r="AR135"/>
  <c r="AR75" s="1"/>
  <c r="AR15" s="1"/>
  <c r="AQ135"/>
  <c r="AQ75" s="1"/>
  <c r="AQ15" s="1"/>
  <c r="L135"/>
  <c r="L75" s="1"/>
  <c r="L15" s="1"/>
  <c r="J134"/>
  <c r="J74" s="1"/>
  <c r="BC134"/>
  <c r="BC74" s="1"/>
  <c r="BC14" s="1"/>
  <c r="AX134"/>
  <c r="AX74" s="1"/>
  <c r="AX14" s="1"/>
  <c r="AR134"/>
  <c r="AR74" s="1"/>
  <c r="AR14" s="1"/>
  <c r="AM134"/>
  <c r="AM74" s="1"/>
  <c r="AM14" s="1"/>
  <c r="BA134"/>
  <c r="BA74" s="1"/>
  <c r="BA14" s="1"/>
  <c r="M187"/>
  <c r="BG193"/>
  <c r="BG133" s="1"/>
  <c r="BG73" s="1"/>
  <c r="BG13" s="1"/>
  <c r="BC193"/>
  <c r="BC133" s="1"/>
  <c r="BC73" s="1"/>
  <c r="BC13" s="1"/>
  <c r="AY193"/>
  <c r="AY133" s="1"/>
  <c r="AY73" s="1"/>
  <c r="AY13" s="1"/>
  <c r="AU193"/>
  <c r="AU133" s="1"/>
  <c r="AU73" s="1"/>
  <c r="AU13" s="1"/>
  <c r="AQ193"/>
  <c r="AQ133" s="1"/>
  <c r="AQ73" s="1"/>
  <c r="AQ13" s="1"/>
  <c r="K235"/>
  <c r="K175" s="1"/>
  <c r="K115" s="1"/>
  <c r="K55" s="1"/>
  <c r="AP235"/>
  <c r="AP175" s="1"/>
  <c r="AP115" s="1"/>
  <c r="AP55" s="1"/>
  <c r="AT235"/>
  <c r="AT175" s="1"/>
  <c r="AT115" s="1"/>
  <c r="AT55" s="1"/>
  <c r="AX235"/>
  <c r="AX175" s="1"/>
  <c r="AX115" s="1"/>
  <c r="AX55" s="1"/>
  <c r="BB235"/>
  <c r="BB175" s="1"/>
  <c r="BB115" s="1"/>
  <c r="BB55" s="1"/>
  <c r="AZ171"/>
  <c r="AZ111" s="1"/>
  <c r="AZ51" s="1"/>
  <c r="BA171"/>
  <c r="BA111" s="1"/>
  <c r="BA51" s="1"/>
  <c r="BB171"/>
  <c r="BB111" s="1"/>
  <c r="BB51" s="1"/>
  <c r="BC171"/>
  <c r="BC111" s="1"/>
  <c r="BC51" s="1"/>
  <c r="BD171"/>
  <c r="BD111" s="1"/>
  <c r="BD51" s="1"/>
  <c r="BE171"/>
  <c r="BE111" s="1"/>
  <c r="BE51" s="1"/>
  <c r="BF171"/>
  <c r="BF111" s="1"/>
  <c r="BF51" s="1"/>
  <c r="BG171"/>
  <c r="BG111" s="1"/>
  <c r="BG51" s="1"/>
  <c r="K219"/>
  <c r="K159" s="1"/>
  <c r="K99" s="1"/>
  <c r="K39" s="1"/>
  <c r="J219"/>
  <c r="BC234"/>
  <c r="BC174" s="1"/>
  <c r="BC114" s="1"/>
  <c r="BC54" s="1"/>
  <c r="BD234"/>
  <c r="BD174" s="1"/>
  <c r="BD114" s="1"/>
  <c r="BD54" s="1"/>
  <c r="BE234"/>
  <c r="BE174" s="1"/>
  <c r="BE114" s="1"/>
  <c r="BE54" s="1"/>
  <c r="BF234"/>
  <c r="BF174" s="1"/>
  <c r="BF114" s="1"/>
  <c r="BF54" s="1"/>
  <c r="BG234"/>
  <c r="J233"/>
  <c r="J173" s="1"/>
  <c r="J113" s="1"/>
  <c r="AO233"/>
  <c r="AO173" s="1"/>
  <c r="AO113" s="1"/>
  <c r="AO53" s="1"/>
  <c r="AS233"/>
  <c r="AS173" s="1"/>
  <c r="AS113" s="1"/>
  <c r="AS53" s="1"/>
  <c r="AW233"/>
  <c r="AW173" s="1"/>
  <c r="AW113" s="1"/>
  <c r="AW53" s="1"/>
  <c r="J231"/>
  <c r="J171" s="1"/>
  <c r="J111" s="1"/>
  <c r="AO231"/>
  <c r="AO171" s="1"/>
  <c r="AO111" s="1"/>
  <c r="AO51" s="1"/>
  <c r="AS231"/>
  <c r="AS171" s="1"/>
  <c r="AS111" s="1"/>
  <c r="AS51" s="1"/>
  <c r="AW231"/>
  <c r="AW171" s="1"/>
  <c r="AW111" s="1"/>
  <c r="AW51" s="1"/>
  <c r="AX165"/>
  <c r="AX105" s="1"/>
  <c r="AX45" s="1"/>
  <c r="AM223"/>
  <c r="AM163" s="1"/>
  <c r="AM103" s="1"/>
  <c r="AM43" s="1"/>
  <c r="J223"/>
  <c r="AO223"/>
  <c r="AO163" s="1"/>
  <c r="AO103" s="1"/>
  <c r="AO43" s="1"/>
  <c r="AO72"/>
  <c r="AO12" s="1"/>
  <c r="AS72"/>
  <c r="AS12" s="1"/>
  <c r="AW72"/>
  <c r="AW12" s="1"/>
  <c r="BE72"/>
  <c r="BE12" s="1"/>
  <c r="AX173"/>
  <c r="AX113" s="1"/>
  <c r="AX53" s="1"/>
  <c r="AT173"/>
  <c r="AT113" s="1"/>
  <c r="AT53" s="1"/>
  <c r="K173"/>
  <c r="K113" s="1"/>
  <c r="K53" s="1"/>
  <c r="BC176"/>
  <c r="BC116" s="1"/>
  <c r="BC56" s="1"/>
  <c r="BA176"/>
  <c r="BA116" s="1"/>
  <c r="BA56" s="1"/>
  <c r="AY176"/>
  <c r="AY116" s="1"/>
  <c r="AY56" s="1"/>
  <c r="AW176"/>
  <c r="AW116" s="1"/>
  <c r="AW56" s="1"/>
  <c r="AU176"/>
  <c r="AU116" s="1"/>
  <c r="AU56" s="1"/>
  <c r="AS176"/>
  <c r="AS116" s="1"/>
  <c r="AS56" s="1"/>
  <c r="AQ176"/>
  <c r="AQ116" s="1"/>
  <c r="AQ56" s="1"/>
  <c r="AO176"/>
  <c r="AO116" s="1"/>
  <c r="AO56" s="1"/>
  <c r="AM176"/>
  <c r="AM116" s="1"/>
  <c r="AM56" s="1"/>
  <c r="J176"/>
  <c r="J116" s="1"/>
  <c r="AT177"/>
  <c r="AT117" s="1"/>
  <c r="AT57" s="1"/>
  <c r="K177"/>
  <c r="K117" s="1"/>
  <c r="AB40" i="2"/>
  <c r="U60"/>
  <c r="I60"/>
  <c r="AB59"/>
  <c r="V59"/>
  <c r="P59"/>
  <c r="J59"/>
  <c r="AG58"/>
  <c r="X58"/>
  <c r="R58"/>
  <c r="L58"/>
  <c r="AH57"/>
  <c r="Y57"/>
  <c r="S57"/>
  <c r="M57"/>
  <c r="AG54"/>
  <c r="X54"/>
  <c r="R54"/>
  <c r="AG53"/>
  <c r="R53"/>
  <c r="U52"/>
  <c r="I52"/>
  <c r="AG50"/>
  <c r="X50"/>
  <c r="R50"/>
  <c r="AG49"/>
  <c r="R49"/>
  <c r="U48"/>
  <c r="I48"/>
  <c r="AB47"/>
  <c r="V47"/>
  <c r="P47"/>
  <c r="J47"/>
  <c r="AA46"/>
  <c r="O46"/>
  <c r="AH45"/>
  <c r="Y45"/>
  <c r="S45"/>
  <c r="Y43"/>
  <c r="AG42"/>
  <c r="X42"/>
  <c r="R42"/>
  <c r="L42"/>
  <c r="AH41"/>
  <c r="Y41"/>
  <c r="S41"/>
  <c r="M41"/>
  <c r="AG40"/>
  <c r="M40"/>
  <c r="V13"/>
  <c r="O13"/>
  <c r="J11"/>
  <c r="X13"/>
  <c r="J53"/>
  <c r="J52"/>
  <c r="J49"/>
  <c r="J46"/>
  <c r="AV127" i="13"/>
  <c r="BG236"/>
  <c r="BG176" s="1"/>
  <c r="BG116" s="1"/>
  <c r="BG56" s="1"/>
  <c r="BG235"/>
  <c r="BG175" s="1"/>
  <c r="BG115" s="1"/>
  <c r="BG55" s="1"/>
  <c r="BF235"/>
  <c r="BF175" s="1"/>
  <c r="BF115" s="1"/>
  <c r="BF55" s="1"/>
  <c r="BA235"/>
  <c r="BA175" s="1"/>
  <c r="BA115" s="1"/>
  <c r="BA55" s="1"/>
  <c r="AV235"/>
  <c r="AV175" s="1"/>
  <c r="AV115" s="1"/>
  <c r="AV55" s="1"/>
  <c r="AQ235"/>
  <c r="AQ175" s="1"/>
  <c r="AQ115" s="1"/>
  <c r="AQ55" s="1"/>
  <c r="J235"/>
  <c r="J175" s="1"/>
  <c r="J115" s="1"/>
  <c r="BD232"/>
  <c r="BD172" s="1"/>
  <c r="BD112" s="1"/>
  <c r="BD52" s="1"/>
  <c r="BF230"/>
  <c r="BF170" s="1"/>
  <c r="BB230"/>
  <c r="BB170" s="1"/>
  <c r="BB110" s="1"/>
  <c r="BB50" s="1"/>
  <c r="BD229"/>
  <c r="BD169" s="1"/>
  <c r="BD109" s="1"/>
  <c r="BD49" s="1"/>
  <c r="BB229"/>
  <c r="BB169" s="1"/>
  <c r="BB109" s="1"/>
  <c r="BB49" s="1"/>
  <c r="AZ229"/>
  <c r="AZ169" s="1"/>
  <c r="AZ109" s="1"/>
  <c r="AZ49" s="1"/>
  <c r="AR229"/>
  <c r="AR169" s="1"/>
  <c r="AR109" s="1"/>
  <c r="AR49" s="1"/>
  <c r="BF227"/>
  <c r="BF167" s="1"/>
  <c r="BF107" s="1"/>
  <c r="BF47" s="1"/>
  <c r="BB227"/>
  <c r="BB167" s="1"/>
  <c r="BB107" s="1"/>
  <c r="BB47" s="1"/>
  <c r="AX227"/>
  <c r="AX167" s="1"/>
  <c r="AX107" s="1"/>
  <c r="AX47" s="1"/>
  <c r="AS227"/>
  <c r="AS167" s="1"/>
  <c r="AS107" s="1"/>
  <c r="AS47" s="1"/>
  <c r="BF225"/>
  <c r="BF165" s="1"/>
  <c r="BF105" s="1"/>
  <c r="BF45" s="1"/>
  <c r="BD225"/>
  <c r="BD165" s="1"/>
  <c r="BD105" s="1"/>
  <c r="BD45" s="1"/>
  <c r="BB225"/>
  <c r="BB165" s="1"/>
  <c r="BB105" s="1"/>
  <c r="BB45" s="1"/>
  <c r="AY225"/>
  <c r="AY165" s="1"/>
  <c r="AY105" s="1"/>
  <c r="AY45" s="1"/>
  <c r="AW225"/>
  <c r="AW165" s="1"/>
  <c r="AW105" s="1"/>
  <c r="AW45" s="1"/>
  <c r="AU225"/>
  <c r="AU165" s="1"/>
  <c r="AU105" s="1"/>
  <c r="AU45" s="1"/>
  <c r="BF224"/>
  <c r="BF164" s="1"/>
  <c r="BF104" s="1"/>
  <c r="BF44" s="1"/>
  <c r="BC224"/>
  <c r="BC164" s="1"/>
  <c r="BC104" s="1"/>
  <c r="BC44" s="1"/>
  <c r="AX224"/>
  <c r="AX164" s="1"/>
  <c r="AX104" s="1"/>
  <c r="AX44" s="1"/>
  <c r="AU224"/>
  <c r="AU164" s="1"/>
  <c r="AU104" s="1"/>
  <c r="AU44" s="1"/>
  <c r="BF220"/>
  <c r="BF160" s="1"/>
  <c r="BF100" s="1"/>
  <c r="BF40" s="1"/>
  <c r="BD220"/>
  <c r="BD160" s="1"/>
  <c r="BD100" s="1"/>
  <c r="BD40" s="1"/>
  <c r="BB220"/>
  <c r="BB160" s="1"/>
  <c r="BB100" s="1"/>
  <c r="BB40" s="1"/>
  <c r="AZ220"/>
  <c r="AZ160" s="1"/>
  <c r="AZ100" s="1"/>
  <c r="AZ40" s="1"/>
  <c r="AX220"/>
  <c r="AX160" s="1"/>
  <c r="AX100" s="1"/>
  <c r="AX40" s="1"/>
  <c r="AV220"/>
  <c r="AV160" s="1"/>
  <c r="AV100" s="1"/>
  <c r="AV40" s="1"/>
  <c r="AT220"/>
  <c r="AT160" s="1"/>
  <c r="AT100" s="1"/>
  <c r="AT40" s="1"/>
  <c r="AR220"/>
  <c r="AR160" s="1"/>
  <c r="AR100" s="1"/>
  <c r="AR40" s="1"/>
  <c r="AP220"/>
  <c r="AP160" s="1"/>
  <c r="AP100" s="1"/>
  <c r="AP40" s="1"/>
  <c r="AU219"/>
  <c r="AU159" s="1"/>
  <c r="AU99" s="1"/>
  <c r="AU39" s="1"/>
  <c r="AQ219"/>
  <c r="AQ159" s="1"/>
  <c r="AQ99" s="1"/>
  <c r="AQ39" s="1"/>
  <c r="K227"/>
  <c r="K167" s="1"/>
  <c r="K107" s="1"/>
  <c r="K47" s="1"/>
  <c r="AP227"/>
  <c r="AP167" s="1"/>
  <c r="AP107" s="1"/>
  <c r="AP47" s="1"/>
  <c r="AT227"/>
  <c r="AT167" s="1"/>
  <c r="AT107" s="1"/>
  <c r="AT47" s="1"/>
  <c r="J225"/>
  <c r="J165" s="1"/>
  <c r="J105" s="1"/>
  <c r="AO225"/>
  <c r="AO165" s="1"/>
  <c r="AO105" s="1"/>
  <c r="AO45" s="1"/>
  <c r="AZ225"/>
  <c r="AZ165" s="1"/>
  <c r="AZ105" s="1"/>
  <c r="AZ45" s="1"/>
  <c r="BA225"/>
  <c r="BA165" s="1"/>
  <c r="BA105" s="1"/>
  <c r="BA45" s="1"/>
  <c r="AA13" i="2"/>
  <c r="AA57"/>
  <c r="U57"/>
  <c r="O57"/>
  <c r="I57"/>
  <c r="U53"/>
  <c r="I53"/>
  <c r="X52"/>
  <c r="L52"/>
  <c r="U49"/>
  <c r="I49"/>
  <c r="AG47"/>
  <c r="X47"/>
  <c r="R47"/>
  <c r="L47"/>
  <c r="AG46"/>
  <c r="R46"/>
  <c r="AA41"/>
  <c r="U41"/>
  <c r="O41"/>
  <c r="I41"/>
  <c r="Y13"/>
  <c r="P13"/>
  <c r="I13"/>
  <c r="BE127" i="13"/>
  <c r="BG178"/>
  <c r="BG118" s="1"/>
  <c r="BG58" s="1"/>
  <c r="BE235"/>
  <c r="BE175" s="1"/>
  <c r="BE115" s="1"/>
  <c r="BE55" s="1"/>
  <c r="AW235"/>
  <c r="AW175" s="1"/>
  <c r="AW115" s="1"/>
  <c r="AW55" s="1"/>
  <c r="AR235"/>
  <c r="AR175" s="1"/>
  <c r="AR115" s="1"/>
  <c r="AR55" s="1"/>
  <c r="AM235"/>
  <c r="AM175" s="1"/>
  <c r="AM115" s="1"/>
  <c r="AM55" s="1"/>
  <c r="BG110"/>
  <c r="BG50" s="1"/>
  <c r="BC110"/>
  <c r="BC50" s="1"/>
  <c r="AY110"/>
  <c r="AY50" s="1"/>
  <c r="BF168"/>
  <c r="BF108" s="1"/>
  <c r="BF48" s="1"/>
  <c r="BD168"/>
  <c r="BD108" s="1"/>
  <c r="BD48" s="1"/>
  <c r="BB168"/>
  <c r="BB108" s="1"/>
  <c r="BB48" s="1"/>
  <c r="AZ168"/>
  <c r="AZ108" s="1"/>
  <c r="AZ48" s="1"/>
  <c r="BD224"/>
  <c r="BD164" s="1"/>
  <c r="BD104" s="1"/>
  <c r="BD44" s="1"/>
  <c r="BA224"/>
  <c r="BA164" s="1"/>
  <c r="BA104" s="1"/>
  <c r="BA44" s="1"/>
  <c r="AV224"/>
  <c r="AV164" s="1"/>
  <c r="AV104" s="1"/>
  <c r="AV44" s="1"/>
  <c r="AS224"/>
  <c r="AS164" s="1"/>
  <c r="AS104" s="1"/>
  <c r="AS44" s="1"/>
  <c r="BF219"/>
  <c r="BD219"/>
  <c r="BD159" s="1"/>
  <c r="BD99" s="1"/>
  <c r="BD39" s="1"/>
  <c r="BB219"/>
  <c r="BB159" s="1"/>
  <c r="BB99" s="1"/>
  <c r="BB39" s="1"/>
  <c r="AZ219"/>
  <c r="AX219"/>
  <c r="AV219"/>
  <c r="AV159" s="1"/>
  <c r="AV99" s="1"/>
  <c r="AV39" s="1"/>
  <c r="AR219"/>
  <c r="AR159" s="1"/>
  <c r="AR99" s="1"/>
  <c r="AR39" s="1"/>
  <c r="AN219"/>
  <c r="AN159" s="1"/>
  <c r="AN99" s="1"/>
  <c r="AN39" s="1"/>
  <c r="K229"/>
  <c r="K169" s="1"/>
  <c r="K109" s="1"/>
  <c r="AP229"/>
  <c r="AP169" s="1"/>
  <c r="AP109" s="1"/>
  <c r="AP49" s="1"/>
  <c r="AT229"/>
  <c r="AT169" s="1"/>
  <c r="AT109" s="1"/>
  <c r="AT49" s="1"/>
  <c r="AX229"/>
  <c r="AX169" s="1"/>
  <c r="AX109" s="1"/>
  <c r="AX49" s="1"/>
  <c r="AY229"/>
  <c r="AY169" s="1"/>
  <c r="AY109" s="1"/>
  <c r="AY49" s="1"/>
  <c r="BF229"/>
  <c r="BF169" s="1"/>
  <c r="BF109" s="1"/>
  <c r="BF49" s="1"/>
  <c r="BG229"/>
  <c r="BG169" s="1"/>
  <c r="BG109" s="1"/>
  <c r="BG49" s="1"/>
  <c r="AU226"/>
  <c r="AU166" s="1"/>
  <c r="AU106" s="1"/>
  <c r="AU46" s="1"/>
  <c r="AV226"/>
  <c r="AV166" s="1"/>
  <c r="AV106" s="1"/>
  <c r="AV46" s="1"/>
  <c r="AW226"/>
  <c r="AW166" s="1"/>
  <c r="AW106" s="1"/>
  <c r="AW46" s="1"/>
  <c r="AX226"/>
  <c r="AX166" s="1"/>
  <c r="AX106" s="1"/>
  <c r="AX46" s="1"/>
  <c r="AY226"/>
  <c r="AY166" s="1"/>
  <c r="AY106" s="1"/>
  <c r="AY46" s="1"/>
  <c r="AZ226"/>
  <c r="AZ166" s="1"/>
  <c r="AZ106" s="1"/>
  <c r="AZ46" s="1"/>
  <c r="BA226"/>
  <c r="BA166" s="1"/>
  <c r="BA106" s="1"/>
  <c r="BA46" s="1"/>
  <c r="BB226"/>
  <c r="BB166" s="1"/>
  <c r="BB106" s="1"/>
  <c r="BB46" s="1"/>
  <c r="BC226"/>
  <c r="BC166" s="1"/>
  <c r="BC106" s="1"/>
  <c r="BC46" s="1"/>
  <c r="BD226"/>
  <c r="BD166" s="1"/>
  <c r="BD106" s="1"/>
  <c r="BD46" s="1"/>
  <c r="BE226"/>
  <c r="BE166" s="1"/>
  <c r="BE106" s="1"/>
  <c r="BE46" s="1"/>
  <c r="BF226"/>
  <c r="BF166" s="1"/>
  <c r="BF106" s="1"/>
  <c r="BF46" s="1"/>
  <c r="BG226"/>
  <c r="BG166" s="1"/>
  <c r="BG106" s="1"/>
  <c r="BG46" s="1"/>
  <c r="J163"/>
  <c r="J103" s="1"/>
  <c r="AR163"/>
  <c r="AR103" s="1"/>
  <c r="AR43" s="1"/>
  <c r="AS163"/>
  <c r="AS103" s="1"/>
  <c r="AS43" s="1"/>
  <c r="AT163"/>
  <c r="AT103" s="1"/>
  <c r="AT43" s="1"/>
  <c r="AU163"/>
  <c r="AU103" s="1"/>
  <c r="AU43" s="1"/>
  <c r="AV163"/>
  <c r="AV103" s="1"/>
  <c r="AV43" s="1"/>
  <c r="AW163"/>
  <c r="AW103" s="1"/>
  <c r="AW43" s="1"/>
  <c r="AX163"/>
  <c r="AX103" s="1"/>
  <c r="AX43" s="1"/>
  <c r="AZ163"/>
  <c r="AZ103" s="1"/>
  <c r="AZ43" s="1"/>
  <c r="BA163"/>
  <c r="BA103" s="1"/>
  <c r="BA43" s="1"/>
  <c r="BB163"/>
  <c r="BB103" s="1"/>
  <c r="BB43" s="1"/>
  <c r="BC163"/>
  <c r="BC103" s="1"/>
  <c r="BC43" s="1"/>
  <c r="BD163"/>
  <c r="BD103" s="1"/>
  <c r="BD43" s="1"/>
  <c r="BE163"/>
  <c r="BE103" s="1"/>
  <c r="BE43" s="1"/>
  <c r="BF163"/>
  <c r="BF103" s="1"/>
  <c r="BF43" s="1"/>
  <c r="BG163"/>
  <c r="BG103" s="1"/>
  <c r="BG43" s="1"/>
  <c r="J159"/>
  <c r="J99" s="1"/>
  <c r="AT159"/>
  <c r="AT99" s="1"/>
  <c r="AT39" s="1"/>
  <c r="AW159"/>
  <c r="AW99" s="1"/>
  <c r="AW39" s="1"/>
  <c r="AX159"/>
  <c r="AX99" s="1"/>
  <c r="AX39" s="1"/>
  <c r="AY159"/>
  <c r="AY99" s="1"/>
  <c r="AY39" s="1"/>
  <c r="AZ159"/>
  <c r="AZ99" s="1"/>
  <c r="AZ39" s="1"/>
  <c r="BA159"/>
  <c r="BA99" s="1"/>
  <c r="BA39" s="1"/>
  <c r="BC159"/>
  <c r="BC99" s="1"/>
  <c r="BC39" s="1"/>
  <c r="BE159"/>
  <c r="BE99" s="1"/>
  <c r="BE39" s="1"/>
  <c r="BF159"/>
  <c r="BF99" s="1"/>
  <c r="BF39" s="1"/>
  <c r="BG159"/>
  <c r="BG99" s="1"/>
  <c r="BG39" s="1"/>
  <c r="AR177"/>
  <c r="AR117" s="1"/>
  <c r="AR57" s="1"/>
  <c r="AN177"/>
  <c r="AN117" s="1"/>
  <c r="AN57" s="1"/>
  <c r="AA60" i="2"/>
  <c r="O60"/>
  <c r="AH59"/>
  <c r="Y59"/>
  <c r="S59"/>
  <c r="AA58"/>
  <c r="U58"/>
  <c r="O58"/>
  <c r="AB57"/>
  <c r="V57"/>
  <c r="P57"/>
  <c r="X53"/>
  <c r="AA52"/>
  <c r="X49"/>
  <c r="AA48"/>
  <c r="O48"/>
  <c r="AH47"/>
  <c r="Y47"/>
  <c r="S47"/>
  <c r="U46"/>
  <c r="AA42"/>
  <c r="U42"/>
  <c r="O42"/>
  <c r="AB41"/>
  <c r="V41"/>
  <c r="P41"/>
  <c r="U40"/>
  <c r="AG13"/>
  <c r="S13"/>
  <c r="J13"/>
  <c r="AH11"/>
  <c r="S11"/>
  <c r="X11"/>
  <c r="BF127" i="13"/>
  <c r="BB127"/>
  <c r="BD235"/>
  <c r="BD175" s="1"/>
  <c r="BD115" s="1"/>
  <c r="BD55" s="1"/>
  <c r="AY235"/>
  <c r="AY175" s="1"/>
  <c r="AY115" s="1"/>
  <c r="AY55" s="1"/>
  <c r="AS235"/>
  <c r="AS175" s="1"/>
  <c r="AS115" s="1"/>
  <c r="AS55" s="1"/>
  <c r="AN235"/>
  <c r="AN175" s="1"/>
  <c r="AN115" s="1"/>
  <c r="AN55" s="1"/>
  <c r="BG174"/>
  <c r="BG114" s="1"/>
  <c r="BG54" s="1"/>
  <c r="BD113"/>
  <c r="BD53" s="1"/>
  <c r="BF110"/>
  <c r="BF50" s="1"/>
  <c r="BD230"/>
  <c r="BD170" s="1"/>
  <c r="BD110" s="1"/>
  <c r="BD50" s="1"/>
  <c r="BE167"/>
  <c r="BE107" s="1"/>
  <c r="BE47" s="1"/>
  <c r="BD227"/>
  <c r="BD167" s="1"/>
  <c r="BD107" s="1"/>
  <c r="BD47" s="1"/>
  <c r="BA167"/>
  <c r="BA107" s="1"/>
  <c r="BA47" s="1"/>
  <c r="AZ227"/>
  <c r="AZ167" s="1"/>
  <c r="AZ107" s="1"/>
  <c r="AZ47" s="1"/>
  <c r="AV227"/>
  <c r="AV167" s="1"/>
  <c r="AV107" s="1"/>
  <c r="AV47" s="1"/>
  <c r="AQ227"/>
  <c r="AQ167" s="1"/>
  <c r="AQ107" s="1"/>
  <c r="AQ47" s="1"/>
  <c r="J227"/>
  <c r="J167" s="1"/>
  <c r="J107" s="1"/>
  <c r="AV165"/>
  <c r="AV105" s="1"/>
  <c r="AV45" s="1"/>
  <c r="AT165"/>
  <c r="AT105" s="1"/>
  <c r="AT45" s="1"/>
  <c r="AQ225"/>
  <c r="AQ165" s="1"/>
  <c r="AQ105" s="1"/>
  <c r="AQ45" s="1"/>
  <c r="K225"/>
  <c r="K165" s="1"/>
  <c r="K105" s="1"/>
  <c r="K45" s="1"/>
  <c r="BG224"/>
  <c r="BG164" s="1"/>
  <c r="BG104" s="1"/>
  <c r="BG44" s="1"/>
  <c r="BB224"/>
  <c r="BB164" s="1"/>
  <c r="BB104" s="1"/>
  <c r="BB44" s="1"/>
  <c r="AY224"/>
  <c r="AY164" s="1"/>
  <c r="AY104" s="1"/>
  <c r="AY44" s="1"/>
  <c r="AY223"/>
  <c r="AY163" s="1"/>
  <c r="AY103" s="1"/>
  <c r="AY43" s="1"/>
  <c r="AN223"/>
  <c r="AN163" s="1"/>
  <c r="AN103" s="1"/>
  <c r="AN43" s="1"/>
  <c r="J162"/>
  <c r="J102" s="1"/>
  <c r="BG220"/>
  <c r="BG160" s="1"/>
  <c r="BG100" s="1"/>
  <c r="BG40" s="1"/>
  <c r="BE220"/>
  <c r="BE160" s="1"/>
  <c r="BE100" s="1"/>
  <c r="BE40" s="1"/>
  <c r="BC220"/>
  <c r="BC160" s="1"/>
  <c r="BC100" s="1"/>
  <c r="BC40" s="1"/>
  <c r="BA220"/>
  <c r="BA160" s="1"/>
  <c r="BA100" s="1"/>
  <c r="BA40" s="1"/>
  <c r="AY220"/>
  <c r="AY160" s="1"/>
  <c r="AY100" s="1"/>
  <c r="AY40" s="1"/>
  <c r="AW220"/>
  <c r="AW160" s="1"/>
  <c r="AW100" s="1"/>
  <c r="AW40" s="1"/>
  <c r="AU220"/>
  <c r="AU160" s="1"/>
  <c r="AU100" s="1"/>
  <c r="AU40" s="1"/>
  <c r="AS220"/>
  <c r="AS160" s="1"/>
  <c r="AS100" s="1"/>
  <c r="AS40" s="1"/>
  <c r="AQ220"/>
  <c r="AQ160" s="1"/>
  <c r="AQ100" s="1"/>
  <c r="AQ40" s="1"/>
  <c r="AO220"/>
  <c r="AO160" s="1"/>
  <c r="AO100" s="1"/>
  <c r="AO40" s="1"/>
  <c r="AS219"/>
  <c r="AS159" s="1"/>
  <c r="AS99" s="1"/>
  <c r="AS39" s="1"/>
  <c r="AO219"/>
  <c r="AO159" s="1"/>
  <c r="AO99" s="1"/>
  <c r="AO39" s="1"/>
  <c r="BG72"/>
  <c r="BG12" s="1"/>
  <c r="BC72"/>
  <c r="BC12" s="1"/>
  <c r="AY72"/>
  <c r="AY12" s="1"/>
  <c r="AU72"/>
  <c r="AU12" s="1"/>
  <c r="AQ72"/>
  <c r="AQ12" s="1"/>
  <c r="AM72"/>
  <c r="AM12" s="1"/>
  <c r="J71"/>
  <c r="BG221"/>
  <c r="BG161" s="1"/>
  <c r="BG101" s="1"/>
  <c r="BG41" s="1"/>
  <c r="BF221"/>
  <c r="BF161" s="1"/>
  <c r="BF101" s="1"/>
  <c r="BF41" s="1"/>
  <c r="BE221"/>
  <c r="BE161" s="1"/>
  <c r="BE101" s="1"/>
  <c r="BE41" s="1"/>
  <c r="BD221"/>
  <c r="BD161" s="1"/>
  <c r="BD101" s="1"/>
  <c r="BD41" s="1"/>
  <c r="BC221"/>
  <c r="BC161" s="1"/>
  <c r="BC101" s="1"/>
  <c r="BC41" s="1"/>
  <c r="BB221"/>
  <c r="BB161" s="1"/>
  <c r="BB101" s="1"/>
  <c r="BB41" s="1"/>
  <c r="BA221"/>
  <c r="BA161" s="1"/>
  <c r="BA101" s="1"/>
  <c r="BA41" s="1"/>
  <c r="AZ221"/>
  <c r="AZ161" s="1"/>
  <c r="AZ101" s="1"/>
  <c r="AZ41" s="1"/>
  <c r="AY221"/>
  <c r="AY161" s="1"/>
  <c r="AY101" s="1"/>
  <c r="AY41" s="1"/>
  <c r="AX221"/>
  <c r="AX161" s="1"/>
  <c r="AX101" s="1"/>
  <c r="AX41" s="1"/>
  <c r="AW221"/>
  <c r="AW161" s="1"/>
  <c r="AW101" s="1"/>
  <c r="AW41" s="1"/>
  <c r="AV221"/>
  <c r="AV161" s="1"/>
  <c r="AV101" s="1"/>
  <c r="AV41" s="1"/>
  <c r="AU221"/>
  <c r="AU161" s="1"/>
  <c r="AU101" s="1"/>
  <c r="AU41" s="1"/>
  <c r="AT221"/>
  <c r="AT161" s="1"/>
  <c r="AT101" s="1"/>
  <c r="AT41" s="1"/>
  <c r="AS221"/>
  <c r="AS161" s="1"/>
  <c r="AS101" s="1"/>
  <c r="AS41" s="1"/>
  <c r="AR221"/>
  <c r="AR161" s="1"/>
  <c r="AR101" s="1"/>
  <c r="AR41" s="1"/>
  <c r="AQ221"/>
  <c r="AQ161" s="1"/>
  <c r="AQ101" s="1"/>
  <c r="AQ41" s="1"/>
  <c r="AP221"/>
  <c r="AP161" s="1"/>
  <c r="AP101" s="1"/>
  <c r="AP41" s="1"/>
  <c r="BD192"/>
  <c r="BD132" s="1"/>
  <c r="BD72" s="1"/>
  <c r="BD12" s="1"/>
  <c r="AZ192"/>
  <c r="AZ132" s="1"/>
  <c r="AZ72" s="1"/>
  <c r="AZ12" s="1"/>
  <c r="AV192"/>
  <c r="AV132" s="1"/>
  <c r="AV72" s="1"/>
  <c r="AV12" s="1"/>
  <c r="AR192"/>
  <c r="AR132" s="1"/>
  <c r="AR72" s="1"/>
  <c r="AR12" s="1"/>
  <c r="AN192"/>
  <c r="AN132" s="1"/>
  <c r="AN72" s="1"/>
  <c r="AN12" s="1"/>
  <c r="BG71"/>
  <c r="BG11" s="1"/>
  <c r="BE71"/>
  <c r="BE11" s="1"/>
  <c r="BD71"/>
  <c r="BD11" s="1"/>
  <c r="BB71"/>
  <c r="BB11" s="1"/>
  <c r="BA71"/>
  <c r="BA11" s="1"/>
  <c r="AY71"/>
  <c r="AY11" s="1"/>
  <c r="AT71"/>
  <c r="AT11" s="1"/>
  <c r="AS71"/>
  <c r="AS11" s="1"/>
  <c r="AQ71"/>
  <c r="AQ11" s="1"/>
  <c r="AN71"/>
  <c r="AN11" s="1"/>
  <c r="BF192"/>
  <c r="BF132" s="1"/>
  <c r="BF72" s="1"/>
  <c r="BF12" s="1"/>
  <c r="BB192"/>
  <c r="BB132" s="1"/>
  <c r="BB72" s="1"/>
  <c r="BB12" s="1"/>
  <c r="AX192"/>
  <c r="AX132" s="1"/>
  <c r="AX72" s="1"/>
  <c r="AX12" s="1"/>
  <c r="AT192"/>
  <c r="AT132" s="1"/>
  <c r="AT72" s="1"/>
  <c r="AT12" s="1"/>
  <c r="AP192"/>
  <c r="AP132" s="1"/>
  <c r="AP72" s="1"/>
  <c r="AP12" s="1"/>
  <c r="U22" i="2" l="1"/>
  <c r="I58" i="6"/>
  <c r="O203" i="13"/>
  <c r="O143" s="1"/>
  <c r="AP218"/>
  <c r="AP158" s="1"/>
  <c r="AP98" s="1"/>
  <c r="AP38" s="1"/>
  <c r="I41" i="7"/>
  <c r="L23" i="2"/>
  <c r="AP239" i="13"/>
  <c r="AP234"/>
  <c r="AP174" s="1"/>
  <c r="AP114" s="1"/>
  <c r="AP54" s="1"/>
  <c r="AP219"/>
  <c r="AP159" s="1"/>
  <c r="AP99" s="1"/>
  <c r="AP39" s="1"/>
  <c r="AP193"/>
  <c r="AP133" s="1"/>
  <c r="AP73" s="1"/>
  <c r="AP13" s="1"/>
  <c r="AP201"/>
  <c r="AP228"/>
  <c r="AP168" s="1"/>
  <c r="AP108" s="1"/>
  <c r="AP48" s="1"/>
  <c r="AP224"/>
  <c r="AP164" s="1"/>
  <c r="AP104" s="1"/>
  <c r="AP44" s="1"/>
  <c r="AP232"/>
  <c r="AP172" s="1"/>
  <c r="AP112" s="1"/>
  <c r="AP52" s="1"/>
  <c r="AP238"/>
  <c r="AP178" s="1"/>
  <c r="AP118" s="1"/>
  <c r="AP58" s="1"/>
  <c r="AP190"/>
  <c r="AP130" s="1"/>
  <c r="AP70" s="1"/>
  <c r="AP10" s="1"/>
  <c r="AP223"/>
  <c r="AP225"/>
  <c r="AP165" s="1"/>
  <c r="AP105" s="1"/>
  <c r="AP45" s="1"/>
  <c r="AP231"/>
  <c r="AP233"/>
  <c r="AP173" s="1"/>
  <c r="AP113" s="1"/>
  <c r="AP53" s="1"/>
  <c r="AP237"/>
  <c r="AP177" s="1"/>
  <c r="AP117" s="1"/>
  <c r="AP57" s="1"/>
  <c r="AP230"/>
  <c r="AP170" s="1"/>
  <c r="AP110" s="1"/>
  <c r="AP50" s="1"/>
  <c r="AP171"/>
  <c r="AP111" s="1"/>
  <c r="AP51" s="1"/>
  <c r="AP226"/>
  <c r="AP166" s="1"/>
  <c r="AP106" s="1"/>
  <c r="AP46" s="1"/>
  <c r="AP198"/>
  <c r="AP138" s="1"/>
  <c r="AP78" s="1"/>
  <c r="AP18" s="1"/>
  <c r="AP194"/>
  <c r="AP195"/>
  <c r="AP135" s="1"/>
  <c r="AP75" s="1"/>
  <c r="AP15" s="1"/>
  <c r="AP199"/>
  <c r="AP139" s="1"/>
  <c r="AP79" s="1"/>
  <c r="AP19" s="1"/>
  <c r="AP179"/>
  <c r="AP119" s="1"/>
  <c r="AP59" s="1"/>
  <c r="AP163"/>
  <c r="AP103" s="1"/>
  <c r="AP43" s="1"/>
  <c r="AP196"/>
  <c r="AP136" s="1"/>
  <c r="AP76" s="1"/>
  <c r="AP16" s="1"/>
  <c r="AP200"/>
  <c r="AP140" s="1"/>
  <c r="AP80" s="1"/>
  <c r="AP20" s="1"/>
  <c r="AP206"/>
  <c r="AP146" s="1"/>
  <c r="AP86" s="1"/>
  <c r="AP26" s="1"/>
  <c r="AP211"/>
  <c r="AP151" s="1"/>
  <c r="AP91" s="1"/>
  <c r="AP31" s="1"/>
  <c r="AP205"/>
  <c r="AP202"/>
  <c r="AP142" s="1"/>
  <c r="AP82" s="1"/>
  <c r="AP22" s="1"/>
  <c r="AP209"/>
  <c r="AP149" s="1"/>
  <c r="AP89" s="1"/>
  <c r="AP29" s="1"/>
  <c r="AP212"/>
  <c r="AP152" s="1"/>
  <c r="AP92" s="1"/>
  <c r="AP32" s="1"/>
  <c r="AP141"/>
  <c r="AP81" s="1"/>
  <c r="AP21" s="1"/>
  <c r="AP145"/>
  <c r="AP85" s="1"/>
  <c r="AP25" s="1"/>
  <c r="AP207"/>
  <c r="AP147" s="1"/>
  <c r="AP87" s="1"/>
  <c r="AP27" s="1"/>
  <c r="AP213"/>
  <c r="AP153" s="1"/>
  <c r="AP93" s="1"/>
  <c r="AP33" s="1"/>
  <c r="AP214"/>
  <c r="AP154" s="1"/>
  <c r="AP94" s="1"/>
  <c r="AP34" s="1"/>
  <c r="AP216"/>
  <c r="AP156" s="1"/>
  <c r="AP96" s="1"/>
  <c r="AP36" s="1"/>
  <c r="AP217"/>
  <c r="AP157" s="1"/>
  <c r="AP97" s="1"/>
  <c r="AP37" s="1"/>
  <c r="AP236"/>
  <c r="AP176" s="1"/>
  <c r="AP116" s="1"/>
  <c r="AP56" s="1"/>
  <c r="AP203"/>
  <c r="AP143" s="1"/>
  <c r="AP83" s="1"/>
  <c r="AP23" s="1"/>
  <c r="AP215"/>
  <c r="AP155" s="1"/>
  <c r="AP95" s="1"/>
  <c r="AP35" s="1"/>
  <c r="AF214"/>
  <c r="AF192"/>
  <c r="AF223"/>
  <c r="AF163" s="1"/>
  <c r="AF103" s="1"/>
  <c r="AF43" s="1"/>
  <c r="AF225"/>
  <c r="AF165" s="1"/>
  <c r="AF105" s="1"/>
  <c r="AF45" s="1"/>
  <c r="AF239"/>
  <c r="AF230"/>
  <c r="AF179"/>
  <c r="AF119" s="1"/>
  <c r="AF59" s="1"/>
  <c r="AF195"/>
  <c r="AF197"/>
  <c r="AF137" s="1"/>
  <c r="AF77" s="1"/>
  <c r="AF17" s="1"/>
  <c r="AF191"/>
  <c r="AF131" s="1"/>
  <c r="AF71" s="1"/>
  <c r="AF11" s="1"/>
  <c r="AF219"/>
  <c r="AF159" s="1"/>
  <c r="AF99" s="1"/>
  <c r="AF39" s="1"/>
  <c r="AF235"/>
  <c r="AF236"/>
  <c r="AF176" s="1"/>
  <c r="AF116" s="1"/>
  <c r="AF56" s="1"/>
  <c r="AF234"/>
  <c r="AF174" s="1"/>
  <c r="AF114" s="1"/>
  <c r="AF54" s="1"/>
  <c r="AF198"/>
  <c r="AF203"/>
  <c r="AF143" s="1"/>
  <c r="AF83" s="1"/>
  <c r="AF23" s="1"/>
  <c r="AF206"/>
  <c r="AF154"/>
  <c r="AF227"/>
  <c r="AF167" s="1"/>
  <c r="AF107" s="1"/>
  <c r="AF47" s="1"/>
  <c r="AF233"/>
  <c r="AF228"/>
  <c r="AF168" s="1"/>
  <c r="AF108" s="1"/>
  <c r="AF48" s="1"/>
  <c r="AF170"/>
  <c r="AF110" s="1"/>
  <c r="AF50" s="1"/>
  <c r="AF226"/>
  <c r="AF166" s="1"/>
  <c r="AF106" s="1"/>
  <c r="AF46" s="1"/>
  <c r="AF193"/>
  <c r="AF133" s="1"/>
  <c r="AF73" s="1"/>
  <c r="AF13" s="1"/>
  <c r="AF196"/>
  <c r="AF136" s="1"/>
  <c r="AF76" s="1"/>
  <c r="AF16" s="1"/>
  <c r="AF199"/>
  <c r="AF139" s="1"/>
  <c r="AF79" s="1"/>
  <c r="AF19" s="1"/>
  <c r="AF202"/>
  <c r="AF142" s="1"/>
  <c r="AF82" s="1"/>
  <c r="AF22" s="1"/>
  <c r="AF207"/>
  <c r="AF147" s="1"/>
  <c r="AF87" s="1"/>
  <c r="AF27" s="1"/>
  <c r="AF210"/>
  <c r="AF150" s="1"/>
  <c r="AF90" s="1"/>
  <c r="AF30" s="1"/>
  <c r="AF153"/>
  <c r="AF93" s="1"/>
  <c r="AF33" s="1"/>
  <c r="AF132"/>
  <c r="AF72" s="1"/>
  <c r="AF12" s="1"/>
  <c r="AF237"/>
  <c r="AF177" s="1"/>
  <c r="AF117" s="1"/>
  <c r="AF57" s="1"/>
  <c r="AF238"/>
  <c r="AF178" s="1"/>
  <c r="AF118" s="1"/>
  <c r="AF58" s="1"/>
  <c r="AF222"/>
  <c r="AF162" s="1"/>
  <c r="AF102" s="1"/>
  <c r="AF42" s="1"/>
  <c r="AF208"/>
  <c r="AF148" s="1"/>
  <c r="AF88" s="1"/>
  <c r="AF28" s="1"/>
  <c r="AF158"/>
  <c r="AF98" s="1"/>
  <c r="AF38" s="1"/>
  <c r="AF190"/>
  <c r="AF130" s="1"/>
  <c r="AF70" s="1"/>
  <c r="AF10" s="1"/>
  <c r="AF229"/>
  <c r="AF169" s="1"/>
  <c r="AF109" s="1"/>
  <c r="AF49" s="1"/>
  <c r="AF175"/>
  <c r="AF115" s="1"/>
  <c r="AF55" s="1"/>
  <c r="AF135"/>
  <c r="AF75" s="1"/>
  <c r="AF15" s="1"/>
  <c r="AF201"/>
  <c r="AF141" s="1"/>
  <c r="AF81" s="1"/>
  <c r="AF21" s="1"/>
  <c r="AF146"/>
  <c r="AF86" s="1"/>
  <c r="AF26" s="1"/>
  <c r="AF216"/>
  <c r="AF156" s="1"/>
  <c r="AF96" s="1"/>
  <c r="AF36" s="1"/>
  <c r="AF231"/>
  <c r="AF171" s="1"/>
  <c r="AF111" s="1"/>
  <c r="AF51" s="1"/>
  <c r="AF224"/>
  <c r="AF164" s="1"/>
  <c r="AF104" s="1"/>
  <c r="AF44" s="1"/>
  <c r="AF194"/>
  <c r="AF134" s="1"/>
  <c r="AF74" s="1"/>
  <c r="AF200"/>
  <c r="AF140" s="1"/>
  <c r="AF80" s="1"/>
  <c r="AF20" s="1"/>
  <c r="AF205"/>
  <c r="AF211"/>
  <c r="AF151" s="1"/>
  <c r="AF91" s="1"/>
  <c r="AF31" s="1"/>
  <c r="AF94"/>
  <c r="AF34" s="1"/>
  <c r="AF215"/>
  <c r="AF155" s="1"/>
  <c r="AF95" s="1"/>
  <c r="AF35" s="1"/>
  <c r="AF221"/>
  <c r="AF161" s="1"/>
  <c r="AF101" s="1"/>
  <c r="AF41" s="1"/>
  <c r="AF173"/>
  <c r="AF113" s="1"/>
  <c r="AF53" s="1"/>
  <c r="AF232"/>
  <c r="AF172" s="1"/>
  <c r="AF112" s="1"/>
  <c r="AF52" s="1"/>
  <c r="AF220"/>
  <c r="AF160" s="1"/>
  <c r="AF100" s="1"/>
  <c r="AF40" s="1"/>
  <c r="AF138"/>
  <c r="AF78" s="1"/>
  <c r="AF18" s="1"/>
  <c r="AF204"/>
  <c r="AF144" s="1"/>
  <c r="AF84" s="1"/>
  <c r="AF24" s="1"/>
  <c r="AF209"/>
  <c r="AF149" s="1"/>
  <c r="AF89" s="1"/>
  <c r="AF29" s="1"/>
  <c r="AF217"/>
  <c r="AF157" s="1"/>
  <c r="AF97" s="1"/>
  <c r="AF37" s="1"/>
  <c r="L21" i="2"/>
  <c r="AP134" i="13"/>
  <c r="AP74" s="1"/>
  <c r="AP14" s="1"/>
  <c r="AF145"/>
  <c r="AF85" s="1"/>
  <c r="AF25" s="1"/>
  <c r="L12" i="2"/>
  <c r="L20"/>
  <c r="L27"/>
  <c r="L22"/>
  <c r="L18"/>
  <c r="M12" i="13"/>
  <c r="L44"/>
  <c r="L58"/>
  <c r="L10"/>
  <c r="L59"/>
  <c r="K21"/>
  <c r="L46"/>
  <c r="L40"/>
  <c r="J47"/>
  <c r="J39"/>
  <c r="J56"/>
  <c r="J51"/>
  <c r="J53"/>
  <c r="J24"/>
  <c r="L52"/>
  <c r="O223"/>
  <c r="O163" s="1"/>
  <c r="O103" s="1"/>
  <c r="O43" s="1"/>
  <c r="O239"/>
  <c r="O179" s="1"/>
  <c r="O119" s="1"/>
  <c r="O59" s="1"/>
  <c r="O237"/>
  <c r="O224"/>
  <c r="O164" s="1"/>
  <c r="O104" s="1"/>
  <c r="O44" s="1"/>
  <c r="O234"/>
  <c r="O174" s="1"/>
  <c r="O114" s="1"/>
  <c r="O54" s="1"/>
  <c r="O190"/>
  <c r="O130" s="1"/>
  <c r="O70" s="1"/>
  <c r="O10" s="1"/>
  <c r="O192"/>
  <c r="O132" s="1"/>
  <c r="O72" s="1"/>
  <c r="O12" s="1"/>
  <c r="O227"/>
  <c r="O229"/>
  <c r="O169" s="1"/>
  <c r="O109" s="1"/>
  <c r="O49" s="1"/>
  <c r="O232"/>
  <c r="O172" s="1"/>
  <c r="O112" s="1"/>
  <c r="O52" s="1"/>
  <c r="O222"/>
  <c r="O220"/>
  <c r="O160" s="1"/>
  <c r="O100" s="1"/>
  <c r="O40" s="1"/>
  <c r="O194"/>
  <c r="O134" s="1"/>
  <c r="O74" s="1"/>
  <c r="O14" s="1"/>
  <c r="O200"/>
  <c r="O140" s="1"/>
  <c r="O80" s="1"/>
  <c r="O20" s="1"/>
  <c r="O207"/>
  <c r="O221"/>
  <c r="O225"/>
  <c r="O165" s="1"/>
  <c r="O105" s="1"/>
  <c r="O45" s="1"/>
  <c r="O238"/>
  <c r="O178" s="1"/>
  <c r="O118" s="1"/>
  <c r="O58" s="1"/>
  <c r="O230"/>
  <c r="O170" s="1"/>
  <c r="O110" s="1"/>
  <c r="O50" s="1"/>
  <c r="O197"/>
  <c r="O137" s="1"/>
  <c r="O77" s="1"/>
  <c r="O17" s="1"/>
  <c r="O199"/>
  <c r="O139" s="1"/>
  <c r="O79" s="1"/>
  <c r="O19" s="1"/>
  <c r="O21"/>
  <c r="O219"/>
  <c r="O159" s="1"/>
  <c r="O99" s="1"/>
  <c r="O39" s="1"/>
  <c r="O235"/>
  <c r="O175" s="1"/>
  <c r="O115" s="1"/>
  <c r="O177"/>
  <c r="O117" s="1"/>
  <c r="O57" s="1"/>
  <c r="O226"/>
  <c r="O166" s="1"/>
  <c r="O106" s="1"/>
  <c r="O46" s="1"/>
  <c r="O161"/>
  <c r="O101" s="1"/>
  <c r="O193"/>
  <c r="O133" s="1"/>
  <c r="O73" s="1"/>
  <c r="O13" s="1"/>
  <c r="O196"/>
  <c r="O136" s="1"/>
  <c r="O76" s="1"/>
  <c r="O16" s="1"/>
  <c r="O202"/>
  <c r="O142" s="1"/>
  <c r="O82" s="1"/>
  <c r="O22" s="1"/>
  <c r="O191"/>
  <c r="O131" s="1"/>
  <c r="O71" s="1"/>
  <c r="O11" s="1"/>
  <c r="O231"/>
  <c r="O233"/>
  <c r="O173" s="1"/>
  <c r="O113" s="1"/>
  <c r="O53" s="1"/>
  <c r="O171"/>
  <c r="O111" s="1"/>
  <c r="O51" s="1"/>
  <c r="O236"/>
  <c r="O176" s="1"/>
  <c r="O116" s="1"/>
  <c r="O56" s="1"/>
  <c r="O228"/>
  <c r="O168" s="1"/>
  <c r="O108" s="1"/>
  <c r="O48" s="1"/>
  <c r="O167"/>
  <c r="O107" s="1"/>
  <c r="O47" s="1"/>
  <c r="O162"/>
  <c r="O102" s="1"/>
  <c r="O42" s="1"/>
  <c r="O198"/>
  <c r="O138" s="1"/>
  <c r="O78" s="1"/>
  <c r="O18" s="1"/>
  <c r="O204"/>
  <c r="O206"/>
  <c r="O205"/>
  <c r="O83"/>
  <c r="O23" s="1"/>
  <c r="O147"/>
  <c r="O87" s="1"/>
  <c r="O27" s="1"/>
  <c r="O208"/>
  <c r="O148" s="1"/>
  <c r="O88" s="1"/>
  <c r="O28" s="1"/>
  <c r="O209"/>
  <c r="O210"/>
  <c r="O150" s="1"/>
  <c r="O90" s="1"/>
  <c r="O30" s="1"/>
  <c r="O213"/>
  <c r="O153" s="1"/>
  <c r="O93" s="1"/>
  <c r="O33" s="1"/>
  <c r="O215"/>
  <c r="O211"/>
  <c r="O151" s="1"/>
  <c r="O91" s="1"/>
  <c r="O31" s="1"/>
  <c r="O212"/>
  <c r="O152" s="1"/>
  <c r="O92" s="1"/>
  <c r="O32" s="1"/>
  <c r="O214"/>
  <c r="O154" s="1"/>
  <c r="O94" s="1"/>
  <c r="O34" s="1"/>
  <c r="O155"/>
  <c r="O95" s="1"/>
  <c r="O35" s="1"/>
  <c r="O149"/>
  <c r="O89" s="1"/>
  <c r="O29" s="1"/>
  <c r="O216"/>
  <c r="O156" s="1"/>
  <c r="O96" s="1"/>
  <c r="O36" s="1"/>
  <c r="O217"/>
  <c r="O157" s="1"/>
  <c r="O97" s="1"/>
  <c r="O37" s="1"/>
  <c r="O218"/>
  <c r="O158" s="1"/>
  <c r="O98" s="1"/>
  <c r="O38" s="1"/>
  <c r="K27"/>
  <c r="O144"/>
  <c r="O84" s="1"/>
  <c r="O24" s="1"/>
  <c r="J22"/>
  <c r="N190"/>
  <c r="N192"/>
  <c r="N132" s="1"/>
  <c r="N72" s="1"/>
  <c r="N221"/>
  <c r="N161" s="1"/>
  <c r="N101" s="1"/>
  <c r="N41" s="1"/>
  <c r="N235"/>
  <c r="N175" s="1"/>
  <c r="N115" s="1"/>
  <c r="N55" s="1"/>
  <c r="N237"/>
  <c r="N177" s="1"/>
  <c r="N117" s="1"/>
  <c r="N222"/>
  <c r="N162" s="1"/>
  <c r="N102" s="1"/>
  <c r="N227"/>
  <c r="N167" s="1"/>
  <c r="N107" s="1"/>
  <c r="N229"/>
  <c r="N169" s="1"/>
  <c r="N109" s="1"/>
  <c r="N236"/>
  <c r="N176" s="1"/>
  <c r="N116" s="1"/>
  <c r="N230"/>
  <c r="N170" s="1"/>
  <c r="N110" s="1"/>
  <c r="N232"/>
  <c r="N172" s="1"/>
  <c r="N112" s="1"/>
  <c r="N234"/>
  <c r="N174" s="1"/>
  <c r="N114" s="1"/>
  <c r="N130"/>
  <c r="N70" s="1"/>
  <c r="N219"/>
  <c r="N159" s="1"/>
  <c r="N99" s="1"/>
  <c r="N233"/>
  <c r="N173" s="1"/>
  <c r="N113" s="1"/>
  <c r="N228"/>
  <c r="N168" s="1"/>
  <c r="N108" s="1"/>
  <c r="N197"/>
  <c r="N137" s="1"/>
  <c r="N77" s="1"/>
  <c r="N200"/>
  <c r="N140" s="1"/>
  <c r="N80" s="1"/>
  <c r="N225"/>
  <c r="N165" s="1"/>
  <c r="N105" s="1"/>
  <c r="N196"/>
  <c r="N136" s="1"/>
  <c r="N76" s="1"/>
  <c r="N199"/>
  <c r="N139" s="1"/>
  <c r="N79" s="1"/>
  <c r="N19" s="1"/>
  <c r="N231"/>
  <c r="N171" s="1"/>
  <c r="N111" s="1"/>
  <c r="N238"/>
  <c r="N178" s="1"/>
  <c r="N118" s="1"/>
  <c r="N224"/>
  <c r="N164" s="1"/>
  <c r="N104" s="1"/>
  <c r="N226"/>
  <c r="N166" s="1"/>
  <c r="N106" s="1"/>
  <c r="N220"/>
  <c r="N160" s="1"/>
  <c r="N100" s="1"/>
  <c r="N198"/>
  <c r="N138" s="1"/>
  <c r="N78" s="1"/>
  <c r="N202"/>
  <c r="N142" s="1"/>
  <c r="N82" s="1"/>
  <c r="N22" s="1"/>
  <c r="N191"/>
  <c r="N131" s="1"/>
  <c r="N71" s="1"/>
  <c r="N223"/>
  <c r="N163" s="1"/>
  <c r="N103" s="1"/>
  <c r="N239"/>
  <c r="N179" s="1"/>
  <c r="N119" s="1"/>
  <c r="N193"/>
  <c r="N133" s="1"/>
  <c r="N73" s="1"/>
  <c r="N195"/>
  <c r="N135" s="1"/>
  <c r="N75" s="1"/>
  <c r="N201"/>
  <c r="N141" s="1"/>
  <c r="N81" s="1"/>
  <c r="N208"/>
  <c r="N148" s="1"/>
  <c r="N88" s="1"/>
  <c r="N203"/>
  <c r="N143" s="1"/>
  <c r="N83" s="1"/>
  <c r="N204"/>
  <c r="N205"/>
  <c r="N145" s="1"/>
  <c r="N85" s="1"/>
  <c r="N206"/>
  <c r="N146" s="1"/>
  <c r="N86" s="1"/>
  <c r="N207"/>
  <c r="N147" s="1"/>
  <c r="N87" s="1"/>
  <c r="N213"/>
  <c r="N210"/>
  <c r="N150" s="1"/>
  <c r="N90" s="1"/>
  <c r="N211"/>
  <c r="N151" s="1"/>
  <c r="N91" s="1"/>
  <c r="N215"/>
  <c r="N155" s="1"/>
  <c r="N95" s="1"/>
  <c r="N212"/>
  <c r="N152" s="1"/>
  <c r="N92" s="1"/>
  <c r="N214"/>
  <c r="N154" s="1"/>
  <c r="N94" s="1"/>
  <c r="N209"/>
  <c r="N149" s="1"/>
  <c r="N89" s="1"/>
  <c r="N153"/>
  <c r="N93" s="1"/>
  <c r="N216"/>
  <c r="N156" s="1"/>
  <c r="N96" s="1"/>
  <c r="N217"/>
  <c r="N157" s="1"/>
  <c r="N97" s="1"/>
  <c r="N218"/>
  <c r="N158" s="1"/>
  <c r="N98" s="1"/>
  <c r="K25"/>
  <c r="J29"/>
  <c r="J11"/>
  <c r="J45"/>
  <c r="J55"/>
  <c r="L54"/>
  <c r="J28"/>
  <c r="O145"/>
  <c r="O85" s="1"/>
  <c r="O25" s="1"/>
  <c r="O146"/>
  <c r="O86" s="1"/>
  <c r="O26" s="1"/>
  <c r="J42"/>
  <c r="J43"/>
  <c r="K49"/>
  <c r="K57"/>
  <c r="J41"/>
  <c r="J14"/>
  <c r="J17"/>
  <c r="J13"/>
  <c r="J15"/>
  <c r="J23"/>
  <c r="J26"/>
  <c r="M30"/>
  <c r="N144"/>
  <c r="N84" s="1"/>
  <c r="BH70" l="1"/>
  <c r="AF14"/>
  <c r="BH14" s="1"/>
  <c r="F15" i="2" s="1"/>
  <c r="D15" s="1"/>
  <c r="BH74" i="13"/>
  <c r="BH112"/>
  <c r="N52"/>
  <c r="BH52" s="1"/>
  <c r="F53" i="2" s="1"/>
  <c r="BH90" i="13"/>
  <c r="N30"/>
  <c r="BH30" s="1"/>
  <c r="F31" i="2" s="1"/>
  <c r="BH80" i="13"/>
  <c r="N20"/>
  <c r="BH20" s="1"/>
  <c r="F21" i="2" s="1"/>
  <c r="N44" i="13"/>
  <c r="BH44" s="1"/>
  <c r="F45" i="2" s="1"/>
  <c r="BH104" i="13"/>
  <c r="N53"/>
  <c r="BH53" s="1"/>
  <c r="F54" i="2" s="1"/>
  <c r="BH113" i="13"/>
  <c r="BH114"/>
  <c r="N54"/>
  <c r="BH54" s="1"/>
  <c r="F55" i="2" s="1"/>
  <c r="BH97" i="13"/>
  <c r="N37"/>
  <c r="BH37" s="1"/>
  <c r="F38" i="2" s="1"/>
  <c r="N29" i="13"/>
  <c r="BH29" s="1"/>
  <c r="F30" i="2" s="1"/>
  <c r="BH89" i="13"/>
  <c r="BH91"/>
  <c r="N31"/>
  <c r="BH31" s="1"/>
  <c r="F32" i="2" s="1"/>
  <c r="N26" i="13"/>
  <c r="BH26" s="1"/>
  <c r="F27" i="2" s="1"/>
  <c r="BH86" i="13"/>
  <c r="BH81"/>
  <c r="N21"/>
  <c r="BH21" s="1"/>
  <c r="F22" i="2" s="1"/>
  <c r="N13" i="13"/>
  <c r="BH13" s="1"/>
  <c r="F14" i="2" s="1"/>
  <c r="BH73" i="13"/>
  <c r="BH107"/>
  <c r="N47"/>
  <c r="BH47" s="1"/>
  <c r="F48" i="2" s="1"/>
  <c r="N46" i="13"/>
  <c r="BH46" s="1"/>
  <c r="F47" i="2" s="1"/>
  <c r="BH106" i="13"/>
  <c r="N51"/>
  <c r="BH51" s="1"/>
  <c r="F52" i="2" s="1"/>
  <c r="BH111" i="13"/>
  <c r="BH108"/>
  <c r="N48"/>
  <c r="BH48" s="1"/>
  <c r="F49" i="2" s="1"/>
  <c r="O41" i="13"/>
  <c r="BH41" s="1"/>
  <c r="F42" i="2" s="1"/>
  <c r="BH101" i="13"/>
  <c r="O55"/>
  <c r="BH55" s="1"/>
  <c r="F56" i="2" s="1"/>
  <c r="BH115" i="13"/>
  <c r="BH84"/>
  <c r="N24"/>
  <c r="BH24" s="1"/>
  <c r="F25" i="2" s="1"/>
  <c r="N25" i="13"/>
  <c r="BH25" s="1"/>
  <c r="F26" i="2" s="1"/>
  <c r="BH85" i="13"/>
  <c r="N42"/>
  <c r="BH42" s="1"/>
  <c r="F43" i="2" s="1"/>
  <c r="BH102" i="13"/>
  <c r="BH93"/>
  <c r="N33"/>
  <c r="BH33" s="1"/>
  <c r="F34" i="2" s="1"/>
  <c r="BH95" i="13"/>
  <c r="N35"/>
  <c r="BH35" s="1"/>
  <c r="F36" i="2" s="1"/>
  <c r="N27" i="13"/>
  <c r="BH27" s="1"/>
  <c r="F28" i="2" s="1"/>
  <c r="BH87" i="13"/>
  <c r="BH83"/>
  <c r="N23"/>
  <c r="BH23" s="1"/>
  <c r="F24" i="2" s="1"/>
  <c r="N15" i="13"/>
  <c r="BH15" s="1"/>
  <c r="F16" i="2" s="1"/>
  <c r="BH75" i="13"/>
  <c r="N11"/>
  <c r="BH11" s="1"/>
  <c r="F12" i="2" s="1"/>
  <c r="BH71" i="13"/>
  <c r="N40"/>
  <c r="BH40" s="1"/>
  <c r="F41" i="2" s="1"/>
  <c r="BH100" i="13"/>
  <c r="BH116"/>
  <c r="N56"/>
  <c r="BH56" s="1"/>
  <c r="F57" i="2" s="1"/>
  <c r="BH76" i="13"/>
  <c r="N16"/>
  <c r="BH16" s="1"/>
  <c r="F17" i="2" s="1"/>
  <c r="N12" i="13"/>
  <c r="BH12" s="1"/>
  <c r="F13" i="2" s="1"/>
  <c r="BH72" i="13"/>
  <c r="BH110"/>
  <c r="N50"/>
  <c r="BH50" s="1"/>
  <c r="F51" i="2" s="1"/>
  <c r="BH94" i="13"/>
  <c r="N34"/>
  <c r="BH34" s="1"/>
  <c r="F35" i="2" s="1"/>
  <c r="N59" i="13"/>
  <c r="BH59" s="1"/>
  <c r="F60" i="2" s="1"/>
  <c r="BH119" i="13"/>
  <c r="BH98"/>
  <c r="N38"/>
  <c r="BH38" s="1"/>
  <c r="F39" i="2" s="1"/>
  <c r="BH96" i="13"/>
  <c r="N36"/>
  <c r="BH36" s="1"/>
  <c r="F37" i="2" s="1"/>
  <c r="BH92" i="13"/>
  <c r="N32"/>
  <c r="BH32" s="1"/>
  <c r="F33" i="2" s="1"/>
  <c r="N28" i="13"/>
  <c r="BH28" s="1"/>
  <c r="F29" i="2" s="1"/>
  <c r="BH88" i="13"/>
  <c r="N49"/>
  <c r="BH49" s="1"/>
  <c r="F50" i="2" s="1"/>
  <c r="BH109" i="13"/>
  <c r="N43"/>
  <c r="BH43" s="1"/>
  <c r="F44" i="2" s="1"/>
  <c r="BH103" i="13"/>
  <c r="N58"/>
  <c r="BH58" s="1"/>
  <c r="F59" i="2" s="1"/>
  <c r="BH118" i="13"/>
  <c r="N18"/>
  <c r="BH18" s="1"/>
  <c r="F19" i="2" s="1"/>
  <c r="BH78" i="13"/>
  <c r="BH105"/>
  <c r="N45"/>
  <c r="BH45" s="1"/>
  <c r="F46" i="2" s="1"/>
  <c r="N17" i="13"/>
  <c r="BH17" s="1"/>
  <c r="F18" i="2" s="1"/>
  <c r="BH77" i="13"/>
  <c r="N39"/>
  <c r="BH39" s="1"/>
  <c r="F40" i="2" s="1"/>
  <c r="BH99" i="13"/>
  <c r="N57"/>
  <c r="BH57" s="1"/>
  <c r="F58" i="2" s="1"/>
  <c r="BH117" i="13"/>
  <c r="BH82"/>
  <c r="BH79"/>
  <c r="N10"/>
  <c r="BH10" s="1"/>
  <c r="F11" i="2" s="1"/>
  <c r="BH19" i="13"/>
  <c r="F20" i="2" s="1"/>
  <c r="BH22" i="13"/>
  <c r="F23" i="2" s="1"/>
  <c r="D18" l="1"/>
  <c r="D58"/>
  <c r="E58"/>
  <c r="D11"/>
  <c r="D46"/>
  <c r="E46"/>
  <c r="E41"/>
  <c r="D41"/>
  <c r="D23"/>
  <c r="E43"/>
  <c r="D43"/>
  <c r="D60"/>
  <c r="E60"/>
  <c r="D54"/>
  <c r="E54"/>
  <c r="D24"/>
  <c r="E59"/>
  <c r="D59"/>
  <c r="E50"/>
  <c r="D50"/>
  <c r="E56"/>
  <c r="D56"/>
  <c r="E31"/>
  <c r="D31"/>
  <c r="D57"/>
  <c r="E57"/>
  <c r="D44"/>
  <c r="E44"/>
  <c r="D29"/>
  <c r="D45"/>
  <c r="E45"/>
  <c r="D52"/>
  <c r="E52"/>
  <c r="D26"/>
  <c r="D27"/>
  <c r="D14"/>
  <c r="D48"/>
  <c r="E48"/>
  <c r="D28"/>
  <c r="D55"/>
  <c r="E55"/>
  <c r="D12"/>
  <c r="D37"/>
  <c r="E37"/>
  <c r="D51"/>
  <c r="E51"/>
  <c r="D17"/>
  <c r="E34"/>
  <c r="D34"/>
  <c r="D49"/>
  <c r="E49"/>
  <c r="D25"/>
  <c r="D22"/>
  <c r="D19"/>
  <c r="E40"/>
  <c r="D40"/>
  <c r="D20"/>
  <c r="E42"/>
  <c r="D42"/>
  <c r="E47"/>
  <c r="D47"/>
  <c r="D53"/>
  <c r="E53"/>
  <c r="D30"/>
  <c r="E30"/>
  <c r="D16"/>
  <c r="D13"/>
  <c r="D33"/>
  <c r="E33"/>
  <c r="D39"/>
  <c r="E39"/>
  <c r="D35"/>
  <c r="E35"/>
  <c r="D36"/>
  <c r="E36"/>
  <c r="D32"/>
  <c r="E32"/>
  <c r="E38"/>
  <c r="D38"/>
  <c r="D21"/>
  <c r="E29" l="1"/>
  <c r="E27"/>
  <c r="E25"/>
  <c r="E28"/>
  <c r="E26"/>
  <c r="E13"/>
  <c r="E23"/>
  <c r="E18"/>
  <c r="E22"/>
  <c r="E20"/>
  <c r="E15"/>
  <c r="E14"/>
  <c r="E24"/>
  <c r="E19"/>
  <c r="E21"/>
  <c r="E16"/>
  <c r="E17"/>
  <c r="E11"/>
  <c r="E12"/>
</calcChain>
</file>

<file path=xl/sharedStrings.xml><?xml version="1.0" encoding="utf-8"?>
<sst xmlns="http://schemas.openxmlformats.org/spreadsheetml/2006/main" count="1427" uniqueCount="1167">
  <si>
    <t>Badge #</t>
  </si>
  <si>
    <t>Name</t>
  </si>
  <si>
    <t xml:space="preserve">  </t>
  </si>
  <si>
    <t>Dave Blanchard</t>
  </si>
  <si>
    <t>Enter X in gray shaded areas to count score in session towards total score.    Delete X to not count score.</t>
  </si>
  <si>
    <t>Do not enter X's into blank areas as this will cause an error.</t>
  </si>
  <si>
    <t>d indicates not score because it is a duplicate</t>
  </si>
  <si>
    <t>l indicates not scored because it is lower</t>
  </si>
  <si>
    <t>Current</t>
  </si>
  <si>
    <t>Current</t>
  </si>
  <si>
    <t>Scoring</t>
  </si>
  <si>
    <t>Name</t>
  </si>
  <si>
    <t>Total</t>
  </si>
  <si>
    <t>Place</t>
  </si>
  <si>
    <t>Opponents</t>
  </si>
  <si>
    <t>FriAM</t>
  </si>
  <si>
    <t>FriNoon</t>
  </si>
  <si>
    <t>FriPM</t>
  </si>
  <si>
    <t>SatAM</t>
  </si>
  <si>
    <t>SatNoon</t>
  </si>
  <si>
    <t>SatPM</t>
  </si>
  <si>
    <t>SunAM</t>
  </si>
  <si>
    <t>SunNoon</t>
  </si>
  <si>
    <t>Session One</t>
  </si>
  <si>
    <t>Date</t>
  </si>
  <si>
    <t>Time</t>
  </si>
  <si>
    <t>AM</t>
  </si>
  <si>
    <t>Enter data only in the highlighted boxes.  Everything else is calculated.</t>
  </si>
  <si>
    <t xml:space="preserve">Do not change any of the other information.  If you see an error please bring it to the </t>
  </si>
  <si>
    <t>Game 1-1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</si>
  <si>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</si>
  <si>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</si>
  <si>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</si>
  <si>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</si>
  <si>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</si>
  <si>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</si>
  <si>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</si>
  <si>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</si>
  <si>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</si>
  <si>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</si>
  <si>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</si>
  <si>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</si>
  <si>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</si>
  <si>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</si>
  <si>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</si>
  <si>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</si>
  <si>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</si>
  <si>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</si>
  <si>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</si>
  <si>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</si>
  <si>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</si>
  <si>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</si>
  <si>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</si>
  <si>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</si>
  <si>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</si>
  <si>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</si>
  <si>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</si>
  <si>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</si>
  <si>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</si>
  <si>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</si>
  <si>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</si>
  <si>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</si>
  <si>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</si>
  <si>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</si>
  <si>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</si>
  <si>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</si>
  <si>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</si>
  <si>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</si>
  <si>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</si>
  <si>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</si>
  <si>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</si>
  <si>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</si>
  <si>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</si>
  <si>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</si>
  <si>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</si>
  <si>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</si>
  <si>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</si>
  <si>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</si>
  <si>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</si>
  <si>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</si>
  <si>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</si>
  <si>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</si>
  <si>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</si>
  <si>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</si>
  <si>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</si>
  <si>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</si>
  <si>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</si>
  <si>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</si>
  <si>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</si>
  <si>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</si>
  <si>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</si>
  <si>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</si>
  <si>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</si>
  <si>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</si>
  <si>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</si>
  <si>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</si>
  <si>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</si>
  <si>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</si>
  <si>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</si>
  <si>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</si>
  <si>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</si>
  <si>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</si>
  <si>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</si>
  <si>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</si>
  <si>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</si>
  <si>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</si>
  <si>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</si>
  <si>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</si>
  <si>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</si>
  <si>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</si>
  <si>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</si>
  <si>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</si>
  <si>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</si>
  <si>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</si>
  <si>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</si>
  <si>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</si>
  <si>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</si>
  <si>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</si>
  <si>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</si>
  <si>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</si>
  <si>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</si>
  <si>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</si>
  <si>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</si>
  <si>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</si>
  <si>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</si>
  <si>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</si>
  <si>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</si>
  <si>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</si>
  <si>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</si>
  <si>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</si>
  <si>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</si>
  <si>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</si>
  <si>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</si>
  <si>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</si>
  <si>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</si>
  <si>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</si>
  <si>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</si>
  <si>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</si>
  <si>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</si>
  <si>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Session Two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</si>
  <si>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</si>
  <si>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</si>
  <si>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</si>
  <si>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</si>
  <si>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</si>
  <si>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2-1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</si>
  <si>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</si>
  <si>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</si>
  <si>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</si>
  <si>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</si>
  <si>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</si>
  <si>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</si>
  <si>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</si>
  <si>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</si>
  <si>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</si>
  <si>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</si>
  <si>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</si>
  <si>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</si>
  <si>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</si>
  <si>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</si>
  <si>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</si>
  <si>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</si>
  <si>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</si>
  <si>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</si>
  <si>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</si>
  <si>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</si>
  <si>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</si>
  <si>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</si>
  <si>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</si>
  <si>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</si>
  <si>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</si>
  <si>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</si>
  <si>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</si>
  <si>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</si>
  <si>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</si>
  <si>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</si>
  <si>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</si>
  <si>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</si>
  <si>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</si>
  <si>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</si>
  <si>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</si>
  <si>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</si>
  <si>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</si>
  <si>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</si>
  <si>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</si>
  <si>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</si>
  <si>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</si>
  <si>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</si>
  <si>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</si>
  <si>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</si>
  <si>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</si>
  <si>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</si>
  <si>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</si>
  <si>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</si>
  <si>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</si>
  <si>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</si>
  <si>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</si>
  <si>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</si>
  <si>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</si>
  <si>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</si>
  <si>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</si>
  <si>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</si>
  <si>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</si>
  <si>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</si>
  <si>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</si>
  <si>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</si>
  <si>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</si>
  <si>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</si>
  <si>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</si>
  <si>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</si>
  <si>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</si>
  <si>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</si>
  <si>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</si>
  <si>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</si>
  <si>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</si>
  <si>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</si>
  <si>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</si>
  <si>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</si>
  <si>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</si>
  <si>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</si>
  <si>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</si>
  <si>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</si>
  <si>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</si>
  <si>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</si>
  <si>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</si>
  <si>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</si>
  <si>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</si>
  <si>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</si>
  <si>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</si>
  <si>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</si>
  <si>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</si>
  <si>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</si>
  <si>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</si>
  <si>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</si>
  <si>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</si>
  <si>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</si>
  <si>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</si>
  <si>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</si>
  <si>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</si>
  <si>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</si>
  <si>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</si>
  <si>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</si>
  <si>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</si>
  <si>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</si>
  <si>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</si>
  <si>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Three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</si>
  <si>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</si>
  <si>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</si>
  <si>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</si>
  <si>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</si>
  <si>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</si>
  <si>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3-1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</si>
  <si>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</si>
  <si>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</si>
  <si>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</si>
  <si>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</si>
  <si>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</si>
  <si>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</si>
  <si>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</si>
  <si>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</si>
  <si>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</si>
  <si>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</si>
  <si>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</si>
  <si>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</si>
  <si>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</si>
  <si>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</si>
  <si>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</si>
  <si>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</si>
  <si>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</si>
  <si>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</si>
  <si>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</si>
  <si>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</si>
  <si>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</si>
  <si>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</si>
  <si>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</si>
  <si>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</si>
  <si>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</si>
  <si>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</si>
  <si>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</si>
  <si>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</si>
  <si>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</si>
  <si>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</si>
  <si>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</si>
  <si>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</si>
  <si>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</si>
  <si>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</si>
  <si>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</si>
  <si>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</si>
  <si>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</si>
  <si>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</si>
  <si>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</si>
  <si>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</si>
  <si>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</si>
  <si>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</si>
  <si>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</si>
  <si>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</si>
  <si>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</si>
  <si>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</si>
  <si>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</si>
  <si>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</si>
  <si>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</si>
  <si>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</si>
  <si>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</si>
  <si>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</si>
  <si>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</si>
  <si>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</si>
  <si>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</si>
  <si>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</si>
  <si>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</si>
  <si>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</si>
  <si>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</si>
  <si>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3-7</t>
  </si>
  <si>
    <t>Average</t>
  </si>
  <si>
    <t>Players</t>
  </si>
  <si>
    <t>Winning</t>
  </si>
  <si>
    <t>#</t>
  </si>
  <si>
    <t>Name</t>
  </si>
  <si>
    <t>Place</t>
  </si>
  <si>
    <t>Place Pts</t>
  </si>
  <si>
    <t>Tot Pts</t>
  </si>
  <si>
    <t>Game 3-8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</si>
  <si>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</si>
  <si>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</si>
  <si>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</si>
  <si>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</si>
  <si>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</si>
  <si>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</si>
  <si>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</si>
  <si>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</si>
  <si>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</si>
  <si>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</si>
  <si>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</si>
  <si>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</si>
  <si>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</si>
  <si>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</si>
  <si>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</si>
  <si>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</si>
  <si>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</si>
  <si>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</si>
  <si>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</si>
  <si>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</si>
  <si>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</si>
  <si>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</si>
  <si>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</si>
  <si>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</si>
  <si>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</si>
  <si>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</si>
  <si>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</si>
  <si>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</si>
  <si>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</si>
  <si>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Four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</si>
  <si>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</si>
  <si>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</si>
  <si>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</si>
  <si>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</si>
  <si>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</si>
  <si>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4-1</t>
  </si>
  <si>
    <t>Average</t>
  </si>
  <si>
    <t>Players</t>
  </si>
  <si>
    <t>Winning</t>
  </si>
  <si>
    <t>#</t>
  </si>
  <si>
    <t>Name</t>
  </si>
  <si>
    <t>Place</t>
  </si>
  <si>
    <t>Place Pts</t>
  </si>
  <si>
    <t>Tot Pts</t>
  </si>
  <si>
    <t>Game 4-2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</si>
  <si>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</si>
  <si>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</si>
  <si>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</si>
  <si>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</si>
  <si>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</si>
  <si>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</si>
  <si>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</si>
  <si>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</si>
  <si>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</si>
  <si>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</si>
  <si>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</si>
  <si>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</si>
  <si>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</si>
  <si>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</si>
  <si>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</si>
  <si>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</si>
  <si>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</si>
  <si>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</si>
  <si>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</si>
  <si>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</si>
  <si>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</si>
  <si>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</si>
  <si>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</si>
  <si>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</si>
  <si>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</si>
  <si>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</si>
  <si>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</si>
  <si>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</si>
  <si>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</si>
  <si>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</si>
  <si>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</si>
  <si>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</si>
  <si>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</si>
  <si>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</si>
  <si>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</si>
  <si>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</si>
  <si>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</si>
  <si>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</si>
  <si>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</si>
  <si>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</si>
  <si>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</si>
  <si>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</si>
  <si>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</si>
  <si>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</si>
  <si>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</si>
  <si>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</si>
  <si>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</si>
  <si>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</si>
  <si>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</si>
  <si>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</si>
  <si>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</si>
  <si>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</si>
  <si>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</si>
  <si>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</si>
  <si>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</si>
  <si>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</si>
  <si>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</si>
  <si>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</si>
  <si>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</si>
  <si>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</si>
  <si>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</si>
  <si>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</si>
  <si>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</si>
  <si>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</si>
  <si>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</si>
  <si>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</si>
  <si>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</si>
  <si>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</si>
  <si>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</si>
  <si>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</si>
  <si>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</si>
  <si>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</si>
  <si>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</si>
  <si>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</si>
  <si>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</si>
  <si>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</si>
  <si>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</si>
  <si>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</si>
  <si>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</si>
  <si>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41-10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</si>
  <si>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</si>
  <si>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</si>
  <si>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</si>
  <si>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</si>
  <si>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</si>
  <si>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</si>
  <si>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</si>
  <si>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</si>
  <si>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</si>
  <si>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Five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</si>
  <si>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</si>
  <si>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</si>
  <si>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</si>
  <si>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</si>
  <si>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</si>
  <si>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5-1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</si>
  <si>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</si>
  <si>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</si>
  <si>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</si>
  <si>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</si>
  <si>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</si>
  <si>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</si>
  <si>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</si>
  <si>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</si>
  <si>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</si>
  <si>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</si>
  <si>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</si>
  <si>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</si>
  <si>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</si>
  <si>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</si>
  <si>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</si>
  <si>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</si>
  <si>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</si>
  <si>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</si>
  <si>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</si>
  <si>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</si>
  <si>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</si>
  <si>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</si>
  <si>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</si>
  <si>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</si>
  <si>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</si>
  <si>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</si>
  <si>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</si>
  <si>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</si>
  <si>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</si>
  <si>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</si>
  <si>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</si>
  <si>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</si>
  <si>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</si>
  <si>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</si>
  <si>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</si>
  <si>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</si>
  <si>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</si>
  <si>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</si>
  <si>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</si>
  <si>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</si>
  <si>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</si>
  <si>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</si>
  <si>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</si>
  <si>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</si>
  <si>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</si>
  <si>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</si>
  <si>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</si>
  <si>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</si>
  <si>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</si>
  <si>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</si>
  <si>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</si>
  <si>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</si>
  <si>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</si>
  <si>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</si>
  <si>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</si>
  <si>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</si>
  <si>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</si>
  <si>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</si>
  <si>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</si>
  <si>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</si>
  <si>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</si>
  <si>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</si>
  <si>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</si>
  <si>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</si>
  <si>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</si>
  <si>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</si>
  <si>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</si>
  <si>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</si>
  <si>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</si>
  <si>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</si>
  <si>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</si>
  <si>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</si>
  <si>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</si>
  <si>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</si>
  <si>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</si>
  <si>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</si>
  <si>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</si>
  <si>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</si>
  <si>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</si>
  <si>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</si>
  <si>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</si>
  <si>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</si>
  <si>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</si>
  <si>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</si>
  <si>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</si>
  <si>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</si>
  <si>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</si>
  <si>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</si>
  <si>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</si>
  <si>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</si>
  <si>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</si>
  <si>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</si>
  <si>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</si>
  <si>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</si>
  <si>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</si>
  <si>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</si>
  <si>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</si>
  <si>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</si>
  <si>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</si>
  <si>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Six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</si>
  <si>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</si>
  <si>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</si>
  <si>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</si>
  <si>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</si>
  <si>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Game 6-1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</si>
  <si>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</si>
  <si>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</si>
  <si>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</si>
  <si>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</si>
  <si>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</si>
  <si>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</si>
  <si>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</si>
  <si>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</si>
  <si>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</si>
  <si>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</si>
  <si>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</si>
  <si>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</si>
  <si>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</si>
  <si>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</si>
  <si>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</si>
  <si>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</si>
  <si>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</si>
  <si>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</si>
  <si>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</si>
  <si>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</si>
  <si>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</si>
  <si>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</si>
  <si>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</si>
  <si>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</si>
  <si>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</si>
  <si>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</si>
  <si>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</si>
  <si>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</si>
  <si>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</si>
  <si>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</si>
  <si>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</si>
  <si>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</si>
  <si>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</si>
  <si>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</si>
  <si>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</si>
  <si>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</si>
  <si>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</si>
  <si>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</si>
  <si>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</si>
  <si>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</si>
  <si>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</si>
  <si>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</si>
  <si>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</si>
  <si>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</si>
  <si>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</si>
  <si>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</si>
  <si>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</si>
  <si>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</si>
  <si>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</si>
  <si>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</si>
  <si>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</si>
  <si>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</si>
  <si>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</si>
  <si>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</si>
  <si>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</si>
  <si>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</si>
  <si>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</si>
  <si>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</si>
  <si>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</si>
  <si>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</si>
  <si>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</si>
  <si>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</si>
  <si>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</si>
  <si>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</si>
  <si>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</si>
  <si>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</si>
  <si>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</si>
  <si>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</si>
  <si>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</si>
  <si>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</si>
  <si>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</si>
  <si>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</si>
  <si>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</si>
  <si>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</si>
  <si>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</si>
  <si>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</si>
  <si>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</si>
  <si>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</si>
  <si>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</si>
  <si>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</si>
  <si>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</si>
  <si>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</si>
  <si>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</si>
  <si>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</si>
  <si>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</si>
  <si>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</si>
  <si>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</si>
  <si>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</si>
  <si>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</si>
  <si>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</si>
  <si>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</si>
  <si>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</si>
  <si>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</si>
  <si>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</si>
  <si>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</si>
  <si>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</si>
  <si>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</si>
  <si>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</si>
  <si>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</si>
  <si>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Seven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</si>
  <si>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</si>
  <si>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</si>
  <si>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</si>
  <si>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</si>
  <si>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</si>
  <si>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7-1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</si>
  <si>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</si>
  <si>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</si>
  <si>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</si>
  <si>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</si>
  <si>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</si>
  <si>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</si>
  <si>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</si>
  <si>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</si>
  <si>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</si>
  <si>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</si>
  <si>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</si>
  <si>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</si>
  <si>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</si>
  <si>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</si>
  <si>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</si>
  <si>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</si>
  <si>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</si>
  <si>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</si>
  <si>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</si>
  <si>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</si>
  <si>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</si>
  <si>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</si>
  <si>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</si>
  <si>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</si>
  <si>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</si>
  <si>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</si>
  <si>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</si>
  <si>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</si>
  <si>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</si>
  <si>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</si>
  <si>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</si>
  <si>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</si>
  <si>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</si>
  <si>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</si>
  <si>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</si>
  <si>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</si>
  <si>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</si>
  <si>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</si>
  <si>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</si>
  <si>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</si>
  <si>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</si>
  <si>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</si>
  <si>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</si>
  <si>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</si>
  <si>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</si>
  <si>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</si>
  <si>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</si>
  <si>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</si>
  <si>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</si>
  <si>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</si>
  <si>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</si>
  <si>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</si>
  <si>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</si>
  <si>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</si>
  <si>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</si>
  <si>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</si>
  <si>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</si>
  <si>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</si>
  <si>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</si>
  <si>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</si>
  <si>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</si>
  <si>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</si>
  <si>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</si>
  <si>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</si>
  <si>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</si>
  <si>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</si>
  <si>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</si>
  <si>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</si>
  <si>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</si>
  <si>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</si>
  <si>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</si>
  <si>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</si>
  <si>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</si>
  <si>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</si>
  <si>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</si>
  <si>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</si>
  <si>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</si>
  <si>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</si>
  <si>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</si>
  <si>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</si>
  <si>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</si>
  <si>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</si>
  <si>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</si>
  <si>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</si>
  <si>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</si>
  <si>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</si>
  <si>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</si>
  <si>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</si>
  <si>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</si>
  <si>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</si>
  <si>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</si>
  <si>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</si>
  <si>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</si>
  <si>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</si>
  <si>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</si>
  <si>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</si>
  <si>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</si>
  <si>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</si>
  <si>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</si>
  <si>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Eight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</si>
  <si>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</si>
  <si>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</si>
  <si>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</si>
  <si>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</si>
  <si>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</si>
  <si>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8-1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</si>
  <si>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</si>
  <si>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</si>
  <si>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</si>
  <si>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</si>
  <si>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</si>
  <si>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</si>
  <si>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</si>
  <si>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</si>
  <si>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</si>
  <si>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</si>
  <si>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</si>
  <si>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</si>
  <si>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</si>
  <si>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</si>
  <si>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</si>
  <si>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</si>
  <si>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</si>
  <si>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</si>
  <si>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</si>
  <si>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</si>
  <si>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</si>
  <si>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</si>
  <si>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</si>
  <si>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</si>
  <si>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</si>
  <si>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</si>
  <si>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</si>
  <si>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</si>
  <si>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</si>
  <si>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</si>
  <si>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</si>
  <si>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</si>
  <si>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</si>
  <si>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</si>
  <si>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</si>
  <si>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</si>
  <si>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</si>
  <si>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</si>
  <si>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</si>
  <si>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</si>
  <si>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</si>
  <si>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</si>
  <si>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</si>
  <si>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</si>
  <si>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</si>
  <si>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</si>
  <si>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</si>
  <si>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</si>
  <si>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</si>
  <si>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</si>
  <si>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</si>
  <si>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</si>
  <si>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</si>
  <si>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</si>
  <si>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</si>
  <si>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</si>
  <si>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</si>
  <si>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</si>
  <si>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</si>
  <si>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</si>
  <si>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</si>
  <si>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</si>
  <si>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</si>
  <si>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</si>
  <si>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</si>
  <si>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</si>
  <si>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</si>
  <si>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</si>
  <si>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</si>
  <si>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</si>
  <si>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</si>
  <si>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</si>
  <si>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</si>
  <si>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</si>
  <si>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</si>
  <si>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</si>
  <si>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</si>
  <si>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</si>
  <si>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</si>
  <si>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</si>
  <si>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</si>
  <si>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</si>
  <si>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</si>
  <si>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</si>
  <si>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</si>
  <si>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</si>
  <si>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</si>
  <si>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</si>
  <si>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</si>
  <si>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</si>
  <si>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</si>
  <si>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</si>
  <si>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</si>
  <si>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</si>
  <si>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</si>
  <si>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</si>
  <si>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</si>
  <si>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</si>
  <si>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</si>
  <si>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Date</t>
  </si>
  <si>
    <t>Time</t>
  </si>
  <si>
    <t>Any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</si>
  <si>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</si>
  <si>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</si>
  <si>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</si>
  <si>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9-1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</si>
  <si>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</si>
  <si>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</si>
  <si>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</si>
  <si>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</si>
  <si>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</si>
  <si>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</si>
  <si>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</si>
  <si>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</si>
  <si>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</si>
  <si>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</si>
  <si>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</si>
  <si>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</si>
  <si>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</si>
  <si>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</si>
  <si>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</si>
  <si>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</si>
  <si>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</si>
  <si>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</si>
  <si>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</si>
  <si>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</si>
  <si>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</si>
  <si>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</si>
  <si>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</si>
  <si>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</si>
  <si>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</si>
  <si>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</si>
  <si>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</si>
  <si>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</si>
  <si>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</si>
  <si>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</si>
  <si>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</si>
  <si>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</si>
  <si>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</si>
  <si>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</si>
  <si>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</si>
  <si>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</si>
  <si>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</si>
  <si>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</si>
  <si>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</si>
  <si>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</si>
  <si>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</si>
  <si>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</si>
  <si>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</si>
  <si>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</si>
  <si>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</si>
  <si>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</si>
  <si>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</si>
  <si>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</si>
  <si>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</si>
  <si>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</si>
  <si>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</si>
  <si>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</si>
  <si>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</si>
  <si>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</si>
  <si>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</si>
  <si>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</si>
  <si>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</si>
  <si>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</si>
  <si>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</si>
  <si>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</si>
  <si>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</si>
  <si>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</si>
  <si>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</si>
  <si>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</si>
  <si>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</si>
  <si>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</si>
  <si>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</si>
  <si>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</si>
  <si>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</si>
  <si>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</si>
  <si>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</si>
  <si>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</si>
  <si>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</si>
  <si>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</si>
  <si>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</si>
  <si>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</si>
  <si>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</si>
  <si>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</si>
  <si>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</si>
  <si>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</si>
  <si>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</si>
  <si>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</si>
  <si>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</si>
  <si>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</si>
  <si>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</si>
  <si>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</si>
  <si>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</si>
  <si>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</si>
  <si>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</si>
  <si>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</si>
  <si>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</si>
  <si>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</si>
  <si>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</si>
  <si>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</si>
  <si>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</si>
  <si>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</si>
  <si>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</si>
  <si>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</si>
  <si>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</si>
  <si>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# Players</t>
  </si>
  <si>
    <t>Place</t>
  </si>
  <si>
    <t>Badge #</t>
  </si>
  <si>
    <t xml:space="preserve">Opponent </t>
  </si>
  <si>
    <t>Points</t>
  </si>
  <si>
    <t>Badge #</t>
  </si>
  <si>
    <t xml:space="preserve">Opponent </t>
  </si>
  <si>
    <t>Points</t>
  </si>
  <si>
    <t>Badge #</t>
  </si>
  <si>
    <t>Badge #</t>
  </si>
  <si>
    <t>attention of the tournament director.</t>
  </si>
  <si>
    <t>Game Place Points</t>
  </si>
  <si>
    <t>Below here Spreadsheet not correct</t>
  </si>
  <si>
    <t>time</t>
  </si>
  <si>
    <t>start</t>
  </si>
  <si>
    <t>finish</t>
  </si>
  <si>
    <t>30 min lunch</t>
  </si>
  <si>
    <t>90 min lunch</t>
  </si>
  <si>
    <t>Mike Monical</t>
  </si>
  <si>
    <t>Year</t>
  </si>
  <si>
    <t>Location</t>
  </si>
  <si>
    <t>Dates</t>
  </si>
  <si>
    <t>Event</t>
  </si>
  <si>
    <t>NW Rail Gaming Tournament</t>
  </si>
  <si>
    <t>Tyler Harvey</t>
  </si>
  <si>
    <t>Game record - Record Game played when assigning scoresheet</t>
  </si>
  <si>
    <t>ü</t>
  </si>
  <si>
    <t>check when submitted please</t>
  </si>
  <si>
    <t>Game #</t>
  </si>
  <si>
    <t>Slot</t>
  </si>
  <si>
    <t>Game Played</t>
  </si>
  <si>
    <t>1-1</t>
  </si>
  <si>
    <t>Fri AM</t>
  </si>
  <si>
    <t>5-1</t>
  </si>
  <si>
    <t>Sat Noon</t>
  </si>
  <si>
    <t>1-2</t>
  </si>
  <si>
    <t>5-2</t>
  </si>
  <si>
    <t>1-3</t>
  </si>
  <si>
    <t>5-3</t>
  </si>
  <si>
    <t>1-4</t>
  </si>
  <si>
    <t>5-4</t>
  </si>
  <si>
    <t>1-5</t>
  </si>
  <si>
    <t>5-5</t>
  </si>
  <si>
    <t>1-6</t>
  </si>
  <si>
    <t>5-6</t>
  </si>
  <si>
    <t>1-7</t>
  </si>
  <si>
    <t>5-7</t>
  </si>
  <si>
    <t>1-8</t>
  </si>
  <si>
    <t>5-8</t>
  </si>
  <si>
    <t>1-9</t>
  </si>
  <si>
    <t>5-9</t>
  </si>
  <si>
    <t>1-10</t>
  </si>
  <si>
    <t>5-10</t>
  </si>
  <si>
    <t>2-1</t>
  </si>
  <si>
    <t>Fri Noon</t>
  </si>
  <si>
    <t>6-1</t>
  </si>
  <si>
    <t>Sat PM</t>
  </si>
  <si>
    <t>2-2</t>
  </si>
  <si>
    <t>6-2</t>
  </si>
  <si>
    <t>2-3</t>
  </si>
  <si>
    <t>6-3</t>
  </si>
  <si>
    <t>2-4</t>
  </si>
  <si>
    <t>6-4</t>
  </si>
  <si>
    <t>2-5</t>
  </si>
  <si>
    <t>6-5</t>
  </si>
  <si>
    <t>2-6</t>
  </si>
  <si>
    <t>6-6</t>
  </si>
  <si>
    <t>2-7</t>
  </si>
  <si>
    <t>6-7</t>
  </si>
  <si>
    <t>2-8</t>
  </si>
  <si>
    <t>6-8</t>
  </si>
  <si>
    <t>2-9</t>
  </si>
  <si>
    <t>6-9</t>
  </si>
  <si>
    <t>2-10</t>
  </si>
  <si>
    <t>6-10</t>
  </si>
  <si>
    <t>3-1</t>
  </si>
  <si>
    <t>Fri PM</t>
  </si>
  <si>
    <t>Sun AM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</si>
  <si>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</si>
  <si>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</si>
  <si>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</si>
  <si>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</si>
  <si>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</si>
  <si>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</si>
  <si>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</si>
  <si>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</si>
  <si>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</si>
  <si>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4-1</t>
  </si>
  <si>
    <t>Sat AM</t>
  </si>
  <si>
    <t>8-1</t>
  </si>
  <si>
    <t>Pick up</t>
  </si>
  <si>
    <t>4-2</t>
  </si>
  <si>
    <t>8-2</t>
  </si>
  <si>
    <t>4-3</t>
  </si>
  <si>
    <t>8-3</t>
  </si>
  <si>
    <t>4-4</t>
  </si>
  <si>
    <t>8-4</t>
  </si>
  <si>
    <t>4-5</t>
  </si>
  <si>
    <t>8-5</t>
  </si>
  <si>
    <t>4-6</t>
  </si>
  <si>
    <t>8-6</t>
  </si>
  <si>
    <t>4-7</t>
  </si>
  <si>
    <t>8-7</t>
  </si>
  <si>
    <t>4-8</t>
  </si>
  <si>
    <t>8-8</t>
  </si>
  <si>
    <t>4-9</t>
  </si>
  <si>
    <t>8-9</t>
  </si>
  <si>
    <t>4-10</t>
  </si>
  <si>
    <t>8-10</t>
  </si>
  <si>
    <t>GAME TITLE</t>
  </si>
  <si>
    <t>DATE</t>
  </si>
  <si>
    <t>START TIME</t>
  </si>
  <si>
    <t>(begin bidding)</t>
  </si>
  <si>
    <t>GAME/TIME SLOT</t>
  </si>
  <si>
    <t>morning  afternoon  evening</t>
  </si>
  <si>
    <t>END TIME</t>
  </si>
  <si>
    <t>(score complete)</t>
  </si>
  <si>
    <t>18xx Generic Final Round and Total Score</t>
  </si>
  <si>
    <t>name</t>
  </si>
  <si>
    <t>Round 1 Income</t>
  </si>
  <si>
    <t>Round 2 Income</t>
  </si>
  <si>
    <t>Round 3 Income</t>
  </si>
  <si>
    <t>Round 4 Income</t>
  </si>
  <si>
    <t>Final Share Price</t>
  </si>
  <si>
    <t>Total Value per Share</t>
  </si>
  <si>
    <t>#Shares</t>
  </si>
  <si>
    <t>Company Name</t>
  </si>
  <si>
    <t>Value</t>
  </si>
  <si>
    <t xml:space="preserve">   game comments</t>
  </si>
  <si>
    <t>CASH</t>
  </si>
  <si>
    <t>misc</t>
  </si>
  <si>
    <t>TOTAL</t>
  </si>
  <si>
    <t>reported by ___________________________________</t>
  </si>
  <si>
    <t>End Game Notes (circle)</t>
  </si>
  <si>
    <t>Complete Game Adjudicated</t>
  </si>
  <si>
    <t>Bankruptcy       Playtest</t>
  </si>
  <si>
    <t>Badge # Player #</t>
  </si>
  <si>
    <t>Introductions</t>
  </si>
  <si>
    <t>Host &amp; Director</t>
  </si>
  <si>
    <t>Scorekeeper</t>
  </si>
  <si>
    <t>Chief Designer</t>
  </si>
  <si>
    <t>Chief Shark</t>
  </si>
  <si>
    <t>Familiar faces</t>
  </si>
  <si>
    <t>Rules - Adjudication</t>
  </si>
  <si>
    <t>Myself</t>
  </si>
  <si>
    <t>work it out</t>
  </si>
  <si>
    <t>final say</t>
  </si>
  <si>
    <t>Scorekeeping</t>
  </si>
  <si>
    <t xml:space="preserve">Software driven </t>
  </si>
  <si>
    <t>Scoresheet</t>
  </si>
  <si>
    <t>Player Numbers</t>
  </si>
  <si>
    <t>Time Slots</t>
  </si>
  <si>
    <t>Right</t>
  </si>
  <si>
    <t>Wrong</t>
  </si>
  <si>
    <t>Scoring folder</t>
  </si>
  <si>
    <t>Game Record</t>
  </si>
  <si>
    <t>Final Round</t>
  </si>
  <si>
    <t>Scores by 2 PM</t>
  </si>
  <si>
    <t>Clean up</t>
  </si>
  <si>
    <t>Sportmanship</t>
  </si>
  <si>
    <t>Let the fun continue.</t>
  </si>
  <si>
    <t>Announcements</t>
  </si>
  <si>
    <t>New Games</t>
  </si>
  <si>
    <t>Ken Boucher</t>
  </si>
  <si>
    <t>Jeff Heuer</t>
  </si>
  <si>
    <t>David Simmons</t>
  </si>
  <si>
    <t>Sean King</t>
  </si>
  <si>
    <t>Paul Work</t>
  </si>
  <si>
    <t>x</t>
  </si>
  <si>
    <t xml:space="preserve"> </t>
  </si>
  <si>
    <t>Precon</t>
  </si>
  <si>
    <t>Thurs</t>
  </si>
  <si>
    <t>too late</t>
  </si>
  <si>
    <t>Aliza Panitz</t>
  </si>
  <si>
    <t>2011 NW 18xx Tournament</t>
  </si>
  <si>
    <t>NW 2011</t>
  </si>
  <si>
    <t>David Hecht</t>
  </si>
  <si>
    <t>Rick Westerman</t>
  </si>
  <si>
    <t>John Tamplin</t>
  </si>
  <si>
    <t>Myk Deans</t>
  </si>
  <si>
    <t>Rich Atwater</t>
  </si>
  <si>
    <t>Jason Ley</t>
  </si>
  <si>
    <t>Chris Schaffer</t>
  </si>
</sst>
</file>

<file path=xl/styles.xml><?xml version="1.0" encoding="utf-8"?>
<styleSheet xmlns="http://schemas.openxmlformats.org/spreadsheetml/2006/main">
  <numFmts count="3">
    <numFmt numFmtId="164" formatCode="mmm\ d&quot;, &quot;yy"/>
    <numFmt numFmtId="165" formatCode="hh:mm\ AM/PM"/>
    <numFmt numFmtId="171" formatCode="[$-F800]dddd\,\ mmmm\ dd\,\ yyyy"/>
  </numFmts>
  <fonts count="117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1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4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Calibri"/>
      <family val="2"/>
    </font>
    <font>
      <b/>
      <sz val="16"/>
      <name val="Franklin Gothic Medium Cond"/>
      <family val="2"/>
    </font>
    <font>
      <sz val="10"/>
      <name val="Franklin Gothic Medium"/>
      <family val="2"/>
    </font>
    <font>
      <sz val="12"/>
      <name val="Franklin Gothic Medium"/>
      <family val="2"/>
    </font>
    <font>
      <sz val="10"/>
      <name val="Wingdings"/>
      <charset val="2"/>
    </font>
    <font>
      <b/>
      <sz val="10"/>
      <name val="Wingdings"/>
      <charset val="2"/>
    </font>
    <font>
      <b/>
      <sz val="14"/>
      <name val="Arial"/>
    </font>
    <font>
      <b/>
      <sz val="12"/>
      <name val="Arial"/>
      <family val="2"/>
    </font>
    <font>
      <sz val="4.5"/>
      <name val="Terminal"/>
      <family val="3"/>
      <charset val="255"/>
    </font>
    <font>
      <sz val="8"/>
      <name val="Arial"/>
      <family val="2"/>
    </font>
    <font>
      <b/>
      <sz val="10"/>
      <name val="Arial"/>
      <family val="2"/>
    </font>
    <font>
      <sz val="10.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7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6"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" fontId="3" fillId="0" borderId="0" xfId="0" applyNumberFormat="1" applyFont="1"/>
    <xf numFmtId="0" fontId="4" fillId="0" borderId="0" xfId="0" applyFont="1"/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2" borderId="1" xfId="0" applyFont="1" applyFill="1" applyBorder="1"/>
    <xf numFmtId="49" fontId="5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10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7" fillId="0" borderId="0" xfId="0" applyFont="1"/>
    <xf numFmtId="0" fontId="27" fillId="0" borderId="0" xfId="0" applyNumberFormat="1" applyFont="1"/>
    <xf numFmtId="0" fontId="26" fillId="0" borderId="0" xfId="0" applyNumberFormat="1" applyFont="1"/>
    <xf numFmtId="0" fontId="28" fillId="0" borderId="0" xfId="0" applyNumberFormat="1" applyFont="1"/>
    <xf numFmtId="0" fontId="21" fillId="0" borderId="0" xfId="0" applyNumberFormat="1" applyFont="1"/>
    <xf numFmtId="0" fontId="18" fillId="0" borderId="0" xfId="0" applyNumberFormat="1" applyFont="1"/>
    <xf numFmtId="0" fontId="29" fillId="0" borderId="0" xfId="0" applyNumberFormat="1" applyFont="1"/>
    <xf numFmtId="0" fontId="7" fillId="0" borderId="0" xfId="0" applyNumberFormat="1" applyFont="1"/>
    <xf numFmtId="0" fontId="30" fillId="0" borderId="0" xfId="0" applyNumberFormat="1" applyFont="1"/>
    <xf numFmtId="0" fontId="31" fillId="0" borderId="0" xfId="0" applyNumberFormat="1" applyFont="1"/>
    <xf numFmtId="0" fontId="32" fillId="0" borderId="0" xfId="0" applyNumberFormat="1" applyFont="1"/>
    <xf numFmtId="0" fontId="33" fillId="0" borderId="0" xfId="0" applyNumberFormat="1" applyFont="1"/>
    <xf numFmtId="0" fontId="34" fillId="0" borderId="0" xfId="0" applyNumberFormat="1" applyFont="1"/>
    <xf numFmtId="0" fontId="35" fillId="0" borderId="0" xfId="0" applyNumberFormat="1" applyFont="1"/>
    <xf numFmtId="0" fontId="36" fillId="0" borderId="0" xfId="0" applyNumberFormat="1" applyFont="1"/>
    <xf numFmtId="0" fontId="37" fillId="0" borderId="0" xfId="0" applyNumberFormat="1" applyFont="1"/>
    <xf numFmtId="0" fontId="38" fillId="0" borderId="0" xfId="0" applyNumberFormat="1" applyFont="1"/>
    <xf numFmtId="0" fontId="33" fillId="0" borderId="0" xfId="0" applyFont="1"/>
    <xf numFmtId="0" fontId="39" fillId="0" borderId="0" xfId="0" applyNumberFormat="1" applyFont="1"/>
    <xf numFmtId="0" fontId="40" fillId="0" borderId="0" xfId="0" applyNumberFormat="1" applyFont="1"/>
    <xf numFmtId="0" fontId="41" fillId="0" borderId="0" xfId="0" applyNumberFormat="1" applyFont="1"/>
    <xf numFmtId="0" fontId="42" fillId="0" borderId="0" xfId="0" applyNumberFormat="1" applyFont="1"/>
    <xf numFmtId="0" fontId="43" fillId="0" borderId="0" xfId="0" applyNumberFormat="1" applyFont="1"/>
    <xf numFmtId="0" fontId="44" fillId="0" borderId="0" xfId="0" applyNumberFormat="1" applyFont="1"/>
    <xf numFmtId="0" fontId="45" fillId="0" borderId="0" xfId="0" applyNumberFormat="1" applyFont="1"/>
    <xf numFmtId="0" fontId="46" fillId="0" borderId="0" xfId="0" applyNumberFormat="1" applyFont="1"/>
    <xf numFmtId="0" fontId="47" fillId="0" borderId="0" xfId="0" applyNumberFormat="1" applyFont="1"/>
    <xf numFmtId="0" fontId="48" fillId="0" borderId="0" xfId="0" applyNumberFormat="1" applyFont="1"/>
    <xf numFmtId="0" fontId="49" fillId="0" borderId="0" xfId="0" applyNumberFormat="1" applyFont="1"/>
    <xf numFmtId="0" fontId="47" fillId="0" borderId="0" xfId="0" applyFont="1"/>
    <xf numFmtId="0" fontId="50" fillId="0" borderId="0" xfId="0" applyNumberFormat="1" applyFont="1"/>
    <xf numFmtId="0" fontId="51" fillId="0" borderId="0" xfId="0" applyNumberFormat="1" applyFont="1"/>
    <xf numFmtId="0" fontId="30" fillId="0" borderId="0" xfId="0" applyFont="1"/>
    <xf numFmtId="0" fontId="52" fillId="0" borderId="0" xfId="0" applyNumberFormat="1" applyFont="1"/>
    <xf numFmtId="0" fontId="53" fillId="0" borderId="0" xfId="0" applyNumberFormat="1" applyFont="1"/>
    <xf numFmtId="0" fontId="54" fillId="0" borderId="0" xfId="0" applyNumberFormat="1" applyFont="1"/>
    <xf numFmtId="0" fontId="26" fillId="0" borderId="0" xfId="0" applyFont="1"/>
    <xf numFmtId="0" fontId="55" fillId="0" borderId="0" xfId="0" applyNumberFormat="1" applyFont="1"/>
    <xf numFmtId="0" fontId="56" fillId="0" borderId="0" xfId="0" applyNumberFormat="1" applyFont="1"/>
    <xf numFmtId="0" fontId="57" fillId="0" borderId="0" xfId="0" applyNumberFormat="1" applyFont="1"/>
    <xf numFmtId="0" fontId="25" fillId="0" borderId="0" xfId="0" applyNumberFormat="1" applyFont="1"/>
    <xf numFmtId="0" fontId="58" fillId="0" borderId="0" xfId="0" applyNumberFormat="1" applyFont="1"/>
    <xf numFmtId="0" fontId="59" fillId="0" borderId="0" xfId="0" applyNumberFormat="1" applyFont="1"/>
    <xf numFmtId="0" fontId="60" fillId="0" borderId="0" xfId="0" applyNumberFormat="1" applyFont="1"/>
    <xf numFmtId="0" fontId="11" fillId="0" borderId="0" xfId="0" applyNumberFormat="1" applyFont="1"/>
    <xf numFmtId="0" fontId="23" fillId="0" borderId="0" xfId="0" applyNumberFormat="1" applyFont="1"/>
    <xf numFmtId="0" fontId="61" fillId="0" borderId="0" xfId="0" applyNumberFormat="1" applyFont="1"/>
    <xf numFmtId="0" fontId="62" fillId="0" borderId="0" xfId="0" applyNumberFormat="1" applyFont="1"/>
    <xf numFmtId="0" fontId="63" fillId="0" borderId="0" xfId="0" applyNumberFormat="1" applyFont="1"/>
    <xf numFmtId="0" fontId="64" fillId="0" borderId="0" xfId="0" applyNumberFormat="1" applyFont="1"/>
    <xf numFmtId="0" fontId="65" fillId="0" borderId="0" xfId="0" applyNumberFormat="1" applyFont="1"/>
    <xf numFmtId="0" fontId="66" fillId="0" borderId="0" xfId="0" applyNumberFormat="1" applyFont="1"/>
    <xf numFmtId="0" fontId="21" fillId="0" borderId="0" xfId="0" applyFont="1"/>
    <xf numFmtId="0" fontId="67" fillId="0" borderId="0" xfId="0" applyNumberFormat="1" applyFont="1"/>
    <xf numFmtId="0" fontId="68" fillId="0" borderId="0" xfId="0" applyNumberFormat="1" applyFont="1"/>
    <xf numFmtId="0" fontId="69" fillId="0" borderId="0" xfId="0" applyNumberFormat="1" applyFont="1"/>
    <xf numFmtId="0" fontId="70" fillId="0" borderId="0" xfId="0" applyNumberFormat="1" applyFont="1"/>
    <xf numFmtId="0" fontId="71" fillId="0" borderId="0" xfId="0" applyNumberFormat="1" applyFont="1"/>
    <xf numFmtId="0" fontId="72" fillId="0" borderId="0" xfId="0" applyNumberFormat="1" applyFont="1"/>
    <xf numFmtId="0" fontId="3" fillId="0" borderId="0" xfId="0" applyNumberFormat="1" applyFont="1"/>
    <xf numFmtId="0" fontId="6" fillId="0" borderId="0" xfId="0" applyNumberFormat="1" applyFont="1"/>
    <xf numFmtId="0" fontId="72" fillId="0" borderId="0" xfId="0" applyFont="1"/>
    <xf numFmtId="0" fontId="73" fillId="0" borderId="0" xfId="0" applyNumberFormat="1" applyFont="1"/>
    <xf numFmtId="0" fontId="74" fillId="0" borderId="0" xfId="0" applyNumberFormat="1" applyFont="1"/>
    <xf numFmtId="0" fontId="75" fillId="0" borderId="0" xfId="0" applyNumberFormat="1" applyFont="1"/>
    <xf numFmtId="0" fontId="76" fillId="0" borderId="0" xfId="0" applyFont="1"/>
    <xf numFmtId="0" fontId="76" fillId="0" borderId="0" xfId="0" applyNumberFormat="1" applyFont="1"/>
    <xf numFmtId="0" fontId="77" fillId="0" borderId="0" xfId="0" applyNumberFormat="1" applyFont="1"/>
    <xf numFmtId="0" fontId="8" fillId="0" borderId="0" xfId="0" applyNumberFormat="1" applyFont="1"/>
    <xf numFmtId="0" fontId="56" fillId="0" borderId="0" xfId="0" applyFont="1"/>
    <xf numFmtId="0" fontId="79" fillId="0" borderId="0" xfId="0" applyNumberFormat="1" applyFont="1"/>
    <xf numFmtId="0" fontId="78" fillId="0" borderId="0" xfId="0" applyNumberFormat="1" applyFont="1"/>
    <xf numFmtId="0" fontId="80" fillId="0" borderId="0" xfId="0" applyNumberFormat="1" applyFont="1"/>
    <xf numFmtId="0" fontId="81" fillId="0" borderId="0" xfId="0" applyNumberFormat="1" applyFont="1"/>
    <xf numFmtId="0" fontId="82" fillId="0" borderId="0" xfId="0" applyNumberFormat="1" applyFont="1"/>
    <xf numFmtId="0" fontId="83" fillId="0" borderId="0" xfId="0" applyNumberFormat="1" applyFont="1"/>
    <xf numFmtId="0" fontId="84" fillId="0" borderId="0" xfId="0" applyNumberFormat="1" applyFont="1"/>
    <xf numFmtId="0" fontId="85" fillId="0" borderId="0" xfId="0" applyNumberFormat="1" applyFont="1"/>
    <xf numFmtId="0" fontId="86" fillId="0" borderId="0" xfId="0" applyNumberFormat="1" applyFont="1"/>
    <xf numFmtId="0" fontId="87" fillId="0" borderId="0" xfId="0" applyNumberFormat="1" applyFont="1"/>
    <xf numFmtId="0" fontId="88" fillId="0" borderId="0" xfId="0" applyNumberFormat="1" applyFont="1"/>
    <xf numFmtId="0" fontId="89" fillId="0" borderId="0" xfId="0" applyNumberFormat="1" applyFont="1"/>
    <xf numFmtId="0" fontId="90" fillId="0" borderId="0" xfId="0" applyNumberFormat="1" applyFont="1"/>
    <xf numFmtId="0" fontId="91" fillId="0" borderId="0" xfId="0" applyNumberFormat="1" applyFont="1"/>
    <xf numFmtId="0" fontId="92" fillId="0" borderId="0" xfId="0" applyNumberFormat="1" applyFont="1"/>
    <xf numFmtId="0" fontId="93" fillId="0" borderId="0" xfId="0" applyNumberFormat="1" applyFont="1"/>
    <xf numFmtId="0" fontId="94" fillId="0" borderId="0" xfId="0" applyNumberFormat="1" applyFont="1"/>
    <xf numFmtId="0" fontId="95" fillId="0" borderId="0" xfId="0" applyNumberFormat="1" applyFont="1"/>
    <xf numFmtId="0" fontId="96" fillId="0" borderId="0" xfId="0" applyNumberFormat="1" applyFont="1"/>
    <xf numFmtId="0" fontId="97" fillId="0" borderId="0" xfId="0" applyNumberFormat="1" applyFont="1"/>
    <xf numFmtId="0" fontId="2" fillId="0" borderId="0" xfId="0" applyNumberFormat="1" applyFont="1"/>
    <xf numFmtId="0" fontId="98" fillId="0" borderId="0" xfId="0" applyNumberFormat="1" applyFont="1"/>
    <xf numFmtId="0" fontId="99" fillId="0" borderId="0" xfId="0" applyNumberFormat="1" applyFont="1"/>
    <xf numFmtId="0" fontId="100" fillId="0" borderId="0" xfId="0" applyNumberFormat="1" applyFont="1"/>
    <xf numFmtId="0" fontId="101" fillId="0" borderId="0" xfId="0" applyNumberFormat="1" applyFont="1"/>
    <xf numFmtId="0" fontId="102" fillId="0" borderId="0" xfId="0" applyNumberFormat="1" applyFont="1"/>
    <xf numFmtId="2" fontId="1" fillId="2" borderId="1" xfId="0" applyNumberFormat="1" applyFont="1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1" fillId="0" borderId="0" xfId="0" applyNumberFormat="1" applyFont="1"/>
    <xf numFmtId="18" fontId="2" fillId="0" borderId="0" xfId="0" applyNumberFormat="1" applyFont="1"/>
    <xf numFmtId="18" fontId="1" fillId="0" borderId="0" xfId="0" applyNumberFormat="1" applyFont="1"/>
    <xf numFmtId="0" fontId="0" fillId="0" borderId="0" xfId="0"/>
    <xf numFmtId="2" fontId="0" fillId="0" borderId="0" xfId="0" applyNumberFormat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9" fontId="104" fillId="2" borderId="2" xfId="0" applyNumberFormat="1" applyFont="1" applyFill="1" applyBorder="1" applyAlignment="1">
      <alignment horizontal="center"/>
    </xf>
    <xf numFmtId="0" fontId="104" fillId="2" borderId="2" xfId="0" applyFont="1" applyFill="1" applyBorder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/>
    <xf numFmtId="0" fontId="108" fillId="0" borderId="0" xfId="0" applyFont="1" applyAlignment="1">
      <alignment horizontal="center"/>
    </xf>
    <xf numFmtId="0" fontId="109" fillId="0" borderId="0" xfId="0" applyFont="1"/>
    <xf numFmtId="0" fontId="104" fillId="0" borderId="0" xfId="0" applyFont="1"/>
    <xf numFmtId="0" fontId="110" fillId="0" borderId="0" xfId="0" applyFont="1"/>
    <xf numFmtId="0" fontId="0" fillId="0" borderId="14" xfId="0" applyBorder="1"/>
    <xf numFmtId="0" fontId="104" fillId="0" borderId="15" xfId="0" applyFont="1" applyBorder="1"/>
    <xf numFmtId="0" fontId="104" fillId="0" borderId="16" xfId="0" applyFont="1" applyBorder="1"/>
    <xf numFmtId="0" fontId="0" fillId="0" borderId="17" xfId="0" applyBorder="1"/>
    <xf numFmtId="16" fontId="0" fillId="0" borderId="18" xfId="0" quotePrefix="1" applyNumberFormat="1" applyBorder="1"/>
    <xf numFmtId="16" fontId="0" fillId="0" borderId="19" xfId="0" applyNumberFormat="1" applyBorder="1"/>
    <xf numFmtId="0" fontId="0" fillId="0" borderId="20" xfId="0" applyBorder="1"/>
    <xf numFmtId="16" fontId="104" fillId="0" borderId="19" xfId="0" applyNumberFormat="1" applyFont="1" applyBorder="1"/>
    <xf numFmtId="0" fontId="0" fillId="0" borderId="18" xfId="0" quotePrefix="1" applyBorder="1"/>
    <xf numFmtId="0" fontId="0" fillId="0" borderId="19" xfId="0" quotePrefix="1" applyBorder="1"/>
    <xf numFmtId="0" fontId="0" fillId="0" borderId="0" xfId="0" applyBorder="1"/>
    <xf numFmtId="0" fontId="0" fillId="0" borderId="19" xfId="0" applyBorder="1"/>
    <xf numFmtId="0" fontId="104" fillId="0" borderId="19" xfId="0" applyFont="1" applyBorder="1"/>
    <xf numFmtId="0" fontId="0" fillId="0" borderId="21" xfId="0" quotePrefix="1" applyBorder="1"/>
    <xf numFmtId="0" fontId="0" fillId="0" borderId="22" xfId="0" quotePrefix="1" applyBorder="1"/>
    <xf numFmtId="0" fontId="0" fillId="0" borderId="23" xfId="0" applyBorder="1"/>
    <xf numFmtId="0" fontId="111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13" fillId="0" borderId="33" xfId="0" applyFont="1" applyBorder="1" applyAlignment="1">
      <alignment horizontal="center" vertical="center"/>
    </xf>
    <xf numFmtId="0" fontId="113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3" xfId="0" applyBorder="1" applyAlignment="1">
      <alignment wrapText="1"/>
    </xf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17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0" fontId="114" fillId="0" borderId="65" xfId="0" applyFont="1" applyBorder="1" applyAlignment="1">
      <alignment vertical="center" textRotation="90" wrapText="1"/>
    </xf>
    <xf numFmtId="0" fontId="114" fillId="0" borderId="30" xfId="0" applyFont="1" applyBorder="1" applyAlignment="1">
      <alignment vertical="center" textRotation="90"/>
    </xf>
    <xf numFmtId="0" fontId="0" fillId="0" borderId="26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0" fillId="0" borderId="59" xfId="0" applyBorder="1" applyAlignment="1"/>
    <xf numFmtId="0" fontId="103" fillId="0" borderId="60" xfId="0" applyFont="1" applyBorder="1" applyAlignment="1">
      <alignment vertical="center"/>
    </xf>
    <xf numFmtId="0" fontId="112" fillId="0" borderId="61" xfId="0" applyFont="1" applyBorder="1" applyAlignment="1">
      <alignment horizontal="center" vertical="center"/>
    </xf>
    <xf numFmtId="0" fontId="112" fillId="0" borderId="46" xfId="0" applyFont="1" applyBorder="1" applyAlignment="1">
      <alignment horizontal="center" vertical="center"/>
    </xf>
    <xf numFmtId="0" fontId="112" fillId="0" borderId="0" xfId="0" applyFont="1" applyBorder="1" applyAlignment="1">
      <alignment horizontal="center" vertical="center"/>
    </xf>
    <xf numFmtId="0" fontId="112" fillId="0" borderId="62" xfId="0" applyFont="1" applyBorder="1" applyAlignment="1">
      <alignment horizontal="center" vertical="center"/>
    </xf>
    <xf numFmtId="0" fontId="112" fillId="0" borderId="63" xfId="0" applyFont="1" applyBorder="1" applyAlignment="1">
      <alignment horizontal="center" vertical="center"/>
    </xf>
    <xf numFmtId="0" fontId="112" fillId="0" borderId="51" xfId="0" applyFont="1" applyBorder="1" applyAlignment="1">
      <alignment horizontal="center" vertical="center"/>
    </xf>
    <xf numFmtId="0" fontId="112" fillId="0" borderId="64" xfId="0" applyFont="1" applyBorder="1" applyAlignment="1">
      <alignment horizontal="center" vertical="center"/>
    </xf>
    <xf numFmtId="0" fontId="0" fillId="0" borderId="33" xfId="0" applyBorder="1" applyAlignment="1">
      <alignment wrapText="1"/>
    </xf>
    <xf numFmtId="0" fontId="0" fillId="0" borderId="33" xfId="0" applyBorder="1" applyAlignment="1"/>
    <xf numFmtId="0" fontId="0" fillId="0" borderId="65" xfId="0" applyBorder="1" applyAlignment="1"/>
    <xf numFmtId="0" fontId="0" fillId="0" borderId="67" xfId="0" applyBorder="1" applyAlignment="1"/>
    <xf numFmtId="0" fontId="0" fillId="0" borderId="31" xfId="0" applyBorder="1" applyAlignment="1"/>
    <xf numFmtId="0" fontId="0" fillId="0" borderId="66" xfId="0" applyBorder="1" applyAlignment="1"/>
    <xf numFmtId="0" fontId="0" fillId="0" borderId="17" xfId="0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68" xfId="0" applyBorder="1" applyAlignment="1">
      <alignment wrapText="1"/>
    </xf>
    <xf numFmtId="171" fontId="11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69" xfId="0" applyFont="1" applyBorder="1"/>
    <xf numFmtId="0" fontId="2" fillId="0" borderId="69" xfId="0" applyFont="1" applyBorder="1" applyAlignment="1">
      <alignment horizontal="center"/>
    </xf>
    <xf numFmtId="0" fontId="116" fillId="0" borderId="69" xfId="0" applyFont="1" applyBorder="1"/>
    <xf numFmtId="0" fontId="1" fillId="0" borderId="69" xfId="0" applyFont="1" applyBorder="1" applyAlignment="1">
      <alignment horizontal="center"/>
    </xf>
    <xf numFmtId="0" fontId="105" fillId="0" borderId="69" xfId="0" applyFont="1" applyBorder="1"/>
    <xf numFmtId="1" fontId="3" fillId="0" borderId="69" xfId="0" applyNumberFormat="1" applyFont="1" applyBorder="1"/>
    <xf numFmtId="0" fontId="105" fillId="0" borderId="69" xfId="0" applyFont="1" applyFill="1" applyBorder="1" applyAlignment="1">
      <alignment vertical="top" wrapText="1"/>
    </xf>
    <xf numFmtId="0" fontId="0" fillId="0" borderId="69" xfId="0" applyBorder="1"/>
    <xf numFmtId="2" fontId="0" fillId="0" borderId="6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9"/>
  <sheetViews>
    <sheetView tabSelected="1" view="pageBreakPreview" zoomScale="90" zoomScaleNormal="75" zoomScaleSheetLayoutView="90" workbookViewId="0">
      <selection activeCell="F32" sqref="F32"/>
    </sheetView>
  </sheetViews>
  <sheetFormatPr defaultColWidth="9" defaultRowHeight="12.75"/>
  <cols>
    <col min="2" max="2" width="9.28515625" customWidth="1"/>
    <col min="3" max="3" width="23.42578125" style="1" customWidth="1"/>
    <col min="4" max="4" width="9.140625" style="2" customWidth="1"/>
    <col min="5" max="5" width="9.140625" style="3" customWidth="1"/>
    <col min="8" max="13" width="9.140625" style="2" customWidth="1"/>
  </cols>
  <sheetData>
    <row r="2" spans="1:7">
      <c r="A2" t="s">
        <v>1006</v>
      </c>
      <c r="B2" s="256" t="s">
        <v>1007</v>
      </c>
      <c r="C2" s="256"/>
    </row>
    <row r="3" spans="1:7">
      <c r="A3" t="s">
        <v>1003</v>
      </c>
      <c r="B3" s="256">
        <v>2011</v>
      </c>
      <c r="C3" s="256"/>
    </row>
    <row r="4" spans="1:7">
      <c r="A4" t="s">
        <v>1004</v>
      </c>
      <c r="B4" s="4"/>
    </row>
    <row r="5" spans="1:7">
      <c r="A5" t="s">
        <v>1005</v>
      </c>
      <c r="B5" s="255">
        <v>40718</v>
      </c>
      <c r="C5" s="255"/>
    </row>
    <row r="6" spans="1:7">
      <c r="B6" s="255">
        <v>40719</v>
      </c>
      <c r="C6" s="255"/>
    </row>
    <row r="7" spans="1:7">
      <c r="B7" s="255">
        <v>40720</v>
      </c>
      <c r="C7" s="255"/>
    </row>
    <row r="9" spans="1:7">
      <c r="B9" s="257" t="s">
        <v>0</v>
      </c>
      <c r="C9" s="257" t="s">
        <v>1</v>
      </c>
    </row>
    <row r="10" spans="1:7">
      <c r="B10" s="258">
        <v>0</v>
      </c>
      <c r="C10" s="257" t="s">
        <v>2</v>
      </c>
    </row>
    <row r="11" spans="1:7" ht="14.25">
      <c r="A11" s="15">
        <v>1</v>
      </c>
      <c r="B11" s="258">
        <v>1</v>
      </c>
      <c r="C11" s="259" t="s">
        <v>1008</v>
      </c>
      <c r="F11" s="2"/>
      <c r="G11" s="2"/>
    </row>
    <row r="12" spans="1:7" ht="14.25">
      <c r="A12" s="15">
        <f>1+A11</f>
        <v>2</v>
      </c>
      <c r="B12" s="260">
        <f>1+B11</f>
        <v>2</v>
      </c>
      <c r="C12" s="259" t="s">
        <v>1150</v>
      </c>
      <c r="F12" s="2"/>
      <c r="G12" s="2"/>
    </row>
    <row r="13" spans="1:7" ht="14.25">
      <c r="A13" s="15">
        <f t="shared" ref="A13:B60" si="0">1+A12</f>
        <v>3</v>
      </c>
      <c r="B13" s="260">
        <f t="shared" si="0"/>
        <v>3</v>
      </c>
      <c r="C13" s="259" t="s">
        <v>1151</v>
      </c>
      <c r="F13" s="2"/>
      <c r="G13" s="2"/>
    </row>
    <row r="14" spans="1:7" ht="14.25">
      <c r="A14" s="15">
        <f t="shared" si="0"/>
        <v>4</v>
      </c>
      <c r="B14" s="260">
        <f t="shared" si="0"/>
        <v>4</v>
      </c>
      <c r="C14" s="259" t="s">
        <v>1149</v>
      </c>
      <c r="F14" s="2"/>
      <c r="G14" s="2"/>
    </row>
    <row r="15" spans="1:7" ht="14.25">
      <c r="A15" s="15">
        <f t="shared" si="0"/>
        <v>5</v>
      </c>
      <c r="B15" s="260">
        <f t="shared" si="0"/>
        <v>5</v>
      </c>
      <c r="C15" s="259" t="s">
        <v>1160</v>
      </c>
      <c r="F15" s="2"/>
      <c r="G15" s="2"/>
    </row>
    <row r="16" spans="1:7" ht="14.25">
      <c r="A16" s="15">
        <f t="shared" si="0"/>
        <v>6</v>
      </c>
      <c r="B16" s="260">
        <f t="shared" si="0"/>
        <v>6</v>
      </c>
      <c r="C16" s="259" t="s">
        <v>1161</v>
      </c>
      <c r="F16" s="2"/>
      <c r="G16" s="2"/>
    </row>
    <row r="17" spans="1:7" ht="14.25">
      <c r="A17" s="15">
        <f t="shared" si="0"/>
        <v>7</v>
      </c>
      <c r="B17" s="260">
        <f t="shared" si="0"/>
        <v>7</v>
      </c>
      <c r="C17" s="259" t="s">
        <v>1147</v>
      </c>
      <c r="F17" s="2"/>
      <c r="G17" s="2"/>
    </row>
    <row r="18" spans="1:7" ht="14.25">
      <c r="A18" s="15">
        <f t="shared" si="0"/>
        <v>8</v>
      </c>
      <c r="B18" s="260">
        <f t="shared" si="0"/>
        <v>8</v>
      </c>
      <c r="C18" s="259" t="s">
        <v>1148</v>
      </c>
      <c r="F18" s="2"/>
      <c r="G18" s="2"/>
    </row>
    <row r="19" spans="1:7" ht="14.25">
      <c r="A19" s="15">
        <f t="shared" si="0"/>
        <v>9</v>
      </c>
      <c r="B19" s="260">
        <f t="shared" si="0"/>
        <v>9</v>
      </c>
      <c r="C19" s="259" t="s">
        <v>1157</v>
      </c>
      <c r="F19" s="2"/>
      <c r="G19" s="2"/>
    </row>
    <row r="20" spans="1:7" ht="14.25">
      <c r="A20" s="15">
        <f t="shared" si="0"/>
        <v>10</v>
      </c>
      <c r="B20" s="260">
        <f t="shared" si="0"/>
        <v>10</v>
      </c>
      <c r="C20" s="259" t="s">
        <v>1162</v>
      </c>
      <c r="F20" s="2"/>
      <c r="G20" s="2"/>
    </row>
    <row r="21" spans="1:7" ht="14.25">
      <c r="A21" s="15">
        <f t="shared" si="0"/>
        <v>11</v>
      </c>
      <c r="B21" s="260">
        <f t="shared" si="0"/>
        <v>11</v>
      </c>
      <c r="C21" s="259" t="s">
        <v>3</v>
      </c>
      <c r="F21" s="2"/>
      <c r="G21" s="2"/>
    </row>
    <row r="22" spans="1:7" ht="14.25">
      <c r="A22" s="15">
        <f t="shared" si="0"/>
        <v>12</v>
      </c>
      <c r="B22" s="260">
        <f t="shared" si="0"/>
        <v>12</v>
      </c>
      <c r="C22" s="259" t="s">
        <v>1002</v>
      </c>
      <c r="F22" s="2"/>
      <c r="G22" s="2"/>
    </row>
    <row r="23" spans="1:7" ht="14.25">
      <c r="A23" s="15">
        <f t="shared" si="0"/>
        <v>13</v>
      </c>
      <c r="B23" s="260">
        <f t="shared" si="0"/>
        <v>13</v>
      </c>
      <c r="C23" s="259" t="s">
        <v>1166</v>
      </c>
      <c r="F23" s="2"/>
      <c r="G23" s="2"/>
    </row>
    <row r="24" spans="1:7" ht="14.25">
      <c r="A24" s="15">
        <f t="shared" si="0"/>
        <v>14</v>
      </c>
      <c r="B24" s="260">
        <f t="shared" si="0"/>
        <v>14</v>
      </c>
      <c r="C24" s="259" t="s">
        <v>1163</v>
      </c>
      <c r="F24" s="2"/>
      <c r="G24" s="2"/>
    </row>
    <row r="25" spans="1:7" ht="14.25">
      <c r="A25" s="15">
        <f t="shared" si="0"/>
        <v>15</v>
      </c>
      <c r="B25" s="260">
        <f t="shared" si="0"/>
        <v>15</v>
      </c>
      <c r="C25" s="259" t="s">
        <v>1164</v>
      </c>
      <c r="F25" s="2"/>
      <c r="G25" s="2"/>
    </row>
    <row r="26" spans="1:7" ht="15">
      <c r="A26" s="15">
        <f t="shared" si="0"/>
        <v>16</v>
      </c>
      <c r="B26" s="260">
        <f t="shared" si="0"/>
        <v>16</v>
      </c>
      <c r="C26" s="261" t="s">
        <v>1165</v>
      </c>
      <c r="F26" s="2"/>
      <c r="G26" s="2"/>
    </row>
    <row r="27" spans="1:7">
      <c r="A27" s="15">
        <f t="shared" si="0"/>
        <v>17</v>
      </c>
      <c r="B27" s="260">
        <f t="shared" si="0"/>
        <v>17</v>
      </c>
      <c r="C27" s="262"/>
      <c r="F27" s="2"/>
      <c r="G27" s="2"/>
    </row>
    <row r="28" spans="1:7" ht="15">
      <c r="A28" s="15">
        <f t="shared" si="0"/>
        <v>18</v>
      </c>
      <c r="B28" s="260">
        <f t="shared" si="0"/>
        <v>18</v>
      </c>
      <c r="C28" s="263"/>
      <c r="F28" s="2"/>
      <c r="G28" s="2"/>
    </row>
    <row r="29" spans="1:7" ht="15">
      <c r="A29" s="15">
        <f t="shared" si="0"/>
        <v>19</v>
      </c>
      <c r="B29" s="260">
        <f t="shared" si="0"/>
        <v>19</v>
      </c>
      <c r="C29" s="263"/>
      <c r="F29" s="2"/>
      <c r="G29" s="2"/>
    </row>
    <row r="30" spans="1:7">
      <c r="A30" s="15">
        <f t="shared" si="0"/>
        <v>20</v>
      </c>
      <c r="B30" s="260">
        <f t="shared" si="0"/>
        <v>20</v>
      </c>
      <c r="C30" s="264"/>
      <c r="E30" s="2"/>
      <c r="F30" s="2"/>
      <c r="G30" s="2"/>
    </row>
    <row r="31" spans="1:7">
      <c r="A31" s="15">
        <f t="shared" si="0"/>
        <v>21</v>
      </c>
      <c r="B31" s="260">
        <f t="shared" si="0"/>
        <v>21</v>
      </c>
      <c r="C31" s="265"/>
    </row>
    <row r="32" spans="1:7">
      <c r="A32" s="15">
        <f t="shared" si="0"/>
        <v>22</v>
      </c>
      <c r="B32" s="260">
        <f t="shared" si="0"/>
        <v>22</v>
      </c>
      <c r="C32" s="265"/>
      <c r="E32" s="2"/>
    </row>
    <row r="33" spans="1:5">
      <c r="A33" s="15">
        <f t="shared" si="0"/>
        <v>23</v>
      </c>
      <c r="B33" s="260">
        <f t="shared" si="0"/>
        <v>23</v>
      </c>
      <c r="C33" s="265"/>
      <c r="E33" s="2"/>
    </row>
    <row r="34" spans="1:5">
      <c r="A34" s="15">
        <f t="shared" si="0"/>
        <v>24</v>
      </c>
      <c r="B34" s="260">
        <f t="shared" si="0"/>
        <v>24</v>
      </c>
      <c r="C34" s="265"/>
      <c r="E34" s="2"/>
    </row>
    <row r="35" spans="1:5">
      <c r="A35" s="15">
        <f t="shared" si="0"/>
        <v>25</v>
      </c>
      <c r="B35" s="260">
        <f t="shared" si="0"/>
        <v>25</v>
      </c>
      <c r="C35" s="265"/>
      <c r="E35" s="2"/>
    </row>
    <row r="36" spans="1:5">
      <c r="A36" s="15">
        <f t="shared" si="0"/>
        <v>26</v>
      </c>
      <c r="B36" s="260">
        <f t="shared" si="0"/>
        <v>26</v>
      </c>
      <c r="C36" s="265"/>
      <c r="E36" s="2"/>
    </row>
    <row r="37" spans="1:5">
      <c r="A37" s="15">
        <f t="shared" si="0"/>
        <v>27</v>
      </c>
      <c r="B37" s="260">
        <f t="shared" si="0"/>
        <v>27</v>
      </c>
      <c r="C37" s="265"/>
      <c r="E37" s="2"/>
    </row>
    <row r="38" spans="1:5">
      <c r="A38" s="15">
        <f t="shared" si="0"/>
        <v>28</v>
      </c>
      <c r="B38" s="260">
        <f t="shared" si="0"/>
        <v>28</v>
      </c>
      <c r="C38" s="265"/>
      <c r="E38" s="2"/>
    </row>
    <row r="39" spans="1:5">
      <c r="A39" s="15">
        <f t="shared" si="0"/>
        <v>29</v>
      </c>
      <c r="B39" s="260">
        <f t="shared" si="0"/>
        <v>29</v>
      </c>
      <c r="C39" s="265"/>
      <c r="E39" s="2"/>
    </row>
    <row r="40" spans="1:5">
      <c r="A40" s="15">
        <f t="shared" si="0"/>
        <v>30</v>
      </c>
      <c r="B40" s="153">
        <v>30</v>
      </c>
      <c r="C40" s="160"/>
      <c r="E40" s="2"/>
    </row>
    <row r="41" spans="1:5">
      <c r="A41" s="15">
        <f t="shared" si="0"/>
        <v>31</v>
      </c>
      <c r="B41" s="153">
        <v>31</v>
      </c>
      <c r="C41" s="160"/>
      <c r="E41" s="2"/>
    </row>
    <row r="42" spans="1:5">
      <c r="A42" s="15">
        <f t="shared" si="0"/>
        <v>32</v>
      </c>
      <c r="B42" s="153">
        <v>36</v>
      </c>
      <c r="C42" s="160"/>
      <c r="E42" s="2"/>
    </row>
    <row r="43" spans="1:5">
      <c r="A43" s="15">
        <f t="shared" si="0"/>
        <v>33</v>
      </c>
      <c r="B43" s="153">
        <v>37</v>
      </c>
      <c r="C43" s="160"/>
      <c r="E43" s="2"/>
    </row>
    <row r="44" spans="1:5">
      <c r="A44" s="15">
        <f t="shared" si="0"/>
        <v>34</v>
      </c>
      <c r="B44" s="153">
        <v>39</v>
      </c>
      <c r="C44" s="160"/>
      <c r="E44" s="2"/>
    </row>
    <row r="45" spans="1:5">
      <c r="A45" s="15">
        <f t="shared" si="0"/>
        <v>35</v>
      </c>
      <c r="B45" s="153">
        <v>40</v>
      </c>
      <c r="C45" s="160"/>
      <c r="E45" s="2"/>
    </row>
    <row r="46" spans="1:5">
      <c r="A46" s="15">
        <f t="shared" si="0"/>
        <v>36</v>
      </c>
      <c r="B46" s="153">
        <v>41</v>
      </c>
      <c r="C46" s="160"/>
      <c r="E46" s="2"/>
    </row>
    <row r="47" spans="1:5">
      <c r="A47" s="15">
        <f t="shared" si="0"/>
        <v>37</v>
      </c>
      <c r="B47" s="153">
        <v>42</v>
      </c>
      <c r="C47" s="160"/>
      <c r="E47" s="2"/>
    </row>
    <row r="48" spans="1:5">
      <c r="A48" s="15">
        <f t="shared" si="0"/>
        <v>38</v>
      </c>
      <c r="B48" s="153">
        <v>43</v>
      </c>
      <c r="C48" s="160"/>
      <c r="E48" s="2"/>
    </row>
    <row r="49" spans="1:5">
      <c r="A49" s="15">
        <f t="shared" si="0"/>
        <v>39</v>
      </c>
      <c r="B49" s="153">
        <v>44</v>
      </c>
      <c r="C49" s="160"/>
      <c r="E49" s="2"/>
    </row>
    <row r="50" spans="1:5">
      <c r="A50" s="15">
        <f t="shared" si="0"/>
        <v>40</v>
      </c>
      <c r="B50" s="153">
        <v>45</v>
      </c>
      <c r="C50" s="160"/>
      <c r="E50" s="2"/>
    </row>
    <row r="51" spans="1:5">
      <c r="A51" s="15">
        <f t="shared" si="0"/>
        <v>41</v>
      </c>
      <c r="B51" s="153">
        <v>46</v>
      </c>
      <c r="C51" s="160"/>
    </row>
    <row r="52" spans="1:5">
      <c r="A52" s="15">
        <f t="shared" si="0"/>
        <v>42</v>
      </c>
      <c r="B52" s="153">
        <v>47</v>
      </c>
      <c r="C52" s="160"/>
    </row>
    <row r="53" spans="1:5">
      <c r="A53" s="15">
        <f t="shared" si="0"/>
        <v>43</v>
      </c>
      <c r="B53" s="153">
        <v>48</v>
      </c>
      <c r="C53" s="160"/>
    </row>
    <row r="54" spans="1:5">
      <c r="A54" s="15">
        <f t="shared" si="0"/>
        <v>44</v>
      </c>
      <c r="B54" s="153">
        <v>49</v>
      </c>
      <c r="C54" s="160"/>
    </row>
    <row r="55" spans="1:5">
      <c r="A55" s="15">
        <f t="shared" si="0"/>
        <v>45</v>
      </c>
      <c r="B55" s="153">
        <v>50</v>
      </c>
      <c r="C55" s="160"/>
    </row>
    <row r="56" spans="1:5">
      <c r="A56" s="15">
        <f t="shared" si="0"/>
        <v>46</v>
      </c>
      <c r="B56" s="153">
        <v>51</v>
      </c>
      <c r="C56" s="160"/>
    </row>
    <row r="57" spans="1:5">
      <c r="A57" s="15">
        <f t="shared" si="0"/>
        <v>47</v>
      </c>
      <c r="B57" s="153">
        <v>52</v>
      </c>
      <c r="C57" s="160"/>
    </row>
    <row r="58" spans="1:5">
      <c r="A58" s="15">
        <f t="shared" si="0"/>
        <v>48</v>
      </c>
      <c r="B58" s="153">
        <v>53</v>
      </c>
      <c r="C58" s="160"/>
    </row>
    <row r="59" spans="1:5">
      <c r="A59" s="15">
        <f t="shared" si="0"/>
        <v>49</v>
      </c>
      <c r="B59" s="153">
        <v>54</v>
      </c>
      <c r="C59" s="160"/>
    </row>
    <row r="60" spans="1:5">
      <c r="A60" s="15">
        <f t="shared" si="0"/>
        <v>50</v>
      </c>
      <c r="B60" s="153">
        <v>55</v>
      </c>
      <c r="C60" s="160"/>
    </row>
    <row r="61" spans="1:5">
      <c r="B61" s="1"/>
    </row>
    <row r="62" spans="1:5">
      <c r="B62" s="1"/>
    </row>
    <row r="63" spans="1:5">
      <c r="B63" s="1"/>
    </row>
    <row r="64" spans="1:5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</sheetData>
  <mergeCells count="5">
    <mergeCell ref="B5:C5"/>
    <mergeCell ref="B6:C6"/>
    <mergeCell ref="B7:C7"/>
    <mergeCell ref="B3:C3"/>
    <mergeCell ref="B2:C2"/>
  </mergeCells>
  <phoneticPr fontId="0" type="noConversion"/>
  <pageMargins left="2.46" right="0.78749999999999998" top="0.78749999999999998" bottom="0.78749999999999998" header="0.5" footer="0.5"/>
  <pageSetup paperSize="3" scale="225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50"/>
  <sheetViews>
    <sheetView workbookViewId="0">
      <selection activeCell="E27" sqref="E27:E30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772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773</v>
      </c>
      <c r="C3" s="18"/>
      <c r="D3" s="17"/>
      <c r="E3" s="16"/>
      <c r="F3" s="16"/>
      <c r="G3" s="16"/>
      <c r="H3" s="16"/>
      <c r="I3" s="16"/>
    </row>
    <row r="4" spans="1:15">
      <c r="A4" s="16"/>
      <c r="B4" s="16" t="s">
        <v>774</v>
      </c>
      <c r="C4" s="19"/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>
      <c r="A6" s="16"/>
      <c r="B6" s="16" t="s">
        <v>775</v>
      </c>
      <c r="C6" s="16"/>
      <c r="D6" s="17"/>
      <c r="E6" s="16"/>
      <c r="F6" s="16"/>
      <c r="G6" s="16"/>
      <c r="H6" s="16"/>
      <c r="I6" s="16"/>
    </row>
    <row r="7" spans="1:15">
      <c r="A7" s="16"/>
      <c r="B7" s="16" t="s">
        <v>776</v>
      </c>
      <c r="C7" s="16"/>
      <c r="D7" s="17"/>
      <c r="E7" s="16"/>
      <c r="F7" s="16"/>
      <c r="G7" s="16"/>
      <c r="H7" s="16"/>
      <c r="I7" s="16"/>
    </row>
    <row r="8" spans="1:15">
      <c r="A8" s="16"/>
      <c r="B8" s="16" t="s">
        <v>777</v>
      </c>
      <c r="C8" s="16"/>
      <c r="D8" s="17"/>
      <c r="E8" s="16"/>
      <c r="F8" s="16"/>
      <c r="G8" s="16"/>
      <c r="H8" s="16"/>
      <c r="I8" s="16"/>
    </row>
    <row r="10" spans="1:15">
      <c r="B10" s="15" t="s">
        <v>778</v>
      </c>
      <c r="C10" s="161"/>
      <c r="G10" s="15" t="s">
        <v>779</v>
      </c>
      <c r="H10" s="15" t="e">
        <f>AVERAGE(E13:E22)</f>
        <v>#DIV/0!</v>
      </c>
    </row>
    <row r="11" spans="1:15">
      <c r="B11" s="15" t="s">
        <v>780</v>
      </c>
      <c r="C11" s="15">
        <f>COUNT(B13:B22)</f>
        <v>0</v>
      </c>
      <c r="G11" s="15" t="s">
        <v>781</v>
      </c>
      <c r="H11" s="15">
        <f>MAX(E13:E22)</f>
        <v>0</v>
      </c>
    </row>
    <row r="12" spans="1:15">
      <c r="B12" s="15" t="s">
        <v>782</v>
      </c>
      <c r="C12" s="15" t="s">
        <v>783</v>
      </c>
      <c r="E12" s="15" t="s">
        <v>784</v>
      </c>
      <c r="F12" s="15" t="s">
        <v>785</v>
      </c>
      <c r="G12" s="15" t="s">
        <v>786</v>
      </c>
      <c r="H12" s="15" t="s">
        <v>38</v>
      </c>
      <c r="I12" s="15" t="s">
        <v>787</v>
      </c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/>
      <c r="K13" s="25"/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25"/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 hidden="1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4" spans="1:15">
      <c r="B24" s="15" t="s">
        <v>788</v>
      </c>
      <c r="C24" s="28"/>
      <c r="G24" s="15" t="s">
        <v>789</v>
      </c>
      <c r="H24" s="15" t="e">
        <f>AVERAGE(E27:E36)</f>
        <v>#DIV/0!</v>
      </c>
    </row>
    <row r="25" spans="1:15">
      <c r="B25" s="15" t="s">
        <v>790</v>
      </c>
      <c r="C25" s="44">
        <f>COUNT(B27:B36)</f>
        <v>0</v>
      </c>
      <c r="G25" s="15" t="s">
        <v>791</v>
      </c>
      <c r="H25" s="29">
        <f>MAX(E27:E36)</f>
        <v>0</v>
      </c>
    </row>
    <row r="26" spans="1:15">
      <c r="B26" s="15" t="s">
        <v>792</v>
      </c>
      <c r="C26" s="15" t="s">
        <v>793</v>
      </c>
      <c r="E26" s="15" t="s">
        <v>794</v>
      </c>
      <c r="F26" s="15" t="s">
        <v>795</v>
      </c>
      <c r="G26" s="15" t="s">
        <v>796</v>
      </c>
      <c r="H26" s="15" t="s">
        <v>38</v>
      </c>
      <c r="I26" s="15" t="s">
        <v>797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15" t="str">
        <f>IF(E27=0," ",RANK(E27,E27:E36))</f>
        <v xml:space="preserve"> </v>
      </c>
      <c r="G27" s="15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/>
      <c r="K27" s="25"/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25"/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",INDEX(PlacePts,F30,C$25-1))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798</v>
      </c>
      <c r="C38" s="28"/>
      <c r="G38" s="15" t="s">
        <v>799</v>
      </c>
      <c r="H38" s="15" t="e">
        <f>AVERAGE(E41:E50)</f>
        <v>#DIV/0!</v>
      </c>
    </row>
    <row r="39" spans="1:15">
      <c r="B39" s="15" t="s">
        <v>800</v>
      </c>
      <c r="C39" s="15">
        <f>COUNT(B41:B50)</f>
        <v>0</v>
      </c>
      <c r="G39" s="15" t="s">
        <v>801</v>
      </c>
      <c r="H39" s="15">
        <f>MAX(E41:E50)</f>
        <v>0</v>
      </c>
    </row>
    <row r="40" spans="1:15">
      <c r="B40" s="15" t="s">
        <v>802</v>
      </c>
      <c r="C40" s="15" t="s">
        <v>803</v>
      </c>
      <c r="E40" s="15" t="s">
        <v>804</v>
      </c>
      <c r="F40" s="15" t="s">
        <v>805</v>
      </c>
      <c r="G40" s="15" t="s">
        <v>806</v>
      </c>
      <c r="H40" s="15" t="s">
        <v>38</v>
      </c>
      <c r="I40" s="15" t="s">
        <v>807</v>
      </c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0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9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9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9">
      <c r="B52" s="15" t="s">
        <v>808</v>
      </c>
      <c r="C52" s="28"/>
      <c r="G52" s="15" t="s">
        <v>809</v>
      </c>
      <c r="H52" s="15" t="e">
        <f>AVERAGE(E55:E64)</f>
        <v>#DIV/0!</v>
      </c>
    </row>
    <row r="53" spans="1:9">
      <c r="B53" s="15" t="s">
        <v>810</v>
      </c>
      <c r="C53" s="15">
        <f>COUNT(B55:B64)</f>
        <v>0</v>
      </c>
      <c r="G53" s="15" t="s">
        <v>811</v>
      </c>
      <c r="H53" s="15">
        <f>MAX(E55:E64)</f>
        <v>0</v>
      </c>
    </row>
    <row r="54" spans="1:9">
      <c r="B54" s="15" t="s">
        <v>812</v>
      </c>
      <c r="C54" s="15" t="s">
        <v>813</v>
      </c>
      <c r="E54" s="15" t="s">
        <v>814</v>
      </c>
      <c r="F54" s="15" t="s">
        <v>815</v>
      </c>
      <c r="G54" s="15" t="s">
        <v>816</v>
      </c>
      <c r="H54" s="15" t="s">
        <v>38</v>
      </c>
      <c r="I54" s="15" t="s">
        <v>817</v>
      </c>
    </row>
    <row r="55" spans="1:9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</row>
    <row r="56" spans="1:9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</row>
    <row r="57" spans="1:9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9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9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9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9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9" ht="13.5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9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9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7" spans="1:9">
      <c r="B67" s="15" t="s">
        <v>818</v>
      </c>
      <c r="C67" s="28"/>
      <c r="G67" s="15" t="s">
        <v>819</v>
      </c>
      <c r="H67" s="15" t="e">
        <f>AVERAGE(E70:E79)</f>
        <v>#DIV/0!</v>
      </c>
    </row>
    <row r="68" spans="1:9">
      <c r="B68" s="15" t="s">
        <v>820</v>
      </c>
      <c r="C68" s="15">
        <f>COUNT(B70:B79)</f>
        <v>0</v>
      </c>
      <c r="G68" s="15" t="s">
        <v>821</v>
      </c>
      <c r="H68" s="15">
        <f>MAX(E70:E79)</f>
        <v>0</v>
      </c>
    </row>
    <row r="69" spans="1:9">
      <c r="B69" s="15" t="s">
        <v>822</v>
      </c>
      <c r="C69" s="15" t="s">
        <v>823</v>
      </c>
      <c r="E69" s="15" t="s">
        <v>824</v>
      </c>
      <c r="F69" s="15" t="s">
        <v>825</v>
      </c>
      <c r="G69" s="15" t="s">
        <v>826</v>
      </c>
      <c r="H69" s="15" t="s">
        <v>38</v>
      </c>
      <c r="I69" s="15" t="s">
        <v>827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828</v>
      </c>
      <c r="C81" s="20"/>
      <c r="G81" s="15" t="s">
        <v>829</v>
      </c>
      <c r="H81" s="15" t="e">
        <f>AVERAGE(E84:E93)</f>
        <v>#DIV/0!</v>
      </c>
    </row>
    <row r="82" spans="1:9">
      <c r="B82" s="15" t="s">
        <v>830</v>
      </c>
      <c r="C82" s="15">
        <f>COUNT(B84:B93)</f>
        <v>0</v>
      </c>
      <c r="G82" s="15" t="s">
        <v>831</v>
      </c>
      <c r="H82" s="15">
        <f>MAX(E84:E93)</f>
        <v>0</v>
      </c>
    </row>
    <row r="83" spans="1:9">
      <c r="B83" s="15" t="s">
        <v>832</v>
      </c>
      <c r="C83" s="15" t="s">
        <v>833</v>
      </c>
      <c r="E83" s="15" t="s">
        <v>834</v>
      </c>
      <c r="F83" s="15" t="s">
        <v>835</v>
      </c>
      <c r="G83" s="15" t="s">
        <v>836</v>
      </c>
      <c r="H83" s="15" t="s">
        <v>38</v>
      </c>
      <c r="I83" s="15" t="s">
        <v>837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838</v>
      </c>
      <c r="C95" s="28"/>
      <c r="G95" s="15" t="s">
        <v>839</v>
      </c>
      <c r="H95" s="15" t="e">
        <f>AVERAGE(E98:E107)</f>
        <v>#DIV/0!</v>
      </c>
    </row>
    <row r="96" spans="1:9">
      <c r="B96" s="15" t="s">
        <v>840</v>
      </c>
      <c r="C96" s="15">
        <f>COUNT(B98:B107)</f>
        <v>0</v>
      </c>
      <c r="G96" s="15" t="s">
        <v>841</v>
      </c>
      <c r="H96" s="15">
        <f>MAX(E98:E107)</f>
        <v>0</v>
      </c>
    </row>
    <row r="97" spans="1:9">
      <c r="B97" s="15" t="s">
        <v>842</v>
      </c>
      <c r="C97" s="15" t="s">
        <v>843</v>
      </c>
      <c r="E97" s="15" t="s">
        <v>844</v>
      </c>
      <c r="F97" s="15" t="s">
        <v>845</v>
      </c>
      <c r="G97" s="15" t="s">
        <v>846</v>
      </c>
      <c r="H97" s="15" t="s">
        <v>38</v>
      </c>
      <c r="I97" s="15" t="s">
        <v>847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848</v>
      </c>
      <c r="C109" s="28"/>
      <c r="G109" s="15" t="s">
        <v>849</v>
      </c>
      <c r="H109" s="15" t="e">
        <f>AVERAGE(E112:E121)</f>
        <v>#DIV/0!</v>
      </c>
    </row>
    <row r="110" spans="1:9">
      <c r="B110" s="15" t="s">
        <v>850</v>
      </c>
      <c r="C110" s="15">
        <f>COUNT(B112:B121)</f>
        <v>0</v>
      </c>
      <c r="G110" s="15" t="s">
        <v>851</v>
      </c>
      <c r="H110" s="33">
        <f>MAX(E112:E121)</f>
        <v>0</v>
      </c>
    </row>
    <row r="111" spans="1:9">
      <c r="B111" s="15" t="s">
        <v>852</v>
      </c>
      <c r="C111" s="15" t="s">
        <v>853</v>
      </c>
      <c r="E111" s="15" t="s">
        <v>854</v>
      </c>
      <c r="F111" s="15" t="s">
        <v>855</v>
      </c>
      <c r="G111" s="15" t="s">
        <v>856</v>
      </c>
      <c r="H111" s="15" t="s">
        <v>38</v>
      </c>
      <c r="I111" s="15" t="s">
        <v>857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858</v>
      </c>
      <c r="C123" s="28"/>
      <c r="G123" s="15" t="s">
        <v>859</v>
      </c>
      <c r="H123" s="15" t="e">
        <f>AVERAGE(E126:E135)</f>
        <v>#DIV/0!</v>
      </c>
    </row>
    <row r="124" spans="1:9">
      <c r="B124" s="15" t="s">
        <v>860</v>
      </c>
      <c r="C124" s="15">
        <f>COUNT(B126:B135)</f>
        <v>0</v>
      </c>
      <c r="G124" s="15" t="s">
        <v>861</v>
      </c>
      <c r="H124" s="15">
        <f>MAX(E126:E135)</f>
        <v>0</v>
      </c>
    </row>
    <row r="125" spans="1:9">
      <c r="B125" s="15" t="s">
        <v>862</v>
      </c>
      <c r="C125" s="15" t="s">
        <v>863</v>
      </c>
      <c r="E125" s="15" t="s">
        <v>864</v>
      </c>
      <c r="F125" s="15" t="s">
        <v>865</v>
      </c>
      <c r="G125" s="15" t="s">
        <v>866</v>
      </c>
      <c r="H125" s="15" t="s">
        <v>38</v>
      </c>
      <c r="I125" s="15" t="s">
        <v>867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868</v>
      </c>
      <c r="C138" s="28"/>
      <c r="G138" s="15" t="s">
        <v>869</v>
      </c>
      <c r="H138" s="15" t="e">
        <f>AVERAGE(E141:E150)</f>
        <v>#DIV/0!</v>
      </c>
    </row>
    <row r="139" spans="1:9">
      <c r="B139" s="15" t="s">
        <v>870</v>
      </c>
      <c r="C139" s="15">
        <f>COUNT(B141:B150)</f>
        <v>0</v>
      </c>
      <c r="G139" s="15" t="s">
        <v>871</v>
      </c>
      <c r="H139" s="15">
        <f>MAX(E141:E150)</f>
        <v>0</v>
      </c>
    </row>
    <row r="140" spans="1:9">
      <c r="B140" s="15" t="s">
        <v>872</v>
      </c>
      <c r="C140" s="15" t="s">
        <v>873</v>
      </c>
      <c r="E140" s="15" t="s">
        <v>874</v>
      </c>
      <c r="F140" s="15" t="s">
        <v>875</v>
      </c>
      <c r="G140" s="15" t="s">
        <v>876</v>
      </c>
      <c r="H140" s="15" t="s">
        <v>38</v>
      </c>
      <c r="I140" s="15" t="s">
        <v>877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zoomScale="80" zoomScaleNormal="100" zoomScaleSheetLayoutView="80" workbookViewId="0">
      <selection activeCell="E13" sqref="E13:E18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228" t="s">
        <v>1154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878</v>
      </c>
      <c r="C3" s="229" t="s">
        <v>1155</v>
      </c>
      <c r="D3" s="17"/>
      <c r="E3" s="16"/>
      <c r="F3" s="16"/>
      <c r="G3" s="16"/>
      <c r="H3" s="16"/>
      <c r="I3" s="16"/>
    </row>
    <row r="4" spans="1:15">
      <c r="A4" s="16"/>
      <c r="B4" s="16" t="s">
        <v>879</v>
      </c>
      <c r="C4" s="19" t="s">
        <v>880</v>
      </c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>
      <c r="A6" s="16"/>
      <c r="B6" s="16" t="s">
        <v>881</v>
      </c>
      <c r="C6" s="16"/>
      <c r="D6" s="17"/>
      <c r="E6" s="16"/>
      <c r="F6" s="16"/>
      <c r="G6" s="16"/>
      <c r="H6" s="16"/>
      <c r="I6" s="16"/>
    </row>
    <row r="7" spans="1:15">
      <c r="A7" s="16"/>
      <c r="B7" s="16" t="s">
        <v>882</v>
      </c>
      <c r="C7" s="16"/>
      <c r="D7" s="17"/>
      <c r="E7" s="16"/>
      <c r="F7" s="16"/>
      <c r="G7" s="16"/>
      <c r="H7" s="16"/>
      <c r="I7" s="16"/>
    </row>
    <row r="8" spans="1:15">
      <c r="A8" s="16"/>
      <c r="B8" s="16" t="s">
        <v>883</v>
      </c>
      <c r="C8" s="16"/>
      <c r="D8" s="17"/>
      <c r="E8" s="16"/>
      <c r="F8" s="16"/>
      <c r="G8" s="16"/>
      <c r="H8" s="16"/>
      <c r="I8" s="16"/>
    </row>
    <row r="10" spans="1:15">
      <c r="B10" s="15" t="s">
        <v>884</v>
      </c>
      <c r="C10" s="28"/>
      <c r="G10" s="15" t="s">
        <v>885</v>
      </c>
      <c r="H10" s="15" t="e">
        <f>AVERAGE(E13:E22)</f>
        <v>#DIV/0!</v>
      </c>
    </row>
    <row r="11" spans="1:15">
      <c r="B11" s="15" t="s">
        <v>886</v>
      </c>
      <c r="C11" s="15">
        <f>COUNT(B13:B22)</f>
        <v>0</v>
      </c>
      <c r="G11" s="15" t="s">
        <v>887</v>
      </c>
      <c r="H11" s="15">
        <f>MAX(E13:E22)</f>
        <v>0</v>
      </c>
    </row>
    <row r="12" spans="1:15">
      <c r="B12" s="15" t="s">
        <v>888</v>
      </c>
      <c r="C12" s="15" t="s">
        <v>889</v>
      </c>
      <c r="E12" s="15" t="s">
        <v>890</v>
      </c>
      <c r="F12" s="15" t="s">
        <v>891</v>
      </c>
      <c r="G12" s="15" t="s">
        <v>892</v>
      </c>
      <c r="H12" s="15" t="s">
        <v>38</v>
      </c>
      <c r="I12" s="15" t="s">
        <v>893</v>
      </c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/>
      <c r="K13" s="25"/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25"/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4" spans="1:15">
      <c r="B24" s="15" t="s">
        <v>894</v>
      </c>
      <c r="C24" s="28"/>
      <c r="G24" s="15" t="s">
        <v>895</v>
      </c>
      <c r="H24" s="15" t="e">
        <f>AVERAGE(E27:E36)</f>
        <v>#DIV/0!</v>
      </c>
    </row>
    <row r="25" spans="1:15">
      <c r="B25" s="15" t="s">
        <v>896</v>
      </c>
      <c r="C25" s="45">
        <f>COUNT(B27:B36)</f>
        <v>0</v>
      </c>
      <c r="G25" s="15" t="s">
        <v>897</v>
      </c>
      <c r="H25" s="29">
        <f>MAX(E27:E36)</f>
        <v>0</v>
      </c>
    </row>
    <row r="26" spans="1:15">
      <c r="B26" s="15" t="s">
        <v>898</v>
      </c>
      <c r="C26" s="15" t="s">
        <v>899</v>
      </c>
      <c r="E26" s="15" t="s">
        <v>900</v>
      </c>
      <c r="F26" s="15" t="s">
        <v>901</v>
      </c>
      <c r="G26" s="15" t="s">
        <v>902</v>
      </c>
      <c r="H26" s="15" t="s">
        <v>38</v>
      </c>
      <c r="I26" s="15" t="s">
        <v>903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15" t="str">
        <f>IF(E27=0," ",RANK(E27,E27:E36))</f>
        <v xml:space="preserve"> </v>
      </c>
      <c r="G27" s="15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/>
      <c r="K27" s="25"/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25"/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 hidden="1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 hidden="1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 hidden="1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 hidden="1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 hidden="1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 hidden="1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904</v>
      </c>
      <c r="C38" s="28"/>
      <c r="G38" s="15" t="s">
        <v>905</v>
      </c>
      <c r="H38" s="15" t="e">
        <f>AVERAGE(E41:E50)</f>
        <v>#DIV/0!</v>
      </c>
    </row>
    <row r="39" spans="1:15">
      <c r="B39" s="15" t="s">
        <v>906</v>
      </c>
      <c r="C39" s="15">
        <f>COUNT(B41:B50)</f>
        <v>0</v>
      </c>
      <c r="G39" s="15" t="s">
        <v>907</v>
      </c>
      <c r="H39" s="15">
        <f>MAX(E41:E50)</f>
        <v>0</v>
      </c>
    </row>
    <row r="40" spans="1:15">
      <c r="B40" s="15" t="s">
        <v>908</v>
      </c>
      <c r="C40" s="15" t="s">
        <v>909</v>
      </c>
      <c r="E40" s="15" t="s">
        <v>910</v>
      </c>
      <c r="F40" s="15" t="s">
        <v>911</v>
      </c>
      <c r="G40" s="15" t="s">
        <v>912</v>
      </c>
      <c r="H40" s="15" t="s">
        <v>38</v>
      </c>
      <c r="I40" s="15" t="s">
        <v>913</v>
      </c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0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9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9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9">
      <c r="B52" s="15" t="s">
        <v>914</v>
      </c>
      <c r="C52" s="28"/>
      <c r="G52" s="15" t="s">
        <v>915</v>
      </c>
      <c r="H52" s="15" t="e">
        <f>AVERAGE(E55:E64)</f>
        <v>#DIV/0!</v>
      </c>
    </row>
    <row r="53" spans="1:9">
      <c r="B53" s="15" t="s">
        <v>916</v>
      </c>
      <c r="C53" s="15">
        <f>COUNT(B55:B64)</f>
        <v>0</v>
      </c>
      <c r="G53" s="15" t="s">
        <v>917</v>
      </c>
      <c r="H53" s="15">
        <f>MAX(E55:E64)</f>
        <v>0</v>
      </c>
    </row>
    <row r="54" spans="1:9">
      <c r="B54" s="15" t="s">
        <v>918</v>
      </c>
      <c r="C54" s="15" t="s">
        <v>919</v>
      </c>
      <c r="E54" s="15" t="s">
        <v>920</v>
      </c>
      <c r="F54" s="15" t="s">
        <v>921</v>
      </c>
      <c r="G54" s="15" t="s">
        <v>922</v>
      </c>
      <c r="H54" s="15" t="s">
        <v>38</v>
      </c>
      <c r="I54" s="15" t="s">
        <v>923</v>
      </c>
    </row>
    <row r="55" spans="1:9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</row>
    <row r="56" spans="1:9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</row>
    <row r="57" spans="1:9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9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9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9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9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9" ht="13.5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9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9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7" spans="1:9">
      <c r="B67" s="15" t="s">
        <v>924</v>
      </c>
      <c r="C67" s="28"/>
      <c r="G67" s="15" t="s">
        <v>925</v>
      </c>
      <c r="H67" s="15" t="e">
        <f>AVERAGE(E70:E79)</f>
        <v>#DIV/0!</v>
      </c>
    </row>
    <row r="68" spans="1:9">
      <c r="B68" s="15" t="s">
        <v>926</v>
      </c>
      <c r="C68" s="15">
        <f>COUNT(B70:B79)</f>
        <v>0</v>
      </c>
      <c r="G68" s="15" t="s">
        <v>927</v>
      </c>
      <c r="H68" s="15">
        <f>MAX(E70:E79)</f>
        <v>0</v>
      </c>
    </row>
    <row r="69" spans="1:9">
      <c r="B69" s="15" t="s">
        <v>928</v>
      </c>
      <c r="C69" s="15" t="s">
        <v>929</v>
      </c>
      <c r="E69" s="15" t="s">
        <v>930</v>
      </c>
      <c r="F69" s="15" t="s">
        <v>931</v>
      </c>
      <c r="G69" s="15" t="s">
        <v>932</v>
      </c>
      <c r="H69" s="15" t="s">
        <v>38</v>
      </c>
      <c r="I69" s="15" t="s">
        <v>933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934</v>
      </c>
      <c r="C81" s="20"/>
      <c r="G81" s="15" t="s">
        <v>935</v>
      </c>
      <c r="H81" s="15" t="e">
        <f>AVERAGE(E84:E93)</f>
        <v>#DIV/0!</v>
      </c>
    </row>
    <row r="82" spans="1:9">
      <c r="B82" s="15" t="s">
        <v>936</v>
      </c>
      <c r="C82" s="15">
        <f>COUNT(B84:B93)</f>
        <v>0</v>
      </c>
      <c r="G82" s="15" t="s">
        <v>937</v>
      </c>
      <c r="H82" s="15">
        <f>MAX(E84:E93)</f>
        <v>0</v>
      </c>
    </row>
    <row r="83" spans="1:9">
      <c r="B83" s="15" t="s">
        <v>938</v>
      </c>
      <c r="C83" s="15" t="s">
        <v>939</v>
      </c>
      <c r="E83" s="15" t="s">
        <v>940</v>
      </c>
      <c r="F83" s="15" t="s">
        <v>941</v>
      </c>
      <c r="G83" s="15" t="s">
        <v>942</v>
      </c>
      <c r="H83" s="15" t="s">
        <v>38</v>
      </c>
      <c r="I83" s="15" t="s">
        <v>943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944</v>
      </c>
      <c r="C95" s="28"/>
      <c r="G95" s="15" t="s">
        <v>945</v>
      </c>
      <c r="H95" s="15" t="e">
        <f>AVERAGE(E98:E107)</f>
        <v>#DIV/0!</v>
      </c>
    </row>
    <row r="96" spans="1:9">
      <c r="B96" s="15" t="s">
        <v>946</v>
      </c>
      <c r="C96" s="15">
        <f>COUNT(B98:B107)</f>
        <v>0</v>
      </c>
      <c r="G96" s="15" t="s">
        <v>947</v>
      </c>
      <c r="H96" s="15">
        <f>MAX(E98:E107)</f>
        <v>0</v>
      </c>
    </row>
    <row r="97" spans="1:9">
      <c r="B97" s="15" t="s">
        <v>948</v>
      </c>
      <c r="C97" s="15" t="s">
        <v>949</v>
      </c>
      <c r="E97" s="15" t="s">
        <v>950</v>
      </c>
      <c r="F97" s="15" t="s">
        <v>951</v>
      </c>
      <c r="G97" s="15" t="s">
        <v>952</v>
      </c>
      <c r="H97" s="15" t="s">
        <v>38</v>
      </c>
      <c r="I97" s="15" t="s">
        <v>953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954</v>
      </c>
      <c r="C109" s="28"/>
      <c r="G109" s="15" t="s">
        <v>955</v>
      </c>
      <c r="H109" s="15" t="e">
        <f>AVERAGE(E112:E121)</f>
        <v>#DIV/0!</v>
      </c>
    </row>
    <row r="110" spans="1:9">
      <c r="B110" s="15" t="s">
        <v>956</v>
      </c>
      <c r="C110" s="15">
        <f>COUNT(B112:B121)</f>
        <v>0</v>
      </c>
      <c r="G110" s="15" t="s">
        <v>957</v>
      </c>
      <c r="H110" s="33">
        <f>MAX(E112:E121)</f>
        <v>0</v>
      </c>
    </row>
    <row r="111" spans="1:9">
      <c r="B111" s="15" t="s">
        <v>958</v>
      </c>
      <c r="C111" s="15" t="s">
        <v>959</v>
      </c>
      <c r="E111" s="15" t="s">
        <v>960</v>
      </c>
      <c r="F111" s="15" t="s">
        <v>961</v>
      </c>
      <c r="G111" s="15" t="s">
        <v>962</v>
      </c>
      <c r="H111" s="15" t="s">
        <v>38</v>
      </c>
      <c r="I111" s="15" t="s">
        <v>963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964</v>
      </c>
      <c r="C123" s="28"/>
      <c r="G123" s="15" t="s">
        <v>965</v>
      </c>
      <c r="H123" s="15" t="e">
        <f>AVERAGE(E126:E135)</f>
        <v>#DIV/0!</v>
      </c>
    </row>
    <row r="124" spans="1:9">
      <c r="B124" s="15" t="s">
        <v>966</v>
      </c>
      <c r="C124" s="15">
        <f>COUNT(B126:B135)</f>
        <v>0</v>
      </c>
      <c r="G124" s="15" t="s">
        <v>967</v>
      </c>
      <c r="H124" s="15">
        <f>MAX(E126:E135)</f>
        <v>0</v>
      </c>
    </row>
    <row r="125" spans="1:9">
      <c r="B125" s="15" t="s">
        <v>968</v>
      </c>
      <c r="C125" s="15" t="s">
        <v>969</v>
      </c>
      <c r="E125" s="15" t="s">
        <v>970</v>
      </c>
      <c r="F125" s="15" t="s">
        <v>971</v>
      </c>
      <c r="G125" s="15" t="s">
        <v>972</v>
      </c>
      <c r="H125" s="15" t="s">
        <v>38</v>
      </c>
      <c r="I125" s="15" t="s">
        <v>973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974</v>
      </c>
      <c r="C138" s="28"/>
      <c r="G138" s="15" t="s">
        <v>975</v>
      </c>
      <c r="H138" s="15" t="e">
        <f>AVERAGE(E141:E150)</f>
        <v>#DIV/0!</v>
      </c>
    </row>
    <row r="139" spans="1:9">
      <c r="B139" s="15" t="s">
        <v>976</v>
      </c>
      <c r="C139" s="15">
        <f>COUNT(B141:B150)</f>
        <v>0</v>
      </c>
      <c r="G139" s="15" t="s">
        <v>977</v>
      </c>
      <c r="H139" s="15">
        <f>MAX(E141:E150)</f>
        <v>0</v>
      </c>
    </row>
    <row r="140" spans="1:9">
      <c r="B140" s="15" t="s">
        <v>978</v>
      </c>
      <c r="C140" s="15" t="s">
        <v>979</v>
      </c>
      <c r="E140" s="15" t="s">
        <v>980</v>
      </c>
      <c r="F140" s="15" t="s">
        <v>981</v>
      </c>
      <c r="G140" s="15" t="s">
        <v>982</v>
      </c>
      <c r="H140" s="15" t="s">
        <v>38</v>
      </c>
      <c r="I140" s="15" t="s">
        <v>983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  <rowBreaks count="1" manualBreakCount="1">
    <brk id="1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4" sqref="B4:J13"/>
    </sheetView>
  </sheetViews>
  <sheetFormatPr defaultColWidth="9" defaultRowHeight="12.75"/>
  <sheetData>
    <row r="1" spans="1:10">
      <c r="B1" s="1" t="s">
        <v>995</v>
      </c>
    </row>
    <row r="2" spans="1:10">
      <c r="B2" s="1" t="s">
        <v>984</v>
      </c>
    </row>
    <row r="3" spans="1:10">
      <c r="A3" s="1" t="s">
        <v>985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</row>
    <row r="4" spans="1:10">
      <c r="A4" s="1">
        <v>1</v>
      </c>
      <c r="B4" s="46">
        <v>2</v>
      </c>
      <c r="C4" s="47">
        <v>3</v>
      </c>
      <c r="D4" s="47">
        <v>4</v>
      </c>
      <c r="E4" s="47">
        <v>5</v>
      </c>
      <c r="F4" s="47">
        <v>6</v>
      </c>
      <c r="G4" s="47">
        <v>7</v>
      </c>
      <c r="H4" s="47">
        <v>8</v>
      </c>
      <c r="I4" s="47">
        <v>9</v>
      </c>
      <c r="J4" s="48">
        <v>10</v>
      </c>
    </row>
    <row r="5" spans="1:10">
      <c r="A5" s="1">
        <v>2</v>
      </c>
      <c r="B5" s="49">
        <v>0</v>
      </c>
      <c r="C5" s="50">
        <v>1</v>
      </c>
      <c r="D5" s="50">
        <v>2</v>
      </c>
      <c r="E5" s="50">
        <v>3</v>
      </c>
      <c r="F5" s="50">
        <v>4</v>
      </c>
      <c r="G5" s="50">
        <v>5</v>
      </c>
      <c r="H5" s="50">
        <v>6</v>
      </c>
      <c r="I5" s="50">
        <v>7</v>
      </c>
      <c r="J5" s="51">
        <v>8</v>
      </c>
    </row>
    <row r="6" spans="1:10">
      <c r="A6" s="1">
        <v>3</v>
      </c>
      <c r="B6" s="49"/>
      <c r="C6" s="50">
        <v>0</v>
      </c>
      <c r="D6" s="50">
        <v>1</v>
      </c>
      <c r="E6" s="50">
        <v>2</v>
      </c>
      <c r="F6" s="50">
        <v>3</v>
      </c>
      <c r="G6" s="50">
        <v>4</v>
      </c>
      <c r="H6" s="50">
        <v>5</v>
      </c>
      <c r="I6" s="50">
        <v>6</v>
      </c>
      <c r="J6" s="51">
        <v>7</v>
      </c>
    </row>
    <row r="7" spans="1:10">
      <c r="A7" s="1">
        <v>4</v>
      </c>
      <c r="B7" s="49"/>
      <c r="C7" s="50"/>
      <c r="D7" s="50">
        <v>0</v>
      </c>
      <c r="E7" s="50">
        <v>1</v>
      </c>
      <c r="F7" s="50">
        <v>2</v>
      </c>
      <c r="G7" s="50">
        <v>3</v>
      </c>
      <c r="H7" s="50">
        <v>4</v>
      </c>
      <c r="I7" s="50">
        <v>5</v>
      </c>
      <c r="J7" s="51">
        <v>6</v>
      </c>
    </row>
    <row r="8" spans="1:10">
      <c r="A8" s="1">
        <v>5</v>
      </c>
      <c r="B8" s="49"/>
      <c r="C8" s="50"/>
      <c r="D8" s="50"/>
      <c r="E8" s="50">
        <v>0</v>
      </c>
      <c r="F8" s="50">
        <v>1</v>
      </c>
      <c r="G8" s="50">
        <v>2</v>
      </c>
      <c r="H8" s="50">
        <v>3</v>
      </c>
      <c r="I8" s="50">
        <v>4</v>
      </c>
      <c r="J8" s="51">
        <v>5</v>
      </c>
    </row>
    <row r="9" spans="1:10">
      <c r="A9" s="1">
        <v>6</v>
      </c>
      <c r="B9" s="49"/>
      <c r="C9" s="50"/>
      <c r="D9" s="50"/>
      <c r="E9" s="50"/>
      <c r="F9" s="50">
        <v>0</v>
      </c>
      <c r="G9" s="50">
        <v>1</v>
      </c>
      <c r="H9" s="50">
        <v>2</v>
      </c>
      <c r="I9" s="50">
        <v>3</v>
      </c>
      <c r="J9" s="51">
        <v>4</v>
      </c>
    </row>
    <row r="10" spans="1:10">
      <c r="A10" s="1">
        <v>7</v>
      </c>
      <c r="B10" s="49"/>
      <c r="C10" s="50"/>
      <c r="D10" s="50"/>
      <c r="E10" s="50"/>
      <c r="F10" s="50"/>
      <c r="G10" s="50">
        <v>0</v>
      </c>
      <c r="H10" s="50">
        <v>1</v>
      </c>
      <c r="I10" s="50">
        <v>2</v>
      </c>
      <c r="J10" s="51">
        <v>3</v>
      </c>
    </row>
    <row r="11" spans="1:10">
      <c r="A11" s="1">
        <v>8</v>
      </c>
      <c r="B11" s="49"/>
      <c r="C11" s="50"/>
      <c r="D11" s="50"/>
      <c r="E11" s="50"/>
      <c r="F11" s="50"/>
      <c r="G11" s="50"/>
      <c r="H11" s="50">
        <v>0</v>
      </c>
      <c r="I11" s="50">
        <v>1</v>
      </c>
      <c r="J11" s="51">
        <v>2</v>
      </c>
    </row>
    <row r="12" spans="1:10">
      <c r="A12" s="1">
        <v>9</v>
      </c>
      <c r="B12" s="49"/>
      <c r="C12" s="50"/>
      <c r="D12" s="50"/>
      <c r="E12" s="50"/>
      <c r="F12" s="50"/>
      <c r="G12" s="50"/>
      <c r="H12" s="50"/>
      <c r="I12" s="50">
        <v>0</v>
      </c>
      <c r="J12" s="51">
        <v>1</v>
      </c>
    </row>
    <row r="13" spans="1:10">
      <c r="A13" s="1">
        <v>10</v>
      </c>
      <c r="B13" s="52"/>
      <c r="C13" s="53"/>
      <c r="D13" s="53"/>
      <c r="E13" s="53"/>
      <c r="F13" s="53"/>
      <c r="G13" s="53"/>
      <c r="H13" s="53"/>
      <c r="I13" s="53"/>
      <c r="J13" s="54">
        <v>0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6:CF239"/>
  <sheetViews>
    <sheetView workbookViewId="0">
      <selection activeCell="I211" sqref="I211"/>
    </sheetView>
  </sheetViews>
  <sheetFormatPr defaultColWidth="9" defaultRowHeight="12.75"/>
  <cols>
    <col min="1" max="7" width="1.7109375" style="1" customWidth="1"/>
    <col min="8" max="8" width="9" customWidth="1"/>
    <col min="9" max="9" width="15.5703125" style="1" customWidth="1"/>
    <col min="10" max="10" width="3.7109375" style="1" customWidth="1"/>
    <col min="11" max="26" width="2.7109375" style="1" customWidth="1"/>
    <col min="27" max="27" width="3.140625" style="1" customWidth="1"/>
    <col min="28" max="28" width="2.7109375" style="1" customWidth="1"/>
    <col min="29" max="31" width="3.140625" style="1" customWidth="1"/>
    <col min="32" max="58" width="3.28515625" style="1" customWidth="1"/>
    <col min="59" max="59" width="3.42578125" style="1" customWidth="1"/>
    <col min="60" max="60" width="9" customWidth="1"/>
    <col min="61" max="62" width="0" style="1" hidden="1" customWidth="1"/>
    <col min="63" max="64" width="9" customWidth="1"/>
    <col min="65" max="84" width="3.7109375" style="1" customWidth="1"/>
  </cols>
  <sheetData>
    <row r="6" spans="8:60">
      <c r="J6" s="1" t="s">
        <v>986</v>
      </c>
    </row>
    <row r="7" spans="8:60">
      <c r="J7" s="1">
        <f>+$H10</f>
        <v>1</v>
      </c>
      <c r="K7" s="1">
        <f>+$H11</f>
        <v>2</v>
      </c>
      <c r="L7" s="1">
        <f>+$H12</f>
        <v>3</v>
      </c>
      <c r="M7" s="1">
        <f>+$H13</f>
        <v>4</v>
      </c>
      <c r="N7" s="1">
        <f>+$H14</f>
        <v>5</v>
      </c>
      <c r="O7" s="1">
        <f>+$H15</f>
        <v>6</v>
      </c>
      <c r="P7" s="1">
        <f>+$H16</f>
        <v>7</v>
      </c>
      <c r="Q7" s="1">
        <f>+$H17</f>
        <v>8</v>
      </c>
      <c r="R7" s="1">
        <f>+$H18</f>
        <v>9</v>
      </c>
      <c r="S7" s="1">
        <f>+$H19</f>
        <v>10</v>
      </c>
      <c r="T7" s="1">
        <f>+$H20</f>
        <v>11</v>
      </c>
      <c r="U7" s="1">
        <f>+$H21</f>
        <v>12</v>
      </c>
      <c r="V7" s="1">
        <f>+$H22</f>
        <v>13</v>
      </c>
      <c r="W7" s="1">
        <f>+$H23</f>
        <v>14</v>
      </c>
      <c r="X7" s="1">
        <f>+$H24</f>
        <v>15</v>
      </c>
      <c r="Y7" s="1">
        <f>+$H25</f>
        <v>16</v>
      </c>
      <c r="Z7" s="1">
        <f>+$H26</f>
        <v>17</v>
      </c>
      <c r="AA7" s="1">
        <f>+$H27</f>
        <v>18</v>
      </c>
      <c r="AB7" s="1">
        <f>+$H28</f>
        <v>19</v>
      </c>
      <c r="AC7" s="1">
        <f>+$H29</f>
        <v>20</v>
      </c>
      <c r="AD7" s="1">
        <f>+$H30</f>
        <v>21</v>
      </c>
      <c r="AE7" s="1">
        <f>+$H31</f>
        <v>22</v>
      </c>
      <c r="AF7" s="1">
        <f>+$H32</f>
        <v>23</v>
      </c>
      <c r="AG7" s="1">
        <f>+$H33</f>
        <v>24</v>
      </c>
      <c r="AH7" s="1">
        <f>+$H34</f>
        <v>25</v>
      </c>
      <c r="AI7" s="1">
        <f>+$H35</f>
        <v>26</v>
      </c>
      <c r="AJ7" s="1">
        <f>+$H36</f>
        <v>27</v>
      </c>
      <c r="AK7" s="1">
        <f>+$H37</f>
        <v>28</v>
      </c>
      <c r="AL7" s="1">
        <f>+$H38</f>
        <v>29</v>
      </c>
      <c r="AM7" s="1">
        <f>+$H39</f>
        <v>30</v>
      </c>
      <c r="AN7" s="1">
        <f>+$H40</f>
        <v>31</v>
      </c>
      <c r="AO7" s="1">
        <f>+$H41</f>
        <v>36</v>
      </c>
      <c r="AP7" s="1">
        <f>+$H42</f>
        <v>37</v>
      </c>
      <c r="AQ7" s="1">
        <f>+$H43</f>
        <v>39</v>
      </c>
      <c r="AR7" s="1">
        <f>+$H44</f>
        <v>40</v>
      </c>
      <c r="AS7" s="1">
        <f>+$H45</f>
        <v>41</v>
      </c>
      <c r="AT7" s="1">
        <f>+$H46</f>
        <v>42</v>
      </c>
      <c r="AU7" s="1">
        <f>+$H47</f>
        <v>43</v>
      </c>
      <c r="AV7" s="1">
        <f>+$H48</f>
        <v>44</v>
      </c>
      <c r="AW7" s="1">
        <f>+$H49</f>
        <v>45</v>
      </c>
      <c r="AX7" s="1">
        <f>+$H50</f>
        <v>46</v>
      </c>
      <c r="AY7" s="1">
        <f>+$H51</f>
        <v>47</v>
      </c>
      <c r="AZ7" s="1">
        <f>+$H52</f>
        <v>48</v>
      </c>
      <c r="BA7" s="1">
        <f>+$H53</f>
        <v>49</v>
      </c>
      <c r="BB7" s="1">
        <f>+$H54</f>
        <v>50</v>
      </c>
      <c r="BC7" s="1">
        <f>+$H55</f>
        <v>51</v>
      </c>
      <c r="BD7" s="1">
        <f>+$H56</f>
        <v>52</v>
      </c>
      <c r="BE7" s="1">
        <f>+$H57</f>
        <v>53</v>
      </c>
      <c r="BF7" s="1">
        <f>+$H58</f>
        <v>54</v>
      </c>
      <c r="BG7" s="1">
        <f>+$H59</f>
        <v>55</v>
      </c>
      <c r="BH7" s="1" t="s">
        <v>987</v>
      </c>
    </row>
    <row r="8" spans="8:60">
      <c r="BH8" s="1" t="s">
        <v>988</v>
      </c>
    </row>
    <row r="9" spans="8:60">
      <c r="H9" s="1" t="str">
        <f>Registration!B9</f>
        <v>Badge #</v>
      </c>
      <c r="I9" s="1" t="str">
        <f>Registration!C9</f>
        <v>Name</v>
      </c>
      <c r="J9" s="1" t="str">
        <f>I10</f>
        <v>Tyler Harvey</v>
      </c>
      <c r="K9" s="1" t="str">
        <f>I11</f>
        <v>Sean King</v>
      </c>
      <c r="L9" s="1" t="str">
        <f>I12</f>
        <v>Paul Work</v>
      </c>
      <c r="M9" s="1" t="str">
        <f>I13</f>
        <v>David Simmons</v>
      </c>
      <c r="N9" s="1" t="str">
        <f>I14</f>
        <v>David Hecht</v>
      </c>
      <c r="O9" s="1" t="str">
        <f>I15</f>
        <v>Rick Westerman</v>
      </c>
      <c r="P9" s="1" t="str">
        <f>I16</f>
        <v>Ken Boucher</v>
      </c>
      <c r="Q9" s="1" t="str">
        <f>I17</f>
        <v>Jeff Heuer</v>
      </c>
      <c r="R9" s="1" t="str">
        <f>I18</f>
        <v>Aliza Panitz</v>
      </c>
      <c r="S9" s="1" t="str">
        <f>I19</f>
        <v>John Tamplin</v>
      </c>
      <c r="T9" s="1" t="str">
        <f>I20</f>
        <v>Dave Blanchard</v>
      </c>
      <c r="U9" s="1" t="str">
        <f>I21</f>
        <v>Mike Monical</v>
      </c>
      <c r="V9" s="1" t="str">
        <f>I22</f>
        <v>Chris Schaffer</v>
      </c>
      <c r="W9" s="1" t="str">
        <f>I23</f>
        <v>Myk Deans</v>
      </c>
      <c r="X9" s="1" t="str">
        <f>I24</f>
        <v>Rich Atwater</v>
      </c>
      <c r="Y9" s="1" t="str">
        <f>I25</f>
        <v>Jason Ley</v>
      </c>
      <c r="Z9" s="1">
        <f>I26</f>
        <v>0</v>
      </c>
      <c r="AA9" s="1">
        <f>I27</f>
        <v>0</v>
      </c>
      <c r="AB9" s="1">
        <f>I28</f>
        <v>0</v>
      </c>
      <c r="AC9" s="1">
        <f>I29</f>
        <v>0</v>
      </c>
      <c r="AD9" s="1">
        <f>I30</f>
        <v>0</v>
      </c>
      <c r="AE9" s="1">
        <f>I31</f>
        <v>0</v>
      </c>
      <c r="AF9" s="1">
        <f>I32</f>
        <v>0</v>
      </c>
      <c r="AG9" s="1">
        <f>I33</f>
        <v>0</v>
      </c>
      <c r="AH9" s="1">
        <f>I34</f>
        <v>0</v>
      </c>
      <c r="AI9" s="1">
        <f>I35</f>
        <v>0</v>
      </c>
      <c r="AJ9" s="1">
        <f>I36</f>
        <v>0</v>
      </c>
      <c r="AK9" s="1">
        <f>I37</f>
        <v>0</v>
      </c>
      <c r="AL9" s="1">
        <f>I38</f>
        <v>0</v>
      </c>
      <c r="AM9" s="1">
        <f>I39</f>
        <v>0</v>
      </c>
      <c r="AN9" s="1">
        <f>I40</f>
        <v>0</v>
      </c>
      <c r="AO9" s="1">
        <f>I41</f>
        <v>0</v>
      </c>
      <c r="AP9" s="1">
        <f>I42</f>
        <v>0</v>
      </c>
      <c r="AQ9" s="1">
        <f>I43</f>
        <v>0</v>
      </c>
      <c r="AR9" s="1">
        <f>I44</f>
        <v>0</v>
      </c>
      <c r="AS9" s="1">
        <f>I45</f>
        <v>0</v>
      </c>
      <c r="AT9" s="1">
        <f>I46</f>
        <v>0</v>
      </c>
      <c r="AU9" s="1">
        <f>I47</f>
        <v>0</v>
      </c>
      <c r="AV9" s="1">
        <f>I48</f>
        <v>0</v>
      </c>
      <c r="AW9" s="1">
        <f>I49</f>
        <v>0</v>
      </c>
      <c r="AX9" s="1">
        <f>I50</f>
        <v>0</v>
      </c>
      <c r="AY9" s="1">
        <f>I51</f>
        <v>0</v>
      </c>
      <c r="AZ9" s="1">
        <f>I52</f>
        <v>0</v>
      </c>
      <c r="BA9" s="1">
        <f>I53</f>
        <v>0</v>
      </c>
      <c r="BB9" s="1">
        <f>I54</f>
        <v>0</v>
      </c>
      <c r="BC9" s="1">
        <f>I55</f>
        <v>0</v>
      </c>
      <c r="BD9" s="1">
        <f>I56</f>
        <v>0</v>
      </c>
      <c r="BE9" s="1">
        <f>I57</f>
        <v>0</v>
      </c>
      <c r="BF9" s="1">
        <f>I58</f>
        <v>0</v>
      </c>
      <c r="BG9" s="1">
        <f>I59</f>
        <v>0</v>
      </c>
    </row>
    <row r="10" spans="8:60">
      <c r="H10" s="55">
        <f>Registration!B11</f>
        <v>1</v>
      </c>
      <c r="I10" s="1" t="str">
        <f>Registration!C11</f>
        <v>Tyler Harvey</v>
      </c>
      <c r="J10" s="25" t="str">
        <f t="shared" ref="J10:AO10" si="0">IF(ROW()=COLUMN(),"-",(COUNTIF(G1_1,$H10)*COUNTIF(G1_1,J$7))+(COUNTIF(G1_2,$H10)*COUNTIF(G1_2,J$7))+(COUNTIF(G1_3,$H10)*COUNTIF(G1_3,J$7))+(COUNTIF(G1_4,$H10)*COUNTIF(G1_4,J$7))+(COUNTIF(G1_5,$H10)*COUNTIF(G1_5,J$7))+(COUNTIF(G2_1,$H10)*COUNTIF(G2_1,J$7))+(COUNTIF(G2_2,$H10)*COUNTIF(G2_2,J$7))+(COUNTIF(G2_3,$H10)*COUNTIF(G2_3,J$7))+(COUNTIF(G2_4,$H10)*COUNTIF(G2_4,J$7))+(COUNTIF(G2_5,$H10)*COUNTIF(G2_5,J$7))+(COUNTIF(G3_1,$H10)*COUNTIF(G3_1,J$7))+(COUNTIF(G3_2,$H10)*COUNTIF(G3_2,J$7))+(COUNTIF(G3_3,$H10)*COUNTIF(G3_3,J$7))+(COUNTIF(G3_4,$H10)*COUNTIF(G3_4,J$7))+(COUNTIF(G3_5,$H10)*COUNTIF(G3_5,J$7))+(COUNTIF(G4_1,$H10)*COUNTIF(G4_1,J$7))+(COUNTIF(G4_2,$H10)*COUNTIF(G4_2,J$7))+(COUNTIF(G4_3,$H10)*COUNTIF(G4_3,J$7))+(COUNTIF(G4_4,$H10)*COUNTIF(G4_4,J$7))+(COUNTIF(G4_5,$H10)*COUNTIF(G4_5,J$7))+(COUNTIF(G5_1,$H10)*COUNTIF(G5_1,J$7))+(COUNTIF(G5_2,$H10)*COUNTIF(G5_2,J$7))+(COUNTIF(G5_3,$H10)*COUNTIF(G5_3,J$7))+(COUNTIF(G5_4,$H10)*COUNTIF(G5_4,J$7))+(COUNTIF(G5_5,$H10)*COUNTIF(G5_5,J$7)+J70))</f>
        <v>-</v>
      </c>
      <c r="K10" s="56">
        <f t="shared" si="0"/>
        <v>0</v>
      </c>
      <c r="L10" s="25">
        <f t="shared" si="0"/>
        <v>0</v>
      </c>
      <c r="M10" s="25">
        <f t="shared" si="0"/>
        <v>0</v>
      </c>
      <c r="N10" s="25">
        <f t="shared" si="0"/>
        <v>0</v>
      </c>
      <c r="O10" s="57">
        <f t="shared" si="0"/>
        <v>0</v>
      </c>
      <c r="P10" s="58">
        <f t="shared" si="0"/>
        <v>0</v>
      </c>
      <c r="Q10" s="59">
        <f t="shared" si="0"/>
        <v>0</v>
      </c>
      <c r="R10" s="60">
        <f t="shared" si="0"/>
        <v>0</v>
      </c>
      <c r="S10" s="58">
        <f t="shared" si="0"/>
        <v>0</v>
      </c>
      <c r="T10" s="25">
        <f t="shared" si="0"/>
        <v>0</v>
      </c>
      <c r="U10" s="25">
        <f t="shared" si="0"/>
        <v>0</v>
      </c>
      <c r="V10" s="25">
        <f t="shared" si="0"/>
        <v>0</v>
      </c>
      <c r="W10" s="25">
        <f t="shared" si="0"/>
        <v>0</v>
      </c>
      <c r="X10" s="25">
        <f t="shared" si="0"/>
        <v>0</v>
      </c>
      <c r="Y10" s="25">
        <f t="shared" si="0"/>
        <v>0</v>
      </c>
      <c r="Z10" s="25">
        <f t="shared" si="0"/>
        <v>0</v>
      </c>
      <c r="AA10" s="25">
        <f t="shared" si="0"/>
        <v>0</v>
      </c>
      <c r="AB10" s="25">
        <f t="shared" si="0"/>
        <v>0</v>
      </c>
      <c r="AC10" s="25">
        <f t="shared" si="0"/>
        <v>0</v>
      </c>
      <c r="AD10" s="25">
        <f t="shared" si="0"/>
        <v>0</v>
      </c>
      <c r="AE10" s="25">
        <f t="shared" si="0"/>
        <v>0</v>
      </c>
      <c r="AF10" s="25">
        <f t="shared" si="0"/>
        <v>0</v>
      </c>
      <c r="AG10" s="25">
        <f t="shared" si="0"/>
        <v>0</v>
      </c>
      <c r="AH10" s="25">
        <f t="shared" si="0"/>
        <v>0</v>
      </c>
      <c r="AI10" s="25">
        <f t="shared" si="0"/>
        <v>0</v>
      </c>
      <c r="AJ10" s="25">
        <f t="shared" si="0"/>
        <v>0</v>
      </c>
      <c r="AK10" s="25">
        <f t="shared" si="0"/>
        <v>0</v>
      </c>
      <c r="AL10" s="25">
        <f t="shared" si="0"/>
        <v>0</v>
      </c>
      <c r="AM10" s="25">
        <f t="shared" si="0"/>
        <v>0</v>
      </c>
      <c r="AN10" s="25">
        <f t="shared" si="0"/>
        <v>0</v>
      </c>
      <c r="AO10" s="25">
        <f t="shared" si="0"/>
        <v>0</v>
      </c>
      <c r="AP10" s="25">
        <f t="shared" ref="AP10:BG10" si="1">IF(ROW()=COLUMN(),"-",(COUNTIF(G1_1,$H10)*COUNTIF(G1_1,AP$7))+(COUNTIF(G1_2,$H10)*COUNTIF(G1_2,AP$7))+(COUNTIF(G1_3,$H10)*COUNTIF(G1_3,AP$7))+(COUNTIF(G1_4,$H10)*COUNTIF(G1_4,AP$7))+(COUNTIF(G1_5,$H10)*COUNTIF(G1_5,AP$7))+(COUNTIF(G2_1,$H10)*COUNTIF(G2_1,AP$7))+(COUNTIF(G2_2,$H10)*COUNTIF(G2_2,AP$7))+(COUNTIF(G2_3,$H10)*COUNTIF(G2_3,AP$7))+(COUNTIF(G2_4,$H10)*COUNTIF(G2_4,AP$7))+(COUNTIF(G2_5,$H10)*COUNTIF(G2_5,AP$7))+(COUNTIF(G3_1,$H10)*COUNTIF(G3_1,AP$7))+(COUNTIF(G3_2,$H10)*COUNTIF(G3_2,AP$7))+(COUNTIF(G3_3,$H10)*COUNTIF(G3_3,AP$7))+(COUNTIF(G3_4,$H10)*COUNTIF(G3_4,AP$7))+(COUNTIF(G3_5,$H10)*COUNTIF(G3_5,AP$7))+(COUNTIF(G4_1,$H10)*COUNTIF(G4_1,AP$7))+(COUNTIF(G4_2,$H10)*COUNTIF(G4_2,AP$7))+(COUNTIF(G4_3,$H10)*COUNTIF(G4_3,AP$7))+(COUNTIF(G4_4,$H10)*COUNTIF(G4_4,AP$7))+(COUNTIF(G4_5,$H10)*COUNTIF(G4_5,AP$7))+(COUNTIF(G5_1,$H10)*COUNTIF(G5_1,AP$7))+(COUNTIF(G5_2,$H10)*COUNTIF(G5_2,AP$7))+(COUNTIF(G5_3,$H10)*COUNTIF(G5_3,AP$7))+(COUNTIF(G5_4,$H10)*COUNTIF(G5_4,AP$7))+(COUNTIF(G5_5,$H10)*COUNTIF(G5_5,AP$7)+AP70))</f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61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59">
        <f t="shared" si="1"/>
        <v>0</v>
      </c>
      <c r="BC10" s="25">
        <f t="shared" si="1"/>
        <v>0</v>
      </c>
      <c r="BD10" s="62">
        <f t="shared" si="1"/>
        <v>0</v>
      </c>
      <c r="BE10" s="25">
        <f t="shared" si="1"/>
        <v>0</v>
      </c>
      <c r="BF10" s="62">
        <f t="shared" si="1"/>
        <v>0</v>
      </c>
      <c r="BG10" s="25">
        <f t="shared" si="1"/>
        <v>0</v>
      </c>
      <c r="BH10">
        <f>COUNTIF(J10:BG10,"&gt;0")/4</f>
        <v>0</v>
      </c>
    </row>
    <row r="11" spans="8:60">
      <c r="H11" s="55">
        <f>Registration!B12</f>
        <v>2</v>
      </c>
      <c r="I11" s="1" t="str">
        <f>Registration!C12</f>
        <v>Sean King</v>
      </c>
      <c r="J11" s="56">
        <f>IF(ROW()=COLUMN(),"-",(COUNTIF(G1_1,$H11)*COUNTIF(G1_1,J$7))+(COUNTIF(G1_2,$H11)*COUNTIF(G1_2,J$7))+(COUNTIF(G1_3,$H11)*COUNTIF(G1_3,J$7))+(COUNTIF(G1_4,$H11)*COUNTIF(G1_4,J$7))+(COUNTIF(G1_5,$H11)*COUNTIF(G1_5,J$7))+(COUNTIF(G2_1,$H11)*COUNTIF(G2_1,J$7))+(COUNTIF(G2_2,$H11)*COUNTIF(G2_2,J$7))+(COUNTIF(G2_3,$H11)*COUNTIF(G2_3,J$7))+(COUNTIF(G2_4,$H11)*COUNTIF(G2_4,J$7))+(COUNTIF(G2_5,$H11)*COUNTIF(G2_5,J$7))+(COUNTIF(G3_1,$H11)*COUNTIF(G3_1,J$7))+(COUNTIF(G3_2,$H11)*COUNTIF(G3_2,J$7))+(COUNTIF(G3_3,$H11)*COUNTIF(G3_3,J$7))+(COUNTIF(G3_4,$H11)*COUNTIF(G3_4,J$7))+(COUNTIF(G3_5,$H11)*COUNTIF(G3_5,J$7))+(COUNTIF(G4_1,$H11)*COUNTIF(G4_1,J$7))+(COUNTIF(G4_2,$H11)*COUNTIF(G4_2,J$7))+(COUNTIF(G4_3,$H11)*COUNTIF(G4_3,J$7))+(COUNTIF(G4_4,$H11)*COUNTIF(G4_4,J$7))+(COUNTIF(G4_5,$H11)*COUNTIF(G4_5,J$7))+(COUNTIF(G5_1,$H11)*COUNTIF(G5_1,J$7))+(COUNTIF(G5_2,$H11)*COUNTIF(G5_2,J$7))+(COUNTIF(G5_3,$H11)*COUNTIF(G5_3,J$7))+(COUNTIF(G5_4,$H11)*COUNTIF(G5_4,J$7))+(COUNTIF(G5_5,$H11)*COUNTIF(G5_5,J$7)+J71))</f>
        <v>0</v>
      </c>
      <c r="K11" s="25" t="str">
        <f t="shared" ref="K11:AO11" si="2">IF(ROW()=COLUMN(),"-",(COUNTIF(G1_1,$H11)*COUNTIF(G1_1,K$7))+(COUNTIF(G1_2,$H11)*COUNTIF(G1_2,K$7))+(COUNTIF(G1_3,$H11)*COUNTIF(G1_3,K$7))+(COUNTIF(G1_4,$H11)*COUNTIF(G1_4,K$7))+(COUNTIF(G1_5,$H11)*COUNTIF(G1_5,K$7))+(COUNTIF(G2_1,$H11)*COUNTIF(G2_1,K$7))+(COUNTIF(G2_2,$H11)*COUNTIF(G2_2,K$7))+(COUNTIF(G2_3,$H11)*COUNTIF(G2_3,K$7))+(COUNTIF(G2_4,$H11)*COUNTIF(G2_4,K$7))+(COUNTIF(G2_5,$H11)*COUNTIF(G2_5,K$7))+(COUNTIF(G3_1,$H11)*COUNTIF(G3_1,K$7))+(COUNTIF(G3_2,$H11)*COUNTIF(G3_2,K$7))+(COUNTIF(G3_3,$H11)*COUNTIF(G3_3,K$7))+(COUNTIF(G3_4,$H11)*COUNTIF(G3_4,K$7))+(COUNTIF(G3_5,$H11)*COUNTIF(G3_5,K$7))+(COUNTIF(G4_1,$H11)*COUNTIF(G4_1,K$7))+(COUNTIF(G4_2,$H11)*COUNTIF(G4_2,K$7))+(COUNTIF(G4_3,$H11)*COUNTIF(G4_3,K$7))+(COUNTIF(G4_4,$H11)*COUNTIF(G4_4,K$7))+(COUNTIF(G4_5,$H11)*COUNTIF(G4_5,K$7))+(COUNTIF(G5_1,$H11)*COUNTIF(G5_1,K$7))+(COUNTIF(G5_2,$H11)*COUNTIF(G5_2,K$7))+(COUNTIF(G5_3,$H11)*COUNTIF(G5_3,K$7))+(COUNTIF(G5_4,$H11)*COUNTIF(G5_4,K$7))+(COUNTIF(G5_5,$H11)*COUNTIF(G5_5,K$7)+K71))</f>
        <v>-</v>
      </c>
      <c r="L11" s="25">
        <f t="shared" si="2"/>
        <v>0</v>
      </c>
      <c r="M11" s="25">
        <f t="shared" si="2"/>
        <v>0</v>
      </c>
      <c r="N11" s="25">
        <f t="shared" si="2"/>
        <v>0</v>
      </c>
      <c r="O11" s="25">
        <f t="shared" si="2"/>
        <v>0</v>
      </c>
      <c r="P11" s="25">
        <f t="shared" si="2"/>
        <v>0</v>
      </c>
      <c r="Q11" s="59">
        <f t="shared" si="2"/>
        <v>0</v>
      </c>
      <c r="R11" s="25">
        <f t="shared" si="2"/>
        <v>0</v>
      </c>
      <c r="S11" s="25">
        <f t="shared" si="2"/>
        <v>0</v>
      </c>
      <c r="T11" s="25">
        <f t="shared" si="2"/>
        <v>0</v>
      </c>
      <c r="U11" s="25">
        <f t="shared" si="2"/>
        <v>0</v>
      </c>
      <c r="V11" s="25">
        <f t="shared" si="2"/>
        <v>0</v>
      </c>
      <c r="W11" s="25">
        <f t="shared" si="2"/>
        <v>0</v>
      </c>
      <c r="X11" s="25">
        <f t="shared" si="2"/>
        <v>0</v>
      </c>
      <c r="Y11" s="25">
        <f t="shared" si="2"/>
        <v>0</v>
      </c>
      <c r="Z11" s="25">
        <f t="shared" si="2"/>
        <v>0</v>
      </c>
      <c r="AA11" s="25">
        <f t="shared" si="2"/>
        <v>0</v>
      </c>
      <c r="AB11" s="25">
        <f t="shared" si="2"/>
        <v>0</v>
      </c>
      <c r="AC11" s="25">
        <f t="shared" si="2"/>
        <v>0</v>
      </c>
      <c r="AD11" s="25">
        <f t="shared" si="2"/>
        <v>0</v>
      </c>
      <c r="AE11" s="25">
        <f t="shared" si="2"/>
        <v>0</v>
      </c>
      <c r="AF11" s="25">
        <f t="shared" si="2"/>
        <v>0</v>
      </c>
      <c r="AG11" s="25">
        <f t="shared" si="2"/>
        <v>0</v>
      </c>
      <c r="AH11" s="25">
        <f t="shared" si="2"/>
        <v>0</v>
      </c>
      <c r="AI11" s="25">
        <f t="shared" si="2"/>
        <v>0</v>
      </c>
      <c r="AJ11" s="25">
        <f t="shared" si="2"/>
        <v>0</v>
      </c>
      <c r="AK11" s="25">
        <f t="shared" si="2"/>
        <v>0</v>
      </c>
      <c r="AL11" s="25">
        <f t="shared" si="2"/>
        <v>0</v>
      </c>
      <c r="AM11" s="25">
        <f t="shared" si="2"/>
        <v>0</v>
      </c>
      <c r="AN11" s="25">
        <f t="shared" si="2"/>
        <v>0</v>
      </c>
      <c r="AO11" s="25">
        <f t="shared" si="2"/>
        <v>0</v>
      </c>
      <c r="AP11" s="25">
        <f t="shared" ref="AP11:BG11" si="3">IF(ROW()=COLUMN(),"-",(COUNTIF(G1_1,$H11)*COUNTIF(G1_1,AP$7))+(COUNTIF(G1_2,$H11)*COUNTIF(G1_2,AP$7))+(COUNTIF(G1_3,$H11)*COUNTIF(G1_3,AP$7))+(COUNTIF(G1_4,$H11)*COUNTIF(G1_4,AP$7))+(COUNTIF(G1_5,$H11)*COUNTIF(G1_5,AP$7))+(COUNTIF(G2_1,$H11)*COUNTIF(G2_1,AP$7))+(COUNTIF(G2_2,$H11)*COUNTIF(G2_2,AP$7))+(COUNTIF(G2_3,$H11)*COUNTIF(G2_3,AP$7))+(COUNTIF(G2_4,$H11)*COUNTIF(G2_4,AP$7))+(COUNTIF(G2_5,$H11)*COUNTIF(G2_5,AP$7))+(COUNTIF(G3_1,$H11)*COUNTIF(G3_1,AP$7))+(COUNTIF(G3_2,$H11)*COUNTIF(G3_2,AP$7))+(COUNTIF(G3_3,$H11)*COUNTIF(G3_3,AP$7))+(COUNTIF(G3_4,$H11)*COUNTIF(G3_4,AP$7))+(COUNTIF(G3_5,$H11)*COUNTIF(G3_5,AP$7))+(COUNTIF(G4_1,$H11)*COUNTIF(G4_1,AP$7))+(COUNTIF(G4_2,$H11)*COUNTIF(G4_2,AP$7))+(COUNTIF(G4_3,$H11)*COUNTIF(G4_3,AP$7))+(COUNTIF(G4_4,$H11)*COUNTIF(G4_4,AP$7))+(COUNTIF(G4_5,$H11)*COUNTIF(G4_5,AP$7))+(COUNTIF(G5_1,$H11)*COUNTIF(G5_1,AP$7))+(COUNTIF(G5_2,$H11)*COUNTIF(G5_2,AP$7))+(COUNTIF(G5_3,$H11)*COUNTIF(G5_3,AP$7))+(COUNTIF(G5_4,$H11)*COUNTIF(G5_4,AP$7))+(COUNTIF(G5_5,$H11)*COUNTIF(G5_5,AP$7)+AP71))</f>
        <v>0</v>
      </c>
      <c r="AQ11" s="25">
        <f t="shared" si="3"/>
        <v>0</v>
      </c>
      <c r="AR11" s="25">
        <f t="shared" si="3"/>
        <v>0</v>
      </c>
      <c r="AS11" s="25">
        <f t="shared" si="3"/>
        <v>0</v>
      </c>
      <c r="AT11" s="25">
        <f t="shared" si="3"/>
        <v>0</v>
      </c>
      <c r="AU11" s="25">
        <f t="shared" si="3"/>
        <v>0</v>
      </c>
      <c r="AV11" s="25">
        <f t="shared" si="3"/>
        <v>0</v>
      </c>
      <c r="AW11" s="25">
        <f t="shared" si="3"/>
        <v>0</v>
      </c>
      <c r="AX11" s="25">
        <f t="shared" si="3"/>
        <v>0</v>
      </c>
      <c r="AY11" s="25">
        <f t="shared" si="3"/>
        <v>0</v>
      </c>
      <c r="AZ11" s="25">
        <f t="shared" si="3"/>
        <v>0</v>
      </c>
      <c r="BA11" s="25">
        <f t="shared" si="3"/>
        <v>0</v>
      </c>
      <c r="BB11" s="25">
        <f t="shared" si="3"/>
        <v>0</v>
      </c>
      <c r="BC11" s="25">
        <f t="shared" si="3"/>
        <v>0</v>
      </c>
      <c r="BD11" s="25">
        <f t="shared" si="3"/>
        <v>0</v>
      </c>
      <c r="BE11" s="25">
        <f t="shared" si="3"/>
        <v>0</v>
      </c>
      <c r="BF11" s="25">
        <f t="shared" si="3"/>
        <v>0</v>
      </c>
      <c r="BG11" s="25">
        <f t="shared" si="3"/>
        <v>0</v>
      </c>
      <c r="BH11">
        <f t="shared" ref="BH11:BH59" si="4">COUNTIF(J11:BG11,"&gt;0")/4</f>
        <v>0</v>
      </c>
    </row>
    <row r="12" spans="8:60">
      <c r="H12" s="55">
        <f>Registration!B13</f>
        <v>3</v>
      </c>
      <c r="I12" s="1" t="str">
        <f>Registration!C13</f>
        <v>Paul Work</v>
      </c>
      <c r="J12" s="25">
        <f t="shared" ref="J12:AO12" si="5">IF(ROW()=COLUMN(),"-",(COUNTIF(G1_1,$H12)*COUNTIF(G1_1,J$7))+(COUNTIF(G1_2,$H12)*COUNTIF(G1_2,J$7))+(COUNTIF(G1_3,$H12)*COUNTIF(G1_3,J$7))+(COUNTIF(G1_4,$H12)*COUNTIF(G1_4,J$7))+(COUNTIF(G1_5,$H12)*COUNTIF(G1_5,J$7))+(COUNTIF(G2_1,$H12)*COUNTIF(G2_1,J$7))+(COUNTIF(G2_2,$H12)*COUNTIF(G2_2,J$7))+(COUNTIF(G2_3,$H12)*COUNTIF(G2_3,J$7))+(COUNTIF(G2_4,$H12)*COUNTIF(G2_4,J$7))+(COUNTIF(G2_5,$H12)*COUNTIF(G2_5,J$7))+(COUNTIF(G3_1,$H12)*COUNTIF(G3_1,J$7))+(COUNTIF(G3_2,$H12)*COUNTIF(G3_2,J$7))+(COUNTIF(G3_3,$H12)*COUNTIF(G3_3,J$7))+(COUNTIF(G3_4,$H12)*COUNTIF(G3_4,J$7))+(COUNTIF(G3_5,$H12)*COUNTIF(G3_5,J$7))+(COUNTIF(G4_1,$H12)*COUNTIF(G4_1,J$7))+(COUNTIF(G4_2,$H12)*COUNTIF(G4_2,J$7))+(COUNTIF(G4_3,$H12)*COUNTIF(G4_3,J$7))+(COUNTIF(G4_4,$H12)*COUNTIF(G4_4,J$7))+(COUNTIF(G4_5,$H12)*COUNTIF(G4_5,J$7))+(COUNTIF(G5_1,$H12)*COUNTIF(G5_1,J$7))+(COUNTIF(G5_2,$H12)*COUNTIF(G5_2,J$7))+(COUNTIF(G5_3,$H12)*COUNTIF(G5_3,J$7))+(COUNTIF(G5_4,$H12)*COUNTIF(G5_4,J$7))+(COUNTIF(G5_5,$H12)*COUNTIF(G5_5,J$7)+J72))</f>
        <v>0</v>
      </c>
      <c r="K12" s="25">
        <f t="shared" si="5"/>
        <v>0</v>
      </c>
      <c r="L12" s="25" t="str">
        <f t="shared" si="5"/>
        <v>-</v>
      </c>
      <c r="M12" s="25">
        <f t="shared" si="5"/>
        <v>0</v>
      </c>
      <c r="N12" s="25">
        <f t="shared" si="5"/>
        <v>0</v>
      </c>
      <c r="O12" s="25">
        <f t="shared" si="5"/>
        <v>0</v>
      </c>
      <c r="P12" s="25">
        <f t="shared" si="5"/>
        <v>0</v>
      </c>
      <c r="Q12" s="25">
        <f t="shared" si="5"/>
        <v>0</v>
      </c>
      <c r="R12" s="25">
        <f t="shared" si="5"/>
        <v>0</v>
      </c>
      <c r="S12" s="25">
        <f t="shared" si="5"/>
        <v>0</v>
      </c>
      <c r="T12" s="25">
        <f t="shared" si="5"/>
        <v>0</v>
      </c>
      <c r="U12" s="25">
        <f t="shared" si="5"/>
        <v>0</v>
      </c>
      <c r="V12" s="25">
        <f t="shared" si="5"/>
        <v>0</v>
      </c>
      <c r="W12" s="25">
        <f t="shared" si="5"/>
        <v>0</v>
      </c>
      <c r="X12" s="25">
        <f t="shared" si="5"/>
        <v>0</v>
      </c>
      <c r="Y12" s="25">
        <f t="shared" si="5"/>
        <v>0</v>
      </c>
      <c r="Z12" s="25">
        <f t="shared" si="5"/>
        <v>0</v>
      </c>
      <c r="AA12" s="25">
        <f t="shared" si="5"/>
        <v>0</v>
      </c>
      <c r="AB12" s="25">
        <f t="shared" si="5"/>
        <v>0</v>
      </c>
      <c r="AC12" s="25">
        <f t="shared" si="5"/>
        <v>0</v>
      </c>
      <c r="AD12" s="25">
        <f t="shared" si="5"/>
        <v>0</v>
      </c>
      <c r="AE12" s="25">
        <f t="shared" si="5"/>
        <v>0</v>
      </c>
      <c r="AF12" s="25">
        <f t="shared" si="5"/>
        <v>0</v>
      </c>
      <c r="AG12" s="25">
        <f t="shared" si="5"/>
        <v>0</v>
      </c>
      <c r="AH12" s="25">
        <f t="shared" si="5"/>
        <v>0</v>
      </c>
      <c r="AI12" s="25">
        <f t="shared" si="5"/>
        <v>0</v>
      </c>
      <c r="AJ12" s="25">
        <f t="shared" si="5"/>
        <v>0</v>
      </c>
      <c r="AK12" s="25">
        <f t="shared" si="5"/>
        <v>0</v>
      </c>
      <c r="AL12" s="25">
        <f t="shared" si="5"/>
        <v>0</v>
      </c>
      <c r="AM12" s="25">
        <f t="shared" si="5"/>
        <v>0</v>
      </c>
      <c r="AN12" s="25">
        <f t="shared" si="5"/>
        <v>0</v>
      </c>
      <c r="AO12" s="25">
        <f t="shared" si="5"/>
        <v>0</v>
      </c>
      <c r="AP12" s="25">
        <f t="shared" ref="AP12:BG12" si="6">IF(ROW()=COLUMN(),"-",(COUNTIF(G1_1,$H12)*COUNTIF(G1_1,AP$7))+(COUNTIF(G1_2,$H12)*COUNTIF(G1_2,AP$7))+(COUNTIF(G1_3,$H12)*COUNTIF(G1_3,AP$7))+(COUNTIF(G1_4,$H12)*COUNTIF(G1_4,AP$7))+(COUNTIF(G1_5,$H12)*COUNTIF(G1_5,AP$7))+(COUNTIF(G2_1,$H12)*COUNTIF(G2_1,AP$7))+(COUNTIF(G2_2,$H12)*COUNTIF(G2_2,AP$7))+(COUNTIF(G2_3,$H12)*COUNTIF(G2_3,AP$7))+(COUNTIF(G2_4,$H12)*COUNTIF(G2_4,AP$7))+(COUNTIF(G2_5,$H12)*COUNTIF(G2_5,AP$7))+(COUNTIF(G3_1,$H12)*COUNTIF(G3_1,AP$7))+(COUNTIF(G3_2,$H12)*COUNTIF(G3_2,AP$7))+(COUNTIF(G3_3,$H12)*COUNTIF(G3_3,AP$7))+(COUNTIF(G3_4,$H12)*COUNTIF(G3_4,AP$7))+(COUNTIF(G3_5,$H12)*COUNTIF(G3_5,AP$7))+(COUNTIF(G4_1,$H12)*COUNTIF(G4_1,AP$7))+(COUNTIF(G4_2,$H12)*COUNTIF(G4_2,AP$7))+(COUNTIF(G4_3,$H12)*COUNTIF(G4_3,AP$7))+(COUNTIF(G4_4,$H12)*COUNTIF(G4_4,AP$7))+(COUNTIF(G4_5,$H12)*COUNTIF(G4_5,AP$7))+(COUNTIF(G5_1,$H12)*COUNTIF(G5_1,AP$7))+(COUNTIF(G5_2,$H12)*COUNTIF(G5_2,AP$7))+(COUNTIF(G5_3,$H12)*COUNTIF(G5_3,AP$7))+(COUNTIF(G5_4,$H12)*COUNTIF(G5_4,AP$7))+(COUNTIF(G5_5,$H12)*COUNTIF(G5_5,AP$7)+AP72))</f>
        <v>0</v>
      </c>
      <c r="AQ12" s="25">
        <f t="shared" si="6"/>
        <v>0</v>
      </c>
      <c r="AR12" s="25">
        <f t="shared" si="6"/>
        <v>0</v>
      </c>
      <c r="AS12" s="25">
        <f t="shared" si="6"/>
        <v>0</v>
      </c>
      <c r="AT12" s="25">
        <f t="shared" si="6"/>
        <v>0</v>
      </c>
      <c r="AU12" s="25">
        <f t="shared" si="6"/>
        <v>0</v>
      </c>
      <c r="AV12" s="25">
        <f t="shared" si="6"/>
        <v>0</v>
      </c>
      <c r="AW12" s="25">
        <f t="shared" si="6"/>
        <v>0</v>
      </c>
      <c r="AX12" s="25">
        <f t="shared" si="6"/>
        <v>0</v>
      </c>
      <c r="AY12" s="25">
        <f t="shared" si="6"/>
        <v>0</v>
      </c>
      <c r="AZ12" s="25">
        <f t="shared" si="6"/>
        <v>0</v>
      </c>
      <c r="BA12" s="25">
        <f t="shared" si="6"/>
        <v>0</v>
      </c>
      <c r="BB12" s="25">
        <f t="shared" si="6"/>
        <v>0</v>
      </c>
      <c r="BC12" s="25">
        <f t="shared" si="6"/>
        <v>0</v>
      </c>
      <c r="BD12" s="25">
        <f t="shared" si="6"/>
        <v>0</v>
      </c>
      <c r="BE12" s="25">
        <f t="shared" si="6"/>
        <v>0</v>
      </c>
      <c r="BF12" s="25">
        <f t="shared" si="6"/>
        <v>0</v>
      </c>
      <c r="BG12" s="25">
        <f t="shared" si="6"/>
        <v>0</v>
      </c>
      <c r="BH12">
        <f t="shared" si="4"/>
        <v>0</v>
      </c>
    </row>
    <row r="13" spans="8:60">
      <c r="H13" s="55">
        <f>Registration!B14</f>
        <v>4</v>
      </c>
      <c r="I13" s="1" t="str">
        <f>Registration!C14</f>
        <v>David Simmons</v>
      </c>
      <c r="J13" s="25">
        <f t="shared" ref="J13:AO13" si="7">IF(ROW()=COLUMN(),"-",(COUNTIF(G1_1,$H13)*COUNTIF(G1_1,J$7))+(COUNTIF(G1_2,$H13)*COUNTIF(G1_2,J$7))+(COUNTIF(G1_3,$H13)*COUNTIF(G1_3,J$7))+(COUNTIF(G1_4,$H13)*COUNTIF(G1_4,J$7))+(COUNTIF(G1_5,$H13)*COUNTIF(G1_5,J$7))+(COUNTIF(G2_1,$H13)*COUNTIF(G2_1,J$7))+(COUNTIF(G2_2,$H13)*COUNTIF(G2_2,J$7))+(COUNTIF(G2_3,$H13)*COUNTIF(G2_3,J$7))+(COUNTIF(G2_4,$H13)*COUNTIF(G2_4,J$7))+(COUNTIF(G2_5,$H13)*COUNTIF(G2_5,J$7))+(COUNTIF(G3_1,$H13)*COUNTIF(G3_1,J$7))+(COUNTIF(G3_2,$H13)*COUNTIF(G3_2,J$7))+(COUNTIF(G3_3,$H13)*COUNTIF(G3_3,J$7))+(COUNTIF(G3_4,$H13)*COUNTIF(G3_4,J$7))+(COUNTIF(G3_5,$H13)*COUNTIF(G3_5,J$7))+(COUNTIF(G4_1,$H13)*COUNTIF(G4_1,J$7))+(COUNTIF(G4_2,$H13)*COUNTIF(G4_2,J$7))+(COUNTIF(G4_3,$H13)*COUNTIF(G4_3,J$7))+(COUNTIF(G4_4,$H13)*COUNTIF(G4_4,J$7))+(COUNTIF(G4_5,$H13)*COUNTIF(G4_5,J$7))+(COUNTIF(G5_1,$H13)*COUNTIF(G5_1,J$7))+(COUNTIF(G5_2,$H13)*COUNTIF(G5_2,J$7))+(COUNTIF(G5_3,$H13)*COUNTIF(G5_3,J$7))+(COUNTIF(G5_4,$H13)*COUNTIF(G5_4,J$7))+(COUNTIF(G5_5,$H13)*COUNTIF(G5_5,J$7)+J73))</f>
        <v>0</v>
      </c>
      <c r="K13" s="25">
        <f t="shared" si="7"/>
        <v>0</v>
      </c>
      <c r="L13" s="25">
        <f t="shared" si="7"/>
        <v>0</v>
      </c>
      <c r="M13" s="25" t="str">
        <f t="shared" si="7"/>
        <v>-</v>
      </c>
      <c r="N13" s="25">
        <f t="shared" si="7"/>
        <v>0</v>
      </c>
      <c r="O13" s="25">
        <f t="shared" si="7"/>
        <v>0</v>
      </c>
      <c r="P13" s="25">
        <f t="shared" si="7"/>
        <v>0</v>
      </c>
      <c r="Q13" s="25">
        <f t="shared" si="7"/>
        <v>0</v>
      </c>
      <c r="R13" s="25">
        <f t="shared" si="7"/>
        <v>0</v>
      </c>
      <c r="S13" s="25">
        <f t="shared" si="7"/>
        <v>0</v>
      </c>
      <c r="T13" s="25">
        <f t="shared" si="7"/>
        <v>0</v>
      </c>
      <c r="U13" s="25">
        <f t="shared" si="7"/>
        <v>0</v>
      </c>
      <c r="V13" s="63">
        <f t="shared" si="7"/>
        <v>0</v>
      </c>
      <c r="W13" s="25">
        <f t="shared" si="7"/>
        <v>0</v>
      </c>
      <c r="X13" s="25">
        <f t="shared" si="7"/>
        <v>0</v>
      </c>
      <c r="Y13" s="25">
        <f t="shared" si="7"/>
        <v>0</v>
      </c>
      <c r="Z13" s="25">
        <f t="shared" si="7"/>
        <v>0</v>
      </c>
      <c r="AA13" s="25">
        <f t="shared" si="7"/>
        <v>0</v>
      </c>
      <c r="AB13" s="25">
        <f t="shared" si="7"/>
        <v>0</v>
      </c>
      <c r="AC13" s="25">
        <f t="shared" si="7"/>
        <v>0</v>
      </c>
      <c r="AD13" s="25">
        <f t="shared" si="7"/>
        <v>0</v>
      </c>
      <c r="AE13" s="25">
        <f t="shared" si="7"/>
        <v>0</v>
      </c>
      <c r="AF13" s="25">
        <f t="shared" si="7"/>
        <v>0</v>
      </c>
      <c r="AG13" s="25">
        <f t="shared" si="7"/>
        <v>0</v>
      </c>
      <c r="AH13" s="25">
        <f t="shared" si="7"/>
        <v>0</v>
      </c>
      <c r="AI13" s="25">
        <f t="shared" si="7"/>
        <v>0</v>
      </c>
      <c r="AJ13" s="25">
        <f t="shared" si="7"/>
        <v>0</v>
      </c>
      <c r="AK13" s="25">
        <f t="shared" si="7"/>
        <v>0</v>
      </c>
      <c r="AL13" s="25">
        <f t="shared" si="7"/>
        <v>0</v>
      </c>
      <c r="AM13" s="25">
        <f t="shared" si="7"/>
        <v>0</v>
      </c>
      <c r="AN13" s="25">
        <f t="shared" si="7"/>
        <v>0</v>
      </c>
      <c r="AO13" s="25">
        <f t="shared" si="7"/>
        <v>0</v>
      </c>
      <c r="AP13" s="25">
        <f t="shared" ref="AP13:BG13" si="8">IF(ROW()=COLUMN(),"-",(COUNTIF(G1_1,$H13)*COUNTIF(G1_1,AP$7))+(COUNTIF(G1_2,$H13)*COUNTIF(G1_2,AP$7))+(COUNTIF(G1_3,$H13)*COUNTIF(G1_3,AP$7))+(COUNTIF(G1_4,$H13)*COUNTIF(G1_4,AP$7))+(COUNTIF(G1_5,$H13)*COUNTIF(G1_5,AP$7))+(COUNTIF(G2_1,$H13)*COUNTIF(G2_1,AP$7))+(COUNTIF(G2_2,$H13)*COUNTIF(G2_2,AP$7))+(COUNTIF(G2_3,$H13)*COUNTIF(G2_3,AP$7))+(COUNTIF(G2_4,$H13)*COUNTIF(G2_4,AP$7))+(COUNTIF(G2_5,$H13)*COUNTIF(G2_5,AP$7))+(COUNTIF(G3_1,$H13)*COUNTIF(G3_1,AP$7))+(COUNTIF(G3_2,$H13)*COUNTIF(G3_2,AP$7))+(COUNTIF(G3_3,$H13)*COUNTIF(G3_3,AP$7))+(COUNTIF(G3_4,$H13)*COUNTIF(G3_4,AP$7))+(COUNTIF(G3_5,$H13)*COUNTIF(G3_5,AP$7))+(COUNTIF(G4_1,$H13)*COUNTIF(G4_1,AP$7))+(COUNTIF(G4_2,$H13)*COUNTIF(G4_2,AP$7))+(COUNTIF(G4_3,$H13)*COUNTIF(G4_3,AP$7))+(COUNTIF(G4_4,$H13)*COUNTIF(G4_4,AP$7))+(COUNTIF(G4_5,$H13)*COUNTIF(G4_5,AP$7))+(COUNTIF(G5_1,$H13)*COUNTIF(G5_1,AP$7))+(COUNTIF(G5_2,$H13)*COUNTIF(G5_2,AP$7))+(COUNTIF(G5_3,$H13)*COUNTIF(G5_3,AP$7))+(COUNTIF(G5_4,$H13)*COUNTIF(G5_4,AP$7))+(COUNTIF(G5_5,$H13)*COUNTIF(G5_5,AP$7)+AP73))</f>
        <v>0</v>
      </c>
      <c r="AQ13" s="25">
        <f t="shared" si="8"/>
        <v>0</v>
      </c>
      <c r="AR13" s="25">
        <f t="shared" si="8"/>
        <v>0</v>
      </c>
      <c r="AS13" s="25">
        <f t="shared" si="8"/>
        <v>0</v>
      </c>
      <c r="AT13" s="25">
        <f t="shared" si="8"/>
        <v>0</v>
      </c>
      <c r="AU13" s="25">
        <f t="shared" si="8"/>
        <v>0</v>
      </c>
      <c r="AV13" s="25">
        <f t="shared" si="8"/>
        <v>0</v>
      </c>
      <c r="AW13" s="25">
        <f t="shared" si="8"/>
        <v>0</v>
      </c>
      <c r="AX13" s="25">
        <f t="shared" si="8"/>
        <v>0</v>
      </c>
      <c r="AY13" s="25">
        <f t="shared" si="8"/>
        <v>0</v>
      </c>
      <c r="AZ13" s="25">
        <f t="shared" si="8"/>
        <v>0</v>
      </c>
      <c r="BA13" s="25">
        <f t="shared" si="8"/>
        <v>0</v>
      </c>
      <c r="BB13" s="64">
        <f t="shared" si="8"/>
        <v>0</v>
      </c>
      <c r="BC13" s="25">
        <f t="shared" si="8"/>
        <v>0</v>
      </c>
      <c r="BD13" s="25">
        <f t="shared" si="8"/>
        <v>0</v>
      </c>
      <c r="BE13" s="25">
        <f t="shared" si="8"/>
        <v>0</v>
      </c>
      <c r="BF13" s="25">
        <f t="shared" si="8"/>
        <v>0</v>
      </c>
      <c r="BG13" s="25">
        <f t="shared" si="8"/>
        <v>0</v>
      </c>
      <c r="BH13">
        <f t="shared" si="4"/>
        <v>0</v>
      </c>
    </row>
    <row r="14" spans="8:60">
      <c r="H14" s="55">
        <f>Registration!B15</f>
        <v>5</v>
      </c>
      <c r="I14" s="1" t="str">
        <f>Registration!C15</f>
        <v>David Hecht</v>
      </c>
      <c r="J14" s="25">
        <f t="shared" ref="J14:AO14" si="9">IF(ROW()=COLUMN(),"-",(COUNTIF(G1_1,$H14)*COUNTIF(G1_1,J$7))+(COUNTIF(G1_2,$H14)*COUNTIF(G1_2,J$7))+(COUNTIF(G1_3,$H14)*COUNTIF(G1_3,J$7))+(COUNTIF(G1_4,$H14)*COUNTIF(G1_4,J$7))+(COUNTIF(G1_5,$H14)*COUNTIF(G1_5,J$7))+(COUNTIF(G2_1,$H14)*COUNTIF(G2_1,J$7))+(COUNTIF(G2_2,$H14)*COUNTIF(G2_2,J$7))+(COUNTIF(G2_3,$H14)*COUNTIF(G2_3,J$7))+(COUNTIF(G2_4,$H14)*COUNTIF(G2_4,J$7))+(COUNTIF(G2_5,$H14)*COUNTIF(G2_5,J$7))+(COUNTIF(G3_1,$H14)*COUNTIF(G3_1,J$7))+(COUNTIF(G3_2,$H14)*COUNTIF(G3_2,J$7))+(COUNTIF(G3_3,$H14)*COUNTIF(G3_3,J$7))+(COUNTIF(G3_4,$H14)*COUNTIF(G3_4,J$7))+(COUNTIF(G3_5,$H14)*COUNTIF(G3_5,J$7))+(COUNTIF(G4_1,$H14)*COUNTIF(G4_1,J$7))+(COUNTIF(G4_2,$H14)*COUNTIF(G4_2,J$7))+(COUNTIF(G4_3,$H14)*COUNTIF(G4_3,J$7))+(COUNTIF(G4_4,$H14)*COUNTIF(G4_4,J$7))+(COUNTIF(G4_5,$H14)*COUNTIF(G4_5,J$7))+(COUNTIF(G5_1,$H14)*COUNTIF(G5_1,J$7))+(COUNTIF(G5_2,$H14)*COUNTIF(G5_2,J$7))+(COUNTIF(G5_3,$H14)*COUNTIF(G5_3,J$7))+(COUNTIF(G5_4,$H14)*COUNTIF(G5_4,J$7))+(COUNTIF(G5_5,$H14)*COUNTIF(G5_5,J$7)+J74))</f>
        <v>0</v>
      </c>
      <c r="K14" s="25">
        <f t="shared" si="9"/>
        <v>0</v>
      </c>
      <c r="L14" s="25">
        <f t="shared" si="9"/>
        <v>0</v>
      </c>
      <c r="M14" s="25">
        <f t="shared" si="9"/>
        <v>0</v>
      </c>
      <c r="N14" s="25" t="str">
        <f t="shared" si="9"/>
        <v>-</v>
      </c>
      <c r="O14" s="25">
        <f t="shared" si="9"/>
        <v>0</v>
      </c>
      <c r="P14" s="25">
        <f t="shared" si="9"/>
        <v>0</v>
      </c>
      <c r="Q14" s="25">
        <f t="shared" si="9"/>
        <v>0</v>
      </c>
      <c r="R14" s="25">
        <f t="shared" si="9"/>
        <v>0</v>
      </c>
      <c r="S14" s="25">
        <f t="shared" si="9"/>
        <v>0</v>
      </c>
      <c r="T14" s="25">
        <f t="shared" si="9"/>
        <v>0</v>
      </c>
      <c r="U14" s="25">
        <f t="shared" si="9"/>
        <v>0</v>
      </c>
      <c r="V14" s="25">
        <f t="shared" si="9"/>
        <v>0</v>
      </c>
      <c r="W14" s="25">
        <f t="shared" si="9"/>
        <v>0</v>
      </c>
      <c r="X14" s="25">
        <f t="shared" si="9"/>
        <v>0</v>
      </c>
      <c r="Y14" s="25">
        <f t="shared" si="9"/>
        <v>0</v>
      </c>
      <c r="Z14" s="25">
        <f t="shared" si="9"/>
        <v>0</v>
      </c>
      <c r="AA14" s="25">
        <f t="shared" si="9"/>
        <v>0</v>
      </c>
      <c r="AB14" s="25">
        <f t="shared" si="9"/>
        <v>0</v>
      </c>
      <c r="AC14" s="25">
        <f t="shared" si="9"/>
        <v>0</v>
      </c>
      <c r="AD14" s="25">
        <f t="shared" si="9"/>
        <v>0</v>
      </c>
      <c r="AE14" s="25">
        <f t="shared" si="9"/>
        <v>0</v>
      </c>
      <c r="AF14" s="25">
        <f t="shared" si="9"/>
        <v>0</v>
      </c>
      <c r="AG14" s="25">
        <f t="shared" si="9"/>
        <v>0</v>
      </c>
      <c r="AH14" s="25">
        <f t="shared" si="9"/>
        <v>0</v>
      </c>
      <c r="AI14" s="25">
        <f t="shared" si="9"/>
        <v>0</v>
      </c>
      <c r="AJ14" s="63">
        <f t="shared" si="9"/>
        <v>0</v>
      </c>
      <c r="AK14" s="25">
        <f t="shared" si="9"/>
        <v>0</v>
      </c>
      <c r="AL14" s="25">
        <f t="shared" si="9"/>
        <v>0</v>
      </c>
      <c r="AM14" s="25">
        <f t="shared" si="9"/>
        <v>0</v>
      </c>
      <c r="AN14" s="25">
        <f t="shared" si="9"/>
        <v>0</v>
      </c>
      <c r="AO14" s="25">
        <f t="shared" si="9"/>
        <v>0</v>
      </c>
      <c r="AP14" s="25">
        <f t="shared" ref="AP14:BG14" si="10">IF(ROW()=COLUMN(),"-",(COUNTIF(G1_1,$H14)*COUNTIF(G1_1,AP$7))+(COUNTIF(G1_2,$H14)*COUNTIF(G1_2,AP$7))+(COUNTIF(G1_3,$H14)*COUNTIF(G1_3,AP$7))+(COUNTIF(G1_4,$H14)*COUNTIF(G1_4,AP$7))+(COUNTIF(G1_5,$H14)*COUNTIF(G1_5,AP$7))+(COUNTIF(G2_1,$H14)*COUNTIF(G2_1,AP$7))+(COUNTIF(G2_2,$H14)*COUNTIF(G2_2,AP$7))+(COUNTIF(G2_3,$H14)*COUNTIF(G2_3,AP$7))+(COUNTIF(G2_4,$H14)*COUNTIF(G2_4,AP$7))+(COUNTIF(G2_5,$H14)*COUNTIF(G2_5,AP$7))+(COUNTIF(G3_1,$H14)*COUNTIF(G3_1,AP$7))+(COUNTIF(G3_2,$H14)*COUNTIF(G3_2,AP$7))+(COUNTIF(G3_3,$H14)*COUNTIF(G3_3,AP$7))+(COUNTIF(G3_4,$H14)*COUNTIF(G3_4,AP$7))+(COUNTIF(G3_5,$H14)*COUNTIF(G3_5,AP$7))+(COUNTIF(G4_1,$H14)*COUNTIF(G4_1,AP$7))+(COUNTIF(G4_2,$H14)*COUNTIF(G4_2,AP$7))+(COUNTIF(G4_3,$H14)*COUNTIF(G4_3,AP$7))+(COUNTIF(G4_4,$H14)*COUNTIF(G4_4,AP$7))+(COUNTIF(G4_5,$H14)*COUNTIF(G4_5,AP$7))+(COUNTIF(G5_1,$H14)*COUNTIF(G5_1,AP$7))+(COUNTIF(G5_2,$H14)*COUNTIF(G5_2,AP$7))+(COUNTIF(G5_3,$H14)*COUNTIF(G5_3,AP$7))+(COUNTIF(G5_4,$H14)*COUNTIF(G5_4,AP$7))+(COUNTIF(G5_5,$H14)*COUNTIF(G5_5,AP$7)+AP74))</f>
        <v>0</v>
      </c>
      <c r="AQ14" s="25">
        <f t="shared" si="10"/>
        <v>0</v>
      </c>
      <c r="AR14" s="25">
        <f t="shared" si="10"/>
        <v>0</v>
      </c>
      <c r="AS14" s="25">
        <f t="shared" si="10"/>
        <v>0</v>
      </c>
      <c r="AT14" s="25">
        <f t="shared" si="10"/>
        <v>0</v>
      </c>
      <c r="AU14" s="25">
        <f t="shared" si="10"/>
        <v>0</v>
      </c>
      <c r="AV14" s="25">
        <f t="shared" si="10"/>
        <v>0</v>
      </c>
      <c r="AW14" s="25">
        <f t="shared" si="10"/>
        <v>0</v>
      </c>
      <c r="AX14" s="25">
        <f t="shared" si="10"/>
        <v>0</v>
      </c>
      <c r="AY14" s="25">
        <f t="shared" si="10"/>
        <v>0</v>
      </c>
      <c r="AZ14" s="25">
        <f t="shared" si="10"/>
        <v>0</v>
      </c>
      <c r="BA14" s="25">
        <f t="shared" si="10"/>
        <v>0</v>
      </c>
      <c r="BB14" s="25">
        <f t="shared" si="10"/>
        <v>0</v>
      </c>
      <c r="BC14" s="25">
        <f t="shared" si="10"/>
        <v>0</v>
      </c>
      <c r="BD14" s="25">
        <f t="shared" si="10"/>
        <v>0</v>
      </c>
      <c r="BE14" s="25">
        <f t="shared" si="10"/>
        <v>0</v>
      </c>
      <c r="BF14" s="25">
        <f t="shared" si="10"/>
        <v>0</v>
      </c>
      <c r="BG14" s="25">
        <f t="shared" si="10"/>
        <v>0</v>
      </c>
      <c r="BH14">
        <f t="shared" si="4"/>
        <v>0</v>
      </c>
    </row>
    <row r="15" spans="8:60">
      <c r="H15" s="55">
        <f>Registration!B16</f>
        <v>6</v>
      </c>
      <c r="I15" s="1" t="str">
        <f>Registration!C16</f>
        <v>Rick Westerman</v>
      </c>
      <c r="J15" s="25">
        <f t="shared" ref="J15:AO15" si="11">IF(ROW()=COLUMN(),"-",(COUNTIF(G1_1,$H15)*COUNTIF(G1_1,J$7))+(COUNTIF(G1_2,$H15)*COUNTIF(G1_2,J$7))+(COUNTIF(G1_3,$H15)*COUNTIF(G1_3,J$7))+(COUNTIF(G1_4,$H15)*COUNTIF(G1_4,J$7))+(COUNTIF(G1_5,$H15)*COUNTIF(G1_5,J$7))+(COUNTIF(G2_1,$H15)*COUNTIF(G2_1,J$7))+(COUNTIF(G2_2,$H15)*COUNTIF(G2_2,J$7))+(COUNTIF(G2_3,$H15)*COUNTIF(G2_3,J$7))+(COUNTIF(G2_4,$H15)*COUNTIF(G2_4,J$7))+(COUNTIF(G2_5,$H15)*COUNTIF(G2_5,J$7))+(COUNTIF(G3_1,$H15)*COUNTIF(G3_1,J$7))+(COUNTIF(G3_2,$H15)*COUNTIF(G3_2,J$7))+(COUNTIF(G3_3,$H15)*COUNTIF(G3_3,J$7))+(COUNTIF(G3_4,$H15)*COUNTIF(G3_4,J$7))+(COUNTIF(G3_5,$H15)*COUNTIF(G3_5,J$7))+(COUNTIF(G4_1,$H15)*COUNTIF(G4_1,J$7))+(COUNTIF(G4_2,$H15)*COUNTIF(G4_2,J$7))+(COUNTIF(G4_3,$H15)*COUNTIF(G4_3,J$7))+(COUNTIF(G4_4,$H15)*COUNTIF(G4_4,J$7))+(COUNTIF(G4_5,$H15)*COUNTIF(G4_5,J$7))+(COUNTIF(G5_1,$H15)*COUNTIF(G5_1,J$7))+(COUNTIF(G5_2,$H15)*COUNTIF(G5_2,J$7))+(COUNTIF(G5_3,$H15)*COUNTIF(G5_3,J$7))+(COUNTIF(G5_4,$H15)*COUNTIF(G5_4,J$7))+(COUNTIF(G5_5,$H15)*COUNTIF(G5_5,J$7)+J75))</f>
        <v>0</v>
      </c>
      <c r="K15" s="25">
        <f t="shared" si="11"/>
        <v>0</v>
      </c>
      <c r="L15" s="25">
        <f t="shared" si="11"/>
        <v>0</v>
      </c>
      <c r="M15" s="25">
        <f t="shared" si="11"/>
        <v>0</v>
      </c>
      <c r="N15" s="25">
        <f t="shared" si="11"/>
        <v>0</v>
      </c>
      <c r="O15" s="25" t="str">
        <f t="shared" si="11"/>
        <v>-</v>
      </c>
      <c r="P15" s="25">
        <f t="shared" si="11"/>
        <v>0</v>
      </c>
      <c r="Q15" s="64">
        <f t="shared" si="11"/>
        <v>0</v>
      </c>
      <c r="R15" s="25">
        <f t="shared" si="11"/>
        <v>0</v>
      </c>
      <c r="S15" s="64">
        <f t="shared" si="11"/>
        <v>0</v>
      </c>
      <c r="T15" s="57">
        <f t="shared" si="11"/>
        <v>0</v>
      </c>
      <c r="U15" s="63">
        <f t="shared" si="11"/>
        <v>0</v>
      </c>
      <c r="V15" s="25">
        <f t="shared" si="11"/>
        <v>0</v>
      </c>
      <c r="W15" s="25">
        <f t="shared" si="11"/>
        <v>0</v>
      </c>
      <c r="X15" s="25">
        <f t="shared" si="11"/>
        <v>0</v>
      </c>
      <c r="Y15" s="25">
        <f t="shared" si="11"/>
        <v>0</v>
      </c>
      <c r="Z15" s="25">
        <f t="shared" si="11"/>
        <v>0</v>
      </c>
      <c r="AA15" s="25">
        <f t="shared" si="11"/>
        <v>0</v>
      </c>
      <c r="AB15" s="25">
        <f t="shared" si="11"/>
        <v>0</v>
      </c>
      <c r="AC15" s="25">
        <f t="shared" si="11"/>
        <v>0</v>
      </c>
      <c r="AD15" s="25">
        <f t="shared" si="11"/>
        <v>0</v>
      </c>
      <c r="AE15" s="25">
        <f t="shared" si="11"/>
        <v>0</v>
      </c>
      <c r="AF15" s="25">
        <f t="shared" si="11"/>
        <v>0</v>
      </c>
      <c r="AG15" s="25">
        <f t="shared" si="11"/>
        <v>0</v>
      </c>
      <c r="AH15" s="25">
        <f t="shared" si="11"/>
        <v>0</v>
      </c>
      <c r="AI15" s="25">
        <f t="shared" si="11"/>
        <v>0</v>
      </c>
      <c r="AJ15" s="25">
        <f t="shared" si="11"/>
        <v>0</v>
      </c>
      <c r="AK15" s="25">
        <f t="shared" si="11"/>
        <v>0</v>
      </c>
      <c r="AL15" s="25">
        <f t="shared" si="11"/>
        <v>0</v>
      </c>
      <c r="AM15" s="25">
        <f t="shared" si="11"/>
        <v>0</v>
      </c>
      <c r="AN15" s="25">
        <f t="shared" si="11"/>
        <v>0</v>
      </c>
      <c r="AO15" s="25">
        <f t="shared" si="11"/>
        <v>0</v>
      </c>
      <c r="AP15" s="25">
        <f t="shared" ref="AP15:BG15" si="12">IF(ROW()=COLUMN(),"-",(COUNTIF(G1_1,$H15)*COUNTIF(G1_1,AP$7))+(COUNTIF(G1_2,$H15)*COUNTIF(G1_2,AP$7))+(COUNTIF(G1_3,$H15)*COUNTIF(G1_3,AP$7))+(COUNTIF(G1_4,$H15)*COUNTIF(G1_4,AP$7))+(COUNTIF(G1_5,$H15)*COUNTIF(G1_5,AP$7))+(COUNTIF(G2_1,$H15)*COUNTIF(G2_1,AP$7))+(COUNTIF(G2_2,$H15)*COUNTIF(G2_2,AP$7))+(COUNTIF(G2_3,$H15)*COUNTIF(G2_3,AP$7))+(COUNTIF(G2_4,$H15)*COUNTIF(G2_4,AP$7))+(COUNTIF(G2_5,$H15)*COUNTIF(G2_5,AP$7))+(COUNTIF(G3_1,$H15)*COUNTIF(G3_1,AP$7))+(COUNTIF(G3_2,$H15)*COUNTIF(G3_2,AP$7))+(COUNTIF(G3_3,$H15)*COUNTIF(G3_3,AP$7))+(COUNTIF(G3_4,$H15)*COUNTIF(G3_4,AP$7))+(COUNTIF(G3_5,$H15)*COUNTIF(G3_5,AP$7))+(COUNTIF(G4_1,$H15)*COUNTIF(G4_1,AP$7))+(COUNTIF(G4_2,$H15)*COUNTIF(G4_2,AP$7))+(COUNTIF(G4_3,$H15)*COUNTIF(G4_3,AP$7))+(COUNTIF(G4_4,$H15)*COUNTIF(G4_4,AP$7))+(COUNTIF(G4_5,$H15)*COUNTIF(G4_5,AP$7))+(COUNTIF(G5_1,$H15)*COUNTIF(G5_1,AP$7))+(COUNTIF(G5_2,$H15)*COUNTIF(G5_2,AP$7))+(COUNTIF(G5_3,$H15)*COUNTIF(G5_3,AP$7))+(COUNTIF(G5_4,$H15)*COUNTIF(G5_4,AP$7))+(COUNTIF(G5_5,$H15)*COUNTIF(G5_5,AP$7)+AP75))</f>
        <v>0</v>
      </c>
      <c r="AQ15" s="25">
        <f t="shared" si="12"/>
        <v>0</v>
      </c>
      <c r="AR15" s="25">
        <f t="shared" si="12"/>
        <v>0</v>
      </c>
      <c r="AS15" s="25">
        <f t="shared" si="12"/>
        <v>0</v>
      </c>
      <c r="AT15" s="25">
        <f t="shared" si="12"/>
        <v>0</v>
      </c>
      <c r="AU15" s="25">
        <f t="shared" si="12"/>
        <v>0</v>
      </c>
      <c r="AV15" s="65">
        <f t="shared" si="12"/>
        <v>0</v>
      </c>
      <c r="AW15" s="64">
        <f t="shared" si="12"/>
        <v>0</v>
      </c>
      <c r="AX15" s="64">
        <f t="shared" si="12"/>
        <v>0</v>
      </c>
      <c r="AY15" s="63">
        <f t="shared" si="12"/>
        <v>0</v>
      </c>
      <c r="AZ15" s="25">
        <f t="shared" si="12"/>
        <v>0</v>
      </c>
      <c r="BA15" s="25">
        <f t="shared" si="12"/>
        <v>0</v>
      </c>
      <c r="BB15" s="25">
        <f t="shared" si="12"/>
        <v>0</v>
      </c>
      <c r="BC15" s="25">
        <f t="shared" si="12"/>
        <v>0</v>
      </c>
      <c r="BD15" s="25">
        <f t="shared" si="12"/>
        <v>0</v>
      </c>
      <c r="BE15" s="25">
        <f t="shared" si="12"/>
        <v>0</v>
      </c>
      <c r="BF15" s="25">
        <f t="shared" si="12"/>
        <v>0</v>
      </c>
      <c r="BG15" s="25">
        <f t="shared" si="12"/>
        <v>0</v>
      </c>
      <c r="BH15">
        <f t="shared" si="4"/>
        <v>0</v>
      </c>
    </row>
    <row r="16" spans="8:60">
      <c r="H16" s="55">
        <f>Registration!B17</f>
        <v>7</v>
      </c>
      <c r="I16" s="1" t="str">
        <f>Registration!C17</f>
        <v>Ken Boucher</v>
      </c>
      <c r="J16" s="25">
        <f t="shared" ref="J16:AO16" si="13">IF(ROW()=COLUMN(),"-",(COUNTIF(G1_1,$H16)*COUNTIF(G1_1,J$7))+(COUNTIF(G1_2,$H16)*COUNTIF(G1_2,J$7))+(COUNTIF(G1_3,$H16)*COUNTIF(G1_3,J$7))+(COUNTIF(G1_4,$H16)*COUNTIF(G1_4,J$7))+(COUNTIF(G1_5,$H16)*COUNTIF(G1_5,J$7))+(COUNTIF(G2_1,$H16)*COUNTIF(G2_1,J$7))+(COUNTIF(G2_2,$H16)*COUNTIF(G2_2,J$7))+(COUNTIF(G2_3,$H16)*COUNTIF(G2_3,J$7))+(COUNTIF(G2_4,$H16)*COUNTIF(G2_4,J$7))+(COUNTIF(G2_5,$H16)*COUNTIF(G2_5,J$7))+(COUNTIF(G3_1,$H16)*COUNTIF(G3_1,J$7))+(COUNTIF(G3_2,$H16)*COUNTIF(G3_2,J$7))+(COUNTIF(G3_3,$H16)*COUNTIF(G3_3,J$7))+(COUNTIF(G3_4,$H16)*COUNTIF(G3_4,J$7))+(COUNTIF(G3_5,$H16)*COUNTIF(G3_5,J$7))+(COUNTIF(G4_1,$H16)*COUNTIF(G4_1,J$7))+(COUNTIF(G4_2,$H16)*COUNTIF(G4_2,J$7))+(COUNTIF(G4_3,$H16)*COUNTIF(G4_3,J$7))+(COUNTIF(G4_4,$H16)*COUNTIF(G4_4,J$7))+(COUNTIF(G4_5,$H16)*COUNTIF(G4_5,J$7))+(COUNTIF(G5_1,$H16)*COUNTIF(G5_1,J$7))+(COUNTIF(G5_2,$H16)*COUNTIF(G5_2,J$7))+(COUNTIF(G5_3,$H16)*COUNTIF(G5_3,J$7))+(COUNTIF(G5_4,$H16)*COUNTIF(G5_4,J$7))+(COUNTIF(G5_5,$H16)*COUNTIF(G5_5,J$7)+J76))</f>
        <v>0</v>
      </c>
      <c r="K16" s="25">
        <f t="shared" si="13"/>
        <v>0</v>
      </c>
      <c r="L16" s="25">
        <f t="shared" si="13"/>
        <v>0</v>
      </c>
      <c r="M16" s="25">
        <f t="shared" si="13"/>
        <v>0</v>
      </c>
      <c r="N16" s="25">
        <f t="shared" si="13"/>
        <v>0</v>
      </c>
      <c r="O16" s="25">
        <f t="shared" si="13"/>
        <v>0</v>
      </c>
      <c r="P16" s="25" t="str">
        <f t="shared" si="13"/>
        <v>-</v>
      </c>
      <c r="Q16" s="25">
        <f t="shared" si="13"/>
        <v>0</v>
      </c>
      <c r="R16" s="25">
        <f t="shared" si="13"/>
        <v>0</v>
      </c>
      <c r="S16" s="25">
        <f t="shared" si="13"/>
        <v>0</v>
      </c>
      <c r="T16" s="25">
        <f t="shared" si="13"/>
        <v>0</v>
      </c>
      <c r="U16" s="25">
        <f t="shared" si="13"/>
        <v>0</v>
      </c>
      <c r="V16" s="25">
        <f t="shared" si="13"/>
        <v>0</v>
      </c>
      <c r="W16" s="25">
        <f t="shared" si="13"/>
        <v>0</v>
      </c>
      <c r="X16" s="25">
        <f t="shared" si="13"/>
        <v>0</v>
      </c>
      <c r="Y16" s="25">
        <f t="shared" si="13"/>
        <v>0</v>
      </c>
      <c r="Z16" s="25">
        <f t="shared" si="13"/>
        <v>0</v>
      </c>
      <c r="AA16" s="25">
        <f t="shared" si="13"/>
        <v>0</v>
      </c>
      <c r="AB16" s="25">
        <f t="shared" si="13"/>
        <v>0</v>
      </c>
      <c r="AC16" s="25">
        <f t="shared" si="13"/>
        <v>0</v>
      </c>
      <c r="AD16" s="25">
        <f t="shared" si="13"/>
        <v>0</v>
      </c>
      <c r="AE16" s="25">
        <f t="shared" si="13"/>
        <v>0</v>
      </c>
      <c r="AF16" s="25">
        <f t="shared" si="13"/>
        <v>0</v>
      </c>
      <c r="AG16" s="25">
        <f t="shared" si="13"/>
        <v>0</v>
      </c>
      <c r="AH16" s="25">
        <f t="shared" si="13"/>
        <v>0</v>
      </c>
      <c r="AI16" s="25">
        <f t="shared" si="13"/>
        <v>0</v>
      </c>
      <c r="AJ16" s="25">
        <f t="shared" si="13"/>
        <v>0</v>
      </c>
      <c r="AK16" s="25">
        <f t="shared" si="13"/>
        <v>0</v>
      </c>
      <c r="AL16" s="25">
        <f t="shared" si="13"/>
        <v>0</v>
      </c>
      <c r="AM16" s="25">
        <f t="shared" si="13"/>
        <v>0</v>
      </c>
      <c r="AN16" s="25">
        <f t="shared" si="13"/>
        <v>0</v>
      </c>
      <c r="AO16" s="25">
        <f t="shared" si="13"/>
        <v>0</v>
      </c>
      <c r="AP16" s="25">
        <f t="shared" ref="AP16:BG16" si="14">IF(ROW()=COLUMN(),"-",(COUNTIF(G1_1,$H16)*COUNTIF(G1_1,AP$7))+(COUNTIF(G1_2,$H16)*COUNTIF(G1_2,AP$7))+(COUNTIF(G1_3,$H16)*COUNTIF(G1_3,AP$7))+(COUNTIF(G1_4,$H16)*COUNTIF(G1_4,AP$7))+(COUNTIF(G1_5,$H16)*COUNTIF(G1_5,AP$7))+(COUNTIF(G2_1,$H16)*COUNTIF(G2_1,AP$7))+(COUNTIF(G2_2,$H16)*COUNTIF(G2_2,AP$7))+(COUNTIF(G2_3,$H16)*COUNTIF(G2_3,AP$7))+(COUNTIF(G2_4,$H16)*COUNTIF(G2_4,AP$7))+(COUNTIF(G2_5,$H16)*COUNTIF(G2_5,AP$7))+(COUNTIF(G3_1,$H16)*COUNTIF(G3_1,AP$7))+(COUNTIF(G3_2,$H16)*COUNTIF(G3_2,AP$7))+(COUNTIF(G3_3,$H16)*COUNTIF(G3_3,AP$7))+(COUNTIF(G3_4,$H16)*COUNTIF(G3_4,AP$7))+(COUNTIF(G3_5,$H16)*COUNTIF(G3_5,AP$7))+(COUNTIF(G4_1,$H16)*COUNTIF(G4_1,AP$7))+(COUNTIF(G4_2,$H16)*COUNTIF(G4_2,AP$7))+(COUNTIF(G4_3,$H16)*COUNTIF(G4_3,AP$7))+(COUNTIF(G4_4,$H16)*COUNTIF(G4_4,AP$7))+(COUNTIF(G4_5,$H16)*COUNTIF(G4_5,AP$7))+(COUNTIF(G5_1,$H16)*COUNTIF(G5_1,AP$7))+(COUNTIF(G5_2,$H16)*COUNTIF(G5_2,AP$7))+(COUNTIF(G5_3,$H16)*COUNTIF(G5_3,AP$7))+(COUNTIF(G5_4,$H16)*COUNTIF(G5_4,AP$7))+(COUNTIF(G5_5,$H16)*COUNTIF(G5_5,AP$7)+AP76))</f>
        <v>0</v>
      </c>
      <c r="AQ16" s="25">
        <f t="shared" si="14"/>
        <v>0</v>
      </c>
      <c r="AR16" s="25">
        <f t="shared" si="14"/>
        <v>0</v>
      </c>
      <c r="AS16" s="25">
        <f t="shared" si="14"/>
        <v>0</v>
      </c>
      <c r="AT16" s="25">
        <f t="shared" si="14"/>
        <v>0</v>
      </c>
      <c r="AU16" s="25">
        <f t="shared" si="14"/>
        <v>0</v>
      </c>
      <c r="AV16" s="25">
        <f t="shared" si="14"/>
        <v>0</v>
      </c>
      <c r="AW16" s="25">
        <f t="shared" si="14"/>
        <v>0</v>
      </c>
      <c r="AX16" s="25">
        <f t="shared" si="14"/>
        <v>0</v>
      </c>
      <c r="AY16" s="25">
        <f t="shared" si="14"/>
        <v>0</v>
      </c>
      <c r="AZ16" s="25">
        <f t="shared" si="14"/>
        <v>0</v>
      </c>
      <c r="BA16" s="25">
        <f t="shared" si="14"/>
        <v>0</v>
      </c>
      <c r="BB16" s="25">
        <f t="shared" si="14"/>
        <v>0</v>
      </c>
      <c r="BC16" s="25">
        <f t="shared" si="14"/>
        <v>0</v>
      </c>
      <c r="BD16" s="25">
        <f t="shared" si="14"/>
        <v>0</v>
      </c>
      <c r="BE16" s="25">
        <f t="shared" si="14"/>
        <v>0</v>
      </c>
      <c r="BF16" s="25">
        <f t="shared" si="14"/>
        <v>0</v>
      </c>
      <c r="BG16" s="25">
        <f t="shared" si="14"/>
        <v>0</v>
      </c>
      <c r="BH16">
        <f t="shared" si="4"/>
        <v>0</v>
      </c>
    </row>
    <row r="17" spans="8:60">
      <c r="H17" s="55">
        <f>Registration!B18</f>
        <v>8</v>
      </c>
      <c r="I17" s="1" t="str">
        <f>Registration!C18</f>
        <v>Jeff Heuer</v>
      </c>
      <c r="J17" s="65">
        <f t="shared" ref="J17:AO17" si="15">IF(ROW()=COLUMN(),"-",(COUNTIF(G1_1,$H17)*COUNTIF(G1_1,J$7))+(COUNTIF(G1_2,$H17)*COUNTIF(G1_2,J$7))+(COUNTIF(G1_3,$H17)*COUNTIF(G1_3,J$7))+(COUNTIF(G1_4,$H17)*COUNTIF(G1_4,J$7))+(COUNTIF(G1_5,$H17)*COUNTIF(G1_5,J$7))+(COUNTIF(G2_1,$H17)*COUNTIF(G2_1,J$7))+(COUNTIF(G2_2,$H17)*COUNTIF(G2_2,J$7))+(COUNTIF(G2_3,$H17)*COUNTIF(G2_3,J$7))+(COUNTIF(G2_4,$H17)*COUNTIF(G2_4,J$7))+(COUNTIF(G2_5,$H17)*COUNTIF(G2_5,J$7))+(COUNTIF(G3_1,$H17)*COUNTIF(G3_1,J$7))+(COUNTIF(G3_2,$H17)*COUNTIF(G3_2,J$7))+(COUNTIF(G3_3,$H17)*COUNTIF(G3_3,J$7))+(COUNTIF(G3_4,$H17)*COUNTIF(G3_4,J$7))+(COUNTIF(G3_5,$H17)*COUNTIF(G3_5,J$7))+(COUNTIF(G4_1,$H17)*COUNTIF(G4_1,J$7))+(COUNTIF(G4_2,$H17)*COUNTIF(G4_2,J$7))+(COUNTIF(G4_3,$H17)*COUNTIF(G4_3,J$7))+(COUNTIF(G4_4,$H17)*COUNTIF(G4_4,J$7))+(COUNTIF(G4_5,$H17)*COUNTIF(G4_5,J$7))+(COUNTIF(G5_1,$H17)*COUNTIF(G5_1,J$7))+(COUNTIF(G5_2,$H17)*COUNTIF(G5_2,J$7))+(COUNTIF(G5_3,$H17)*COUNTIF(G5_3,J$7))+(COUNTIF(G5_4,$H17)*COUNTIF(G5_4,J$7))+(COUNTIF(G5_5,$H17)*COUNTIF(G5_5,J$7)+J77))</f>
        <v>0</v>
      </c>
      <c r="K17" s="64">
        <f t="shared" si="15"/>
        <v>0</v>
      </c>
      <c r="L17" s="63">
        <f t="shared" si="15"/>
        <v>0</v>
      </c>
      <c r="M17" s="63">
        <f t="shared" si="15"/>
        <v>0</v>
      </c>
      <c r="N17" s="25">
        <f t="shared" si="15"/>
        <v>0</v>
      </c>
      <c r="O17" s="25">
        <f t="shared" si="15"/>
        <v>0</v>
      </c>
      <c r="P17" s="25">
        <f t="shared" si="15"/>
        <v>0</v>
      </c>
      <c r="Q17" s="25" t="str">
        <f t="shared" si="15"/>
        <v>-</v>
      </c>
      <c r="R17" s="25">
        <f t="shared" si="15"/>
        <v>0</v>
      </c>
      <c r="S17" s="25">
        <f t="shared" si="15"/>
        <v>0</v>
      </c>
      <c r="T17" s="25">
        <f t="shared" si="15"/>
        <v>0</v>
      </c>
      <c r="U17" s="25">
        <f t="shared" si="15"/>
        <v>0</v>
      </c>
      <c r="V17" s="25">
        <f t="shared" si="15"/>
        <v>0</v>
      </c>
      <c r="W17" s="66">
        <f t="shared" si="15"/>
        <v>0</v>
      </c>
      <c r="X17" s="25">
        <f t="shared" si="15"/>
        <v>0</v>
      </c>
      <c r="Y17" s="25">
        <f t="shared" si="15"/>
        <v>0</v>
      </c>
      <c r="Z17" s="25">
        <f t="shared" si="15"/>
        <v>0</v>
      </c>
      <c r="AA17" s="25">
        <f t="shared" si="15"/>
        <v>0</v>
      </c>
      <c r="AB17" s="25">
        <f t="shared" si="15"/>
        <v>0</v>
      </c>
      <c r="AC17" s="25">
        <f t="shared" si="15"/>
        <v>0</v>
      </c>
      <c r="AD17" s="25">
        <f t="shared" si="15"/>
        <v>0</v>
      </c>
      <c r="AE17" s="25">
        <f t="shared" si="15"/>
        <v>0</v>
      </c>
      <c r="AF17" s="25">
        <f t="shared" si="15"/>
        <v>0</v>
      </c>
      <c r="AG17" s="25">
        <f t="shared" si="15"/>
        <v>0</v>
      </c>
      <c r="AH17" s="25">
        <f t="shared" si="15"/>
        <v>0</v>
      </c>
      <c r="AI17" s="25">
        <f t="shared" si="15"/>
        <v>0</v>
      </c>
      <c r="AJ17" s="25">
        <f t="shared" si="15"/>
        <v>0</v>
      </c>
      <c r="AK17" s="25">
        <f t="shared" si="15"/>
        <v>0</v>
      </c>
      <c r="AL17" s="25">
        <f t="shared" si="15"/>
        <v>0</v>
      </c>
      <c r="AM17" s="25">
        <f t="shared" si="15"/>
        <v>0</v>
      </c>
      <c r="AN17" s="25">
        <f t="shared" si="15"/>
        <v>0</v>
      </c>
      <c r="AO17" s="25">
        <f t="shared" si="15"/>
        <v>0</v>
      </c>
      <c r="AP17" s="25">
        <f t="shared" ref="AP17:BG17" si="16">IF(ROW()=COLUMN(),"-",(COUNTIF(G1_1,$H17)*COUNTIF(G1_1,AP$7))+(COUNTIF(G1_2,$H17)*COUNTIF(G1_2,AP$7))+(COUNTIF(G1_3,$H17)*COUNTIF(G1_3,AP$7))+(COUNTIF(G1_4,$H17)*COUNTIF(G1_4,AP$7))+(COUNTIF(G1_5,$H17)*COUNTIF(G1_5,AP$7))+(COUNTIF(G2_1,$H17)*COUNTIF(G2_1,AP$7))+(COUNTIF(G2_2,$H17)*COUNTIF(G2_2,AP$7))+(COUNTIF(G2_3,$H17)*COUNTIF(G2_3,AP$7))+(COUNTIF(G2_4,$H17)*COUNTIF(G2_4,AP$7))+(COUNTIF(G2_5,$H17)*COUNTIF(G2_5,AP$7))+(COUNTIF(G3_1,$H17)*COUNTIF(G3_1,AP$7))+(COUNTIF(G3_2,$H17)*COUNTIF(G3_2,AP$7))+(COUNTIF(G3_3,$H17)*COUNTIF(G3_3,AP$7))+(COUNTIF(G3_4,$H17)*COUNTIF(G3_4,AP$7))+(COUNTIF(G3_5,$H17)*COUNTIF(G3_5,AP$7))+(COUNTIF(G4_1,$H17)*COUNTIF(G4_1,AP$7))+(COUNTIF(G4_2,$H17)*COUNTIF(G4_2,AP$7))+(COUNTIF(G4_3,$H17)*COUNTIF(G4_3,AP$7))+(COUNTIF(G4_4,$H17)*COUNTIF(G4_4,AP$7))+(COUNTIF(G4_5,$H17)*COUNTIF(G4_5,AP$7))+(COUNTIF(G5_1,$H17)*COUNTIF(G5_1,AP$7))+(COUNTIF(G5_2,$H17)*COUNTIF(G5_2,AP$7))+(COUNTIF(G5_3,$H17)*COUNTIF(G5_3,AP$7))+(COUNTIF(G5_4,$H17)*COUNTIF(G5_4,AP$7))+(COUNTIF(G5_5,$H17)*COUNTIF(G5_5,AP$7)+AP77))</f>
        <v>0</v>
      </c>
      <c r="AQ17" s="25">
        <f t="shared" si="16"/>
        <v>0</v>
      </c>
      <c r="AR17" s="25">
        <f t="shared" si="16"/>
        <v>0</v>
      </c>
      <c r="AS17" s="25">
        <f t="shared" si="16"/>
        <v>0</v>
      </c>
      <c r="AT17" s="25">
        <f t="shared" si="16"/>
        <v>0</v>
      </c>
      <c r="AU17" s="25">
        <f t="shared" si="16"/>
        <v>0</v>
      </c>
      <c r="AV17" s="25">
        <f t="shared" si="16"/>
        <v>0</v>
      </c>
      <c r="AW17" s="25">
        <f t="shared" si="16"/>
        <v>0</v>
      </c>
      <c r="AX17" s="25">
        <f t="shared" si="16"/>
        <v>0</v>
      </c>
      <c r="AY17" s="25">
        <f t="shared" si="16"/>
        <v>0</v>
      </c>
      <c r="AZ17" s="25">
        <f t="shared" si="16"/>
        <v>0</v>
      </c>
      <c r="BA17" s="25">
        <f t="shared" si="16"/>
        <v>0</v>
      </c>
      <c r="BB17" s="25">
        <f t="shared" si="16"/>
        <v>0</v>
      </c>
      <c r="BC17" s="25">
        <f t="shared" si="16"/>
        <v>0</v>
      </c>
      <c r="BD17" s="25">
        <f t="shared" si="16"/>
        <v>0</v>
      </c>
      <c r="BE17" s="25">
        <f t="shared" si="16"/>
        <v>0</v>
      </c>
      <c r="BF17" s="25">
        <f t="shared" si="16"/>
        <v>0</v>
      </c>
      <c r="BG17" s="25">
        <f t="shared" si="16"/>
        <v>0</v>
      </c>
      <c r="BH17">
        <f t="shared" si="4"/>
        <v>0</v>
      </c>
    </row>
    <row r="18" spans="8:60">
      <c r="H18" s="55">
        <f>Registration!B19</f>
        <v>9</v>
      </c>
      <c r="I18" s="1" t="str">
        <f>Registration!C19</f>
        <v>Aliza Panitz</v>
      </c>
      <c r="J18" s="25">
        <f t="shared" ref="J18:AO18" si="17">IF(ROW()=COLUMN(),"-",(COUNTIF(G1_1,$H18)*COUNTIF(G1_1,J$7))+(COUNTIF(G1_2,$H18)*COUNTIF(G1_2,J$7))+(COUNTIF(G1_3,$H18)*COUNTIF(G1_3,J$7))+(COUNTIF(G1_4,$H18)*COUNTIF(G1_4,J$7))+(COUNTIF(G1_5,$H18)*COUNTIF(G1_5,J$7))+(COUNTIF(G2_1,$H18)*COUNTIF(G2_1,J$7))+(COUNTIF(G2_2,$H18)*COUNTIF(G2_2,J$7))+(COUNTIF(G2_3,$H18)*COUNTIF(G2_3,J$7))+(COUNTIF(G2_4,$H18)*COUNTIF(G2_4,J$7))+(COUNTIF(G2_5,$H18)*COUNTIF(G2_5,J$7))+(COUNTIF(G3_1,$H18)*COUNTIF(G3_1,J$7))+(COUNTIF(G3_2,$H18)*COUNTIF(G3_2,J$7))+(COUNTIF(G3_3,$H18)*COUNTIF(G3_3,J$7))+(COUNTIF(G3_4,$H18)*COUNTIF(G3_4,J$7))+(COUNTIF(G3_5,$H18)*COUNTIF(G3_5,J$7))+(COUNTIF(G4_1,$H18)*COUNTIF(G4_1,J$7))+(COUNTIF(G4_2,$H18)*COUNTIF(G4_2,J$7))+(COUNTIF(G4_3,$H18)*COUNTIF(G4_3,J$7))+(COUNTIF(G4_4,$H18)*COUNTIF(G4_4,J$7))+(COUNTIF(G4_5,$H18)*COUNTIF(G4_5,J$7))+(COUNTIF(G5_1,$H18)*COUNTIF(G5_1,J$7))+(COUNTIF(G5_2,$H18)*COUNTIF(G5_2,J$7))+(COUNTIF(G5_3,$H18)*COUNTIF(G5_3,J$7))+(COUNTIF(G5_4,$H18)*COUNTIF(G5_4,J$7))+(COUNTIF(G5_5,$H18)*COUNTIF(G5_5,J$7)+J78))</f>
        <v>0</v>
      </c>
      <c r="K18" s="25">
        <f t="shared" si="17"/>
        <v>0</v>
      </c>
      <c r="L18" s="25">
        <f t="shared" si="17"/>
        <v>0</v>
      </c>
      <c r="M18" s="25">
        <f t="shared" si="17"/>
        <v>0</v>
      </c>
      <c r="N18" s="25">
        <f t="shared" si="17"/>
        <v>0</v>
      </c>
      <c r="O18" s="25">
        <f t="shared" si="17"/>
        <v>0</v>
      </c>
      <c r="P18" s="25">
        <f t="shared" si="17"/>
        <v>0</v>
      </c>
      <c r="Q18" s="25">
        <f t="shared" si="17"/>
        <v>0</v>
      </c>
      <c r="R18" s="25" t="str">
        <f t="shared" si="17"/>
        <v>-</v>
      </c>
      <c r="S18" s="25">
        <f t="shared" si="17"/>
        <v>0</v>
      </c>
      <c r="T18" s="25">
        <f t="shared" si="17"/>
        <v>0</v>
      </c>
      <c r="U18" s="25">
        <f t="shared" si="17"/>
        <v>0</v>
      </c>
      <c r="V18" s="25">
        <f t="shared" si="17"/>
        <v>0</v>
      </c>
      <c r="W18" s="25">
        <f t="shared" si="17"/>
        <v>0</v>
      </c>
      <c r="X18" s="25">
        <f t="shared" si="17"/>
        <v>0</v>
      </c>
      <c r="Y18" s="25">
        <f t="shared" si="17"/>
        <v>0</v>
      </c>
      <c r="Z18" s="25">
        <f t="shared" si="17"/>
        <v>0</v>
      </c>
      <c r="AA18" s="25">
        <f t="shared" si="17"/>
        <v>0</v>
      </c>
      <c r="AB18" s="25">
        <f t="shared" si="17"/>
        <v>0</v>
      </c>
      <c r="AC18" s="25">
        <f t="shared" si="17"/>
        <v>0</v>
      </c>
      <c r="AD18" s="25">
        <f t="shared" si="17"/>
        <v>0</v>
      </c>
      <c r="AE18" s="25">
        <f t="shared" si="17"/>
        <v>0</v>
      </c>
      <c r="AF18" s="25">
        <f t="shared" si="17"/>
        <v>0</v>
      </c>
      <c r="AG18" s="25">
        <f t="shared" si="17"/>
        <v>0</v>
      </c>
      <c r="AH18" s="25">
        <f t="shared" si="17"/>
        <v>0</v>
      </c>
      <c r="AI18" s="25">
        <f t="shared" si="17"/>
        <v>0</v>
      </c>
      <c r="AJ18" s="25">
        <f t="shared" si="17"/>
        <v>0</v>
      </c>
      <c r="AK18" s="25">
        <f t="shared" si="17"/>
        <v>0</v>
      </c>
      <c r="AL18" s="25">
        <f t="shared" si="17"/>
        <v>0</v>
      </c>
      <c r="AM18" s="25">
        <f t="shared" si="17"/>
        <v>0</v>
      </c>
      <c r="AN18" s="25">
        <f t="shared" si="17"/>
        <v>0</v>
      </c>
      <c r="AO18" s="25">
        <f t="shared" si="17"/>
        <v>0</v>
      </c>
      <c r="AP18" s="25">
        <f t="shared" ref="AP18:BG18" si="18">IF(ROW()=COLUMN(),"-",(COUNTIF(G1_1,$H18)*COUNTIF(G1_1,AP$7))+(COUNTIF(G1_2,$H18)*COUNTIF(G1_2,AP$7))+(COUNTIF(G1_3,$H18)*COUNTIF(G1_3,AP$7))+(COUNTIF(G1_4,$H18)*COUNTIF(G1_4,AP$7))+(COUNTIF(G1_5,$H18)*COUNTIF(G1_5,AP$7))+(COUNTIF(G2_1,$H18)*COUNTIF(G2_1,AP$7))+(COUNTIF(G2_2,$H18)*COUNTIF(G2_2,AP$7))+(COUNTIF(G2_3,$H18)*COUNTIF(G2_3,AP$7))+(COUNTIF(G2_4,$H18)*COUNTIF(G2_4,AP$7))+(COUNTIF(G2_5,$H18)*COUNTIF(G2_5,AP$7))+(COUNTIF(G3_1,$H18)*COUNTIF(G3_1,AP$7))+(COUNTIF(G3_2,$H18)*COUNTIF(G3_2,AP$7))+(COUNTIF(G3_3,$H18)*COUNTIF(G3_3,AP$7))+(COUNTIF(G3_4,$H18)*COUNTIF(G3_4,AP$7))+(COUNTIF(G3_5,$H18)*COUNTIF(G3_5,AP$7))+(COUNTIF(G4_1,$H18)*COUNTIF(G4_1,AP$7))+(COUNTIF(G4_2,$H18)*COUNTIF(G4_2,AP$7))+(COUNTIF(G4_3,$H18)*COUNTIF(G4_3,AP$7))+(COUNTIF(G4_4,$H18)*COUNTIF(G4_4,AP$7))+(COUNTIF(G4_5,$H18)*COUNTIF(G4_5,AP$7))+(COUNTIF(G5_1,$H18)*COUNTIF(G5_1,AP$7))+(COUNTIF(G5_2,$H18)*COUNTIF(G5_2,AP$7))+(COUNTIF(G5_3,$H18)*COUNTIF(G5_3,AP$7))+(COUNTIF(G5_4,$H18)*COUNTIF(G5_4,AP$7))+(COUNTIF(G5_5,$H18)*COUNTIF(G5_5,AP$7)+AP78))</f>
        <v>0</v>
      </c>
      <c r="AQ18" s="25">
        <f t="shared" si="18"/>
        <v>0</v>
      </c>
      <c r="AR18" s="25">
        <f t="shared" si="18"/>
        <v>0</v>
      </c>
      <c r="AS18" s="25">
        <f t="shared" si="18"/>
        <v>0</v>
      </c>
      <c r="AT18" s="25">
        <f t="shared" si="18"/>
        <v>0</v>
      </c>
      <c r="AU18" s="25">
        <f t="shared" si="18"/>
        <v>0</v>
      </c>
      <c r="AV18" s="25">
        <f t="shared" si="18"/>
        <v>0</v>
      </c>
      <c r="AW18" s="25">
        <f t="shared" si="18"/>
        <v>0</v>
      </c>
      <c r="AX18" s="25">
        <f t="shared" si="18"/>
        <v>0</v>
      </c>
      <c r="AY18" s="25">
        <f t="shared" si="18"/>
        <v>0</v>
      </c>
      <c r="AZ18" s="25">
        <f t="shared" si="18"/>
        <v>0</v>
      </c>
      <c r="BA18" s="25">
        <f t="shared" si="18"/>
        <v>0</v>
      </c>
      <c r="BB18" s="25">
        <f t="shared" si="18"/>
        <v>0</v>
      </c>
      <c r="BC18" s="25">
        <f t="shared" si="18"/>
        <v>0</v>
      </c>
      <c r="BD18" s="25">
        <f t="shared" si="18"/>
        <v>0</v>
      </c>
      <c r="BE18" s="25">
        <f t="shared" si="18"/>
        <v>0</v>
      </c>
      <c r="BF18" s="25">
        <f t="shared" si="18"/>
        <v>0</v>
      </c>
      <c r="BG18" s="25">
        <f t="shared" si="18"/>
        <v>0</v>
      </c>
      <c r="BH18">
        <f t="shared" si="4"/>
        <v>0</v>
      </c>
    </row>
    <row r="19" spans="8:60">
      <c r="H19" s="55">
        <f>Registration!B20</f>
        <v>10</v>
      </c>
      <c r="I19" s="1" t="str">
        <f>Registration!C20</f>
        <v>John Tamplin</v>
      </c>
      <c r="J19" s="25">
        <f t="shared" ref="J19:AO19" si="19">IF(ROW()=COLUMN(),"-",(COUNTIF(G1_1,$H19)*COUNTIF(G1_1,J$7))+(COUNTIF(G1_2,$H19)*COUNTIF(G1_2,J$7))+(COUNTIF(G1_3,$H19)*COUNTIF(G1_3,J$7))+(COUNTIF(G1_4,$H19)*COUNTIF(G1_4,J$7))+(COUNTIF(G1_5,$H19)*COUNTIF(G1_5,J$7))+(COUNTIF(G2_1,$H19)*COUNTIF(G2_1,J$7))+(COUNTIF(G2_2,$H19)*COUNTIF(G2_2,J$7))+(COUNTIF(G2_3,$H19)*COUNTIF(G2_3,J$7))+(COUNTIF(G2_4,$H19)*COUNTIF(G2_4,J$7))+(COUNTIF(G2_5,$H19)*COUNTIF(G2_5,J$7))+(COUNTIF(G3_1,$H19)*COUNTIF(G3_1,J$7))+(COUNTIF(G3_2,$H19)*COUNTIF(G3_2,J$7))+(COUNTIF(G3_3,$H19)*COUNTIF(G3_3,J$7))+(COUNTIF(G3_4,$H19)*COUNTIF(G3_4,J$7))+(COUNTIF(G3_5,$H19)*COUNTIF(G3_5,J$7))+(COUNTIF(G4_1,$H19)*COUNTIF(G4_1,J$7))+(COUNTIF(G4_2,$H19)*COUNTIF(G4_2,J$7))+(COUNTIF(G4_3,$H19)*COUNTIF(G4_3,J$7))+(COUNTIF(G4_4,$H19)*COUNTIF(G4_4,J$7))+(COUNTIF(G4_5,$H19)*COUNTIF(G4_5,J$7))+(COUNTIF(G5_1,$H19)*COUNTIF(G5_1,J$7))+(COUNTIF(G5_2,$H19)*COUNTIF(G5_2,J$7))+(COUNTIF(G5_3,$H19)*COUNTIF(G5_3,J$7))+(COUNTIF(G5_4,$H19)*COUNTIF(G5_4,J$7))+(COUNTIF(G5_5,$H19)*COUNTIF(G5_5,J$7)+J79))</f>
        <v>0</v>
      </c>
      <c r="K19" s="25">
        <f t="shared" si="19"/>
        <v>0</v>
      </c>
      <c r="L19" s="25">
        <f t="shared" si="19"/>
        <v>0</v>
      </c>
      <c r="M19" s="25">
        <f t="shared" si="19"/>
        <v>0</v>
      </c>
      <c r="N19" s="25">
        <f t="shared" si="19"/>
        <v>0</v>
      </c>
      <c r="O19" s="25">
        <f t="shared" si="19"/>
        <v>0</v>
      </c>
      <c r="P19" s="25">
        <f t="shared" si="19"/>
        <v>0</v>
      </c>
      <c r="Q19" s="25">
        <f t="shared" si="19"/>
        <v>0</v>
      </c>
      <c r="R19" s="25">
        <f t="shared" si="19"/>
        <v>0</v>
      </c>
      <c r="S19" s="25" t="str">
        <f t="shared" si="19"/>
        <v>-</v>
      </c>
      <c r="T19" s="25">
        <f t="shared" si="19"/>
        <v>0</v>
      </c>
      <c r="U19" s="25">
        <f t="shared" si="19"/>
        <v>0</v>
      </c>
      <c r="V19" s="25">
        <f t="shared" si="19"/>
        <v>0</v>
      </c>
      <c r="W19" s="25">
        <f t="shared" si="19"/>
        <v>0</v>
      </c>
      <c r="X19" s="67">
        <f t="shared" si="19"/>
        <v>0</v>
      </c>
      <c r="Y19" s="25">
        <f t="shared" si="19"/>
        <v>0</v>
      </c>
      <c r="Z19" s="25">
        <f t="shared" si="19"/>
        <v>0</v>
      </c>
      <c r="AA19" s="25">
        <f t="shared" si="19"/>
        <v>0</v>
      </c>
      <c r="AB19" s="25">
        <f t="shared" si="19"/>
        <v>0</v>
      </c>
      <c r="AC19" s="25">
        <f t="shared" si="19"/>
        <v>0</v>
      </c>
      <c r="AD19" s="25">
        <f t="shared" si="19"/>
        <v>0</v>
      </c>
      <c r="AE19" s="25">
        <f t="shared" si="19"/>
        <v>0</v>
      </c>
      <c r="AF19" s="25">
        <f t="shared" si="19"/>
        <v>0</v>
      </c>
      <c r="AG19" s="25">
        <f t="shared" si="19"/>
        <v>0</v>
      </c>
      <c r="AH19" s="25">
        <f t="shared" si="19"/>
        <v>0</v>
      </c>
      <c r="AI19" s="25">
        <f t="shared" si="19"/>
        <v>0</v>
      </c>
      <c r="AJ19" s="25">
        <f t="shared" si="19"/>
        <v>0</v>
      </c>
      <c r="AK19" s="25">
        <f t="shared" si="19"/>
        <v>0</v>
      </c>
      <c r="AL19" s="25">
        <f t="shared" si="19"/>
        <v>0</v>
      </c>
      <c r="AM19" s="25">
        <f t="shared" si="19"/>
        <v>0</v>
      </c>
      <c r="AN19" s="25">
        <f t="shared" si="19"/>
        <v>0</v>
      </c>
      <c r="AO19" s="25">
        <f t="shared" si="19"/>
        <v>0</v>
      </c>
      <c r="AP19" s="25">
        <f t="shared" ref="AP19:BG19" si="20">IF(ROW()=COLUMN(),"-",(COUNTIF(G1_1,$H19)*COUNTIF(G1_1,AP$7))+(COUNTIF(G1_2,$H19)*COUNTIF(G1_2,AP$7))+(COUNTIF(G1_3,$H19)*COUNTIF(G1_3,AP$7))+(COUNTIF(G1_4,$H19)*COUNTIF(G1_4,AP$7))+(COUNTIF(G1_5,$H19)*COUNTIF(G1_5,AP$7))+(COUNTIF(G2_1,$H19)*COUNTIF(G2_1,AP$7))+(COUNTIF(G2_2,$H19)*COUNTIF(G2_2,AP$7))+(COUNTIF(G2_3,$H19)*COUNTIF(G2_3,AP$7))+(COUNTIF(G2_4,$H19)*COUNTIF(G2_4,AP$7))+(COUNTIF(G2_5,$H19)*COUNTIF(G2_5,AP$7))+(COUNTIF(G3_1,$H19)*COUNTIF(G3_1,AP$7))+(COUNTIF(G3_2,$H19)*COUNTIF(G3_2,AP$7))+(COUNTIF(G3_3,$H19)*COUNTIF(G3_3,AP$7))+(COUNTIF(G3_4,$H19)*COUNTIF(G3_4,AP$7))+(COUNTIF(G3_5,$H19)*COUNTIF(G3_5,AP$7))+(COUNTIF(G4_1,$H19)*COUNTIF(G4_1,AP$7))+(COUNTIF(G4_2,$H19)*COUNTIF(G4_2,AP$7))+(COUNTIF(G4_3,$H19)*COUNTIF(G4_3,AP$7))+(COUNTIF(G4_4,$H19)*COUNTIF(G4_4,AP$7))+(COUNTIF(G4_5,$H19)*COUNTIF(G4_5,AP$7))+(COUNTIF(G5_1,$H19)*COUNTIF(G5_1,AP$7))+(COUNTIF(G5_2,$H19)*COUNTIF(G5_2,AP$7))+(COUNTIF(G5_3,$H19)*COUNTIF(G5_3,AP$7))+(COUNTIF(G5_4,$H19)*COUNTIF(G5_4,AP$7))+(COUNTIF(G5_5,$H19)*COUNTIF(G5_5,AP$7)+AP79))</f>
        <v>0</v>
      </c>
      <c r="AQ19" s="25">
        <f t="shared" si="20"/>
        <v>0</v>
      </c>
      <c r="AR19" s="25">
        <f t="shared" si="20"/>
        <v>0</v>
      </c>
      <c r="AS19" s="25">
        <f t="shared" si="20"/>
        <v>0</v>
      </c>
      <c r="AT19" s="25">
        <f t="shared" si="20"/>
        <v>0</v>
      </c>
      <c r="AU19" s="25">
        <f t="shared" si="20"/>
        <v>0</v>
      </c>
      <c r="AV19" s="25">
        <f t="shared" si="20"/>
        <v>0</v>
      </c>
      <c r="AW19" s="25">
        <f t="shared" si="20"/>
        <v>0</v>
      </c>
      <c r="AX19" s="25">
        <f t="shared" si="20"/>
        <v>0</v>
      </c>
      <c r="AY19" s="25">
        <f t="shared" si="20"/>
        <v>0</v>
      </c>
      <c r="AZ19" s="25">
        <f t="shared" si="20"/>
        <v>0</v>
      </c>
      <c r="BA19" s="25">
        <f t="shared" si="20"/>
        <v>0</v>
      </c>
      <c r="BB19" s="25">
        <f t="shared" si="20"/>
        <v>0</v>
      </c>
      <c r="BC19" s="25">
        <f t="shared" si="20"/>
        <v>0</v>
      </c>
      <c r="BD19" s="25">
        <f t="shared" si="20"/>
        <v>0</v>
      </c>
      <c r="BE19" s="25">
        <f t="shared" si="20"/>
        <v>0</v>
      </c>
      <c r="BF19" s="25">
        <f t="shared" si="20"/>
        <v>0</v>
      </c>
      <c r="BG19" s="25">
        <f t="shared" si="20"/>
        <v>0</v>
      </c>
      <c r="BH19">
        <f t="shared" si="4"/>
        <v>0</v>
      </c>
    </row>
    <row r="20" spans="8:60">
      <c r="H20" s="55">
        <f>Registration!B21</f>
        <v>11</v>
      </c>
      <c r="I20" s="1" t="str">
        <f>Registration!C21</f>
        <v>Dave Blanchard</v>
      </c>
      <c r="J20" s="25">
        <f t="shared" ref="J20:AO20" si="21">IF(ROW()=COLUMN(),"-",(COUNTIF(G1_1,$H20)*COUNTIF(G1_1,J$7))+(COUNTIF(G1_2,$H20)*COUNTIF(G1_2,J$7))+(COUNTIF(G1_3,$H20)*COUNTIF(G1_3,J$7))+(COUNTIF(G1_4,$H20)*COUNTIF(G1_4,J$7))+(COUNTIF(G1_5,$H20)*COUNTIF(G1_5,J$7))+(COUNTIF(G2_1,$H20)*COUNTIF(G2_1,J$7))+(COUNTIF(G2_2,$H20)*COUNTIF(G2_2,J$7))+(COUNTIF(G2_3,$H20)*COUNTIF(G2_3,J$7))+(COUNTIF(G2_4,$H20)*COUNTIF(G2_4,J$7))+(COUNTIF(G2_5,$H20)*COUNTIF(G2_5,J$7))+(COUNTIF(G3_1,$H20)*COUNTIF(G3_1,J$7))+(COUNTIF(G3_2,$H20)*COUNTIF(G3_2,J$7))+(COUNTIF(G3_3,$H20)*COUNTIF(G3_3,J$7))+(COUNTIF(G3_4,$H20)*COUNTIF(G3_4,J$7))+(COUNTIF(G3_5,$H20)*COUNTIF(G3_5,J$7))+(COUNTIF(G4_1,$H20)*COUNTIF(G4_1,J$7))+(COUNTIF(G4_2,$H20)*COUNTIF(G4_2,J$7))+(COUNTIF(G4_3,$H20)*COUNTIF(G4_3,J$7))+(COUNTIF(G4_4,$H20)*COUNTIF(G4_4,J$7))+(COUNTIF(G4_5,$H20)*COUNTIF(G4_5,J$7))+(COUNTIF(G5_1,$H20)*COUNTIF(G5_1,J$7))+(COUNTIF(G5_2,$H20)*COUNTIF(G5_2,J$7))+(COUNTIF(G5_3,$H20)*COUNTIF(G5_3,J$7))+(COUNTIF(G5_4,$H20)*COUNTIF(G5_4,J$7))+(COUNTIF(G5_5,$H20)*COUNTIF(G5_5,J$7)+J80))</f>
        <v>0</v>
      </c>
      <c r="K20" s="25">
        <f t="shared" si="21"/>
        <v>0</v>
      </c>
      <c r="L20" s="25">
        <f t="shared" si="21"/>
        <v>0</v>
      </c>
      <c r="M20" s="25">
        <f t="shared" si="21"/>
        <v>0</v>
      </c>
      <c r="N20" s="25">
        <f t="shared" si="21"/>
        <v>0</v>
      </c>
      <c r="O20" s="25">
        <f t="shared" si="21"/>
        <v>0</v>
      </c>
      <c r="P20" s="25">
        <f t="shared" si="21"/>
        <v>0</v>
      </c>
      <c r="Q20" s="25">
        <f t="shared" si="21"/>
        <v>0</v>
      </c>
      <c r="R20" s="25">
        <f t="shared" si="21"/>
        <v>0</v>
      </c>
      <c r="S20" s="25">
        <f t="shared" si="21"/>
        <v>0</v>
      </c>
      <c r="T20" s="25" t="str">
        <f t="shared" si="21"/>
        <v>-</v>
      </c>
      <c r="U20" s="25">
        <f t="shared" si="21"/>
        <v>0</v>
      </c>
      <c r="V20" s="25">
        <f t="shared" si="21"/>
        <v>0</v>
      </c>
      <c r="W20" s="25">
        <f t="shared" si="21"/>
        <v>0</v>
      </c>
      <c r="X20" s="25">
        <f t="shared" si="21"/>
        <v>0</v>
      </c>
      <c r="Y20" s="25">
        <f t="shared" si="21"/>
        <v>0</v>
      </c>
      <c r="Z20" s="25">
        <f t="shared" si="21"/>
        <v>0</v>
      </c>
      <c r="AA20" s="25">
        <f t="shared" si="21"/>
        <v>0</v>
      </c>
      <c r="AB20" s="25">
        <f t="shared" si="21"/>
        <v>0</v>
      </c>
      <c r="AC20" s="25">
        <f t="shared" si="21"/>
        <v>0</v>
      </c>
      <c r="AD20" s="25">
        <f t="shared" si="21"/>
        <v>0</v>
      </c>
      <c r="AE20" s="25">
        <f t="shared" si="21"/>
        <v>0</v>
      </c>
      <c r="AF20" s="25">
        <f t="shared" si="21"/>
        <v>0</v>
      </c>
      <c r="AG20" s="25">
        <f t="shared" si="21"/>
        <v>0</v>
      </c>
      <c r="AH20" s="25">
        <f t="shared" si="21"/>
        <v>0</v>
      </c>
      <c r="AI20" s="25">
        <f t="shared" si="21"/>
        <v>0</v>
      </c>
      <c r="AJ20" s="25">
        <f t="shared" si="21"/>
        <v>0</v>
      </c>
      <c r="AK20" s="25">
        <f t="shared" si="21"/>
        <v>0</v>
      </c>
      <c r="AL20" s="25">
        <f t="shared" si="21"/>
        <v>0</v>
      </c>
      <c r="AM20" s="25">
        <f t="shared" si="21"/>
        <v>0</v>
      </c>
      <c r="AN20" s="25">
        <f t="shared" si="21"/>
        <v>0</v>
      </c>
      <c r="AO20" s="25">
        <f t="shared" si="21"/>
        <v>0</v>
      </c>
      <c r="AP20" s="25">
        <f t="shared" ref="AP20:BG20" si="22">IF(ROW()=COLUMN(),"-",(COUNTIF(G1_1,$H20)*COUNTIF(G1_1,AP$7))+(COUNTIF(G1_2,$H20)*COUNTIF(G1_2,AP$7))+(COUNTIF(G1_3,$H20)*COUNTIF(G1_3,AP$7))+(COUNTIF(G1_4,$H20)*COUNTIF(G1_4,AP$7))+(COUNTIF(G1_5,$H20)*COUNTIF(G1_5,AP$7))+(COUNTIF(G2_1,$H20)*COUNTIF(G2_1,AP$7))+(COUNTIF(G2_2,$H20)*COUNTIF(G2_2,AP$7))+(COUNTIF(G2_3,$H20)*COUNTIF(G2_3,AP$7))+(COUNTIF(G2_4,$H20)*COUNTIF(G2_4,AP$7))+(COUNTIF(G2_5,$H20)*COUNTIF(G2_5,AP$7))+(COUNTIF(G3_1,$H20)*COUNTIF(G3_1,AP$7))+(COUNTIF(G3_2,$H20)*COUNTIF(G3_2,AP$7))+(COUNTIF(G3_3,$H20)*COUNTIF(G3_3,AP$7))+(COUNTIF(G3_4,$H20)*COUNTIF(G3_4,AP$7))+(COUNTIF(G3_5,$H20)*COUNTIF(G3_5,AP$7))+(COUNTIF(G4_1,$H20)*COUNTIF(G4_1,AP$7))+(COUNTIF(G4_2,$H20)*COUNTIF(G4_2,AP$7))+(COUNTIF(G4_3,$H20)*COUNTIF(G4_3,AP$7))+(COUNTIF(G4_4,$H20)*COUNTIF(G4_4,AP$7))+(COUNTIF(G4_5,$H20)*COUNTIF(G4_5,AP$7))+(COUNTIF(G5_1,$H20)*COUNTIF(G5_1,AP$7))+(COUNTIF(G5_2,$H20)*COUNTIF(G5_2,AP$7))+(COUNTIF(G5_3,$H20)*COUNTIF(G5_3,AP$7))+(COUNTIF(G5_4,$H20)*COUNTIF(G5_4,AP$7))+(COUNTIF(G5_5,$H20)*COUNTIF(G5_5,AP$7)+AP80))</f>
        <v>0</v>
      </c>
      <c r="AQ20" s="25">
        <f t="shared" si="22"/>
        <v>0</v>
      </c>
      <c r="AR20" s="25">
        <f t="shared" si="22"/>
        <v>0</v>
      </c>
      <c r="AS20" s="25">
        <f t="shared" si="22"/>
        <v>0</v>
      </c>
      <c r="AT20" s="25">
        <f t="shared" si="22"/>
        <v>0</v>
      </c>
      <c r="AU20" s="25">
        <f t="shared" si="22"/>
        <v>0</v>
      </c>
      <c r="AV20" s="25">
        <f t="shared" si="22"/>
        <v>0</v>
      </c>
      <c r="AW20" s="25">
        <f t="shared" si="22"/>
        <v>0</v>
      </c>
      <c r="AX20" s="25">
        <f t="shared" si="22"/>
        <v>0</v>
      </c>
      <c r="AY20" s="25">
        <f t="shared" si="22"/>
        <v>0</v>
      </c>
      <c r="AZ20" s="25">
        <f t="shared" si="22"/>
        <v>0</v>
      </c>
      <c r="BA20" s="25">
        <f t="shared" si="22"/>
        <v>0</v>
      </c>
      <c r="BB20" s="25">
        <f t="shared" si="22"/>
        <v>0</v>
      </c>
      <c r="BC20" s="25">
        <f t="shared" si="22"/>
        <v>0</v>
      </c>
      <c r="BD20" s="25">
        <f t="shared" si="22"/>
        <v>0</v>
      </c>
      <c r="BE20" s="25">
        <f t="shared" si="22"/>
        <v>0</v>
      </c>
      <c r="BF20" s="25">
        <f t="shared" si="22"/>
        <v>0</v>
      </c>
      <c r="BG20" s="25">
        <f t="shared" si="22"/>
        <v>0</v>
      </c>
      <c r="BH20">
        <f t="shared" si="4"/>
        <v>0</v>
      </c>
    </row>
    <row r="21" spans="8:60">
      <c r="H21" s="55">
        <f>Registration!B22</f>
        <v>12</v>
      </c>
      <c r="I21" s="1" t="str">
        <f>Registration!C22</f>
        <v>Mike Monical</v>
      </c>
      <c r="J21" s="25">
        <f t="shared" ref="J21:AO21" si="23">IF(ROW()=COLUMN(),"-",(COUNTIF(G1_1,$H21)*COUNTIF(G1_1,J$7))+(COUNTIF(G1_2,$H21)*COUNTIF(G1_2,J$7))+(COUNTIF(G1_3,$H21)*COUNTIF(G1_3,J$7))+(COUNTIF(G1_4,$H21)*COUNTIF(G1_4,J$7))+(COUNTIF(G1_5,$H21)*COUNTIF(G1_5,J$7))+(COUNTIF(G2_1,$H21)*COUNTIF(G2_1,J$7))+(COUNTIF(G2_2,$H21)*COUNTIF(G2_2,J$7))+(COUNTIF(G2_3,$H21)*COUNTIF(G2_3,J$7))+(COUNTIF(G2_4,$H21)*COUNTIF(G2_4,J$7))+(COUNTIF(G2_5,$H21)*COUNTIF(G2_5,J$7))+(COUNTIF(G3_1,$H21)*COUNTIF(G3_1,J$7))+(COUNTIF(G3_2,$H21)*COUNTIF(G3_2,J$7))+(COUNTIF(G3_3,$H21)*COUNTIF(G3_3,J$7))+(COUNTIF(G3_4,$H21)*COUNTIF(G3_4,J$7))+(COUNTIF(G3_5,$H21)*COUNTIF(G3_5,J$7))+(COUNTIF(G4_1,$H21)*COUNTIF(G4_1,J$7))+(COUNTIF(G4_2,$H21)*COUNTIF(G4_2,J$7))+(COUNTIF(G4_3,$H21)*COUNTIF(G4_3,J$7))+(COUNTIF(G4_4,$H21)*COUNTIF(G4_4,J$7))+(COUNTIF(G4_5,$H21)*COUNTIF(G4_5,J$7))+(COUNTIF(G5_1,$H21)*COUNTIF(G5_1,J$7))+(COUNTIF(G5_2,$H21)*COUNTIF(G5_2,J$7))+(COUNTIF(G5_3,$H21)*COUNTIF(G5_3,J$7))+(COUNTIF(G5_4,$H21)*COUNTIF(G5_4,J$7))+(COUNTIF(G5_5,$H21)*COUNTIF(G5_5,J$7)+J81))</f>
        <v>0</v>
      </c>
      <c r="K21" s="25">
        <f t="shared" si="23"/>
        <v>0</v>
      </c>
      <c r="L21" s="25">
        <f t="shared" si="23"/>
        <v>0</v>
      </c>
      <c r="M21" s="25">
        <f t="shared" si="23"/>
        <v>0</v>
      </c>
      <c r="N21" s="25">
        <f t="shared" si="23"/>
        <v>0</v>
      </c>
      <c r="O21" s="25">
        <f t="shared" si="23"/>
        <v>0</v>
      </c>
      <c r="P21" s="25">
        <f t="shared" si="23"/>
        <v>0</v>
      </c>
      <c r="Q21" s="25">
        <f t="shared" si="23"/>
        <v>0</v>
      </c>
      <c r="R21" s="25">
        <f t="shared" si="23"/>
        <v>0</v>
      </c>
      <c r="S21" s="25">
        <f t="shared" si="23"/>
        <v>0</v>
      </c>
      <c r="T21" s="25">
        <f t="shared" si="23"/>
        <v>0</v>
      </c>
      <c r="U21" s="25" t="str">
        <f t="shared" si="23"/>
        <v>-</v>
      </c>
      <c r="V21" s="25">
        <f t="shared" si="23"/>
        <v>0</v>
      </c>
      <c r="W21" s="25">
        <f t="shared" si="23"/>
        <v>0</v>
      </c>
      <c r="X21" s="25">
        <f t="shared" si="23"/>
        <v>0</v>
      </c>
      <c r="Y21" s="56">
        <f t="shared" si="23"/>
        <v>0</v>
      </c>
      <c r="Z21" s="25">
        <f t="shared" si="23"/>
        <v>0</v>
      </c>
      <c r="AA21" s="25">
        <f t="shared" si="23"/>
        <v>0</v>
      </c>
      <c r="AB21" s="25">
        <f t="shared" si="23"/>
        <v>0</v>
      </c>
      <c r="AC21" s="25">
        <f t="shared" si="23"/>
        <v>0</v>
      </c>
      <c r="AD21" s="25">
        <f t="shared" si="23"/>
        <v>0</v>
      </c>
      <c r="AE21" s="25">
        <f t="shared" si="23"/>
        <v>0</v>
      </c>
      <c r="AF21" s="25">
        <f t="shared" si="23"/>
        <v>0</v>
      </c>
      <c r="AG21" s="25">
        <f t="shared" si="23"/>
        <v>0</v>
      </c>
      <c r="AH21" s="25">
        <f t="shared" si="23"/>
        <v>0</v>
      </c>
      <c r="AI21" s="25">
        <f t="shared" si="23"/>
        <v>0</v>
      </c>
      <c r="AJ21" s="25">
        <f t="shared" si="23"/>
        <v>0</v>
      </c>
      <c r="AK21" s="25">
        <f t="shared" si="23"/>
        <v>0</v>
      </c>
      <c r="AL21" s="25">
        <f t="shared" si="23"/>
        <v>0</v>
      </c>
      <c r="AM21" s="25">
        <f t="shared" si="23"/>
        <v>0</v>
      </c>
      <c r="AN21" s="25">
        <f t="shared" si="23"/>
        <v>0</v>
      </c>
      <c r="AO21" s="25">
        <f t="shared" si="23"/>
        <v>0</v>
      </c>
      <c r="AP21" s="25">
        <f t="shared" ref="AP21:BG21" si="24">IF(ROW()=COLUMN(),"-",(COUNTIF(G1_1,$H21)*COUNTIF(G1_1,AP$7))+(COUNTIF(G1_2,$H21)*COUNTIF(G1_2,AP$7))+(COUNTIF(G1_3,$H21)*COUNTIF(G1_3,AP$7))+(COUNTIF(G1_4,$H21)*COUNTIF(G1_4,AP$7))+(COUNTIF(G1_5,$H21)*COUNTIF(G1_5,AP$7))+(COUNTIF(G2_1,$H21)*COUNTIF(G2_1,AP$7))+(COUNTIF(G2_2,$H21)*COUNTIF(G2_2,AP$7))+(COUNTIF(G2_3,$H21)*COUNTIF(G2_3,AP$7))+(COUNTIF(G2_4,$H21)*COUNTIF(G2_4,AP$7))+(COUNTIF(G2_5,$H21)*COUNTIF(G2_5,AP$7))+(COUNTIF(G3_1,$H21)*COUNTIF(G3_1,AP$7))+(COUNTIF(G3_2,$H21)*COUNTIF(G3_2,AP$7))+(COUNTIF(G3_3,$H21)*COUNTIF(G3_3,AP$7))+(COUNTIF(G3_4,$H21)*COUNTIF(G3_4,AP$7))+(COUNTIF(G3_5,$H21)*COUNTIF(G3_5,AP$7))+(COUNTIF(G4_1,$H21)*COUNTIF(G4_1,AP$7))+(COUNTIF(G4_2,$H21)*COUNTIF(G4_2,AP$7))+(COUNTIF(G4_3,$H21)*COUNTIF(G4_3,AP$7))+(COUNTIF(G4_4,$H21)*COUNTIF(G4_4,AP$7))+(COUNTIF(G4_5,$H21)*COUNTIF(G4_5,AP$7))+(COUNTIF(G5_1,$H21)*COUNTIF(G5_1,AP$7))+(COUNTIF(G5_2,$H21)*COUNTIF(G5_2,AP$7))+(COUNTIF(G5_3,$H21)*COUNTIF(G5_3,AP$7))+(COUNTIF(G5_4,$H21)*COUNTIF(G5_4,AP$7))+(COUNTIF(G5_5,$H21)*COUNTIF(G5_5,AP$7)+AP81))</f>
        <v>0</v>
      </c>
      <c r="AQ21" s="25">
        <f t="shared" si="24"/>
        <v>0</v>
      </c>
      <c r="AR21" s="25">
        <f t="shared" si="24"/>
        <v>0</v>
      </c>
      <c r="AS21" s="25">
        <f t="shared" si="24"/>
        <v>0</v>
      </c>
      <c r="AT21" s="25">
        <f t="shared" si="24"/>
        <v>0</v>
      </c>
      <c r="AU21" s="25">
        <f t="shared" si="24"/>
        <v>0</v>
      </c>
      <c r="AV21" s="25">
        <f t="shared" si="24"/>
        <v>0</v>
      </c>
      <c r="AW21" s="25">
        <f t="shared" si="24"/>
        <v>0</v>
      </c>
      <c r="AX21" s="25">
        <f t="shared" si="24"/>
        <v>0</v>
      </c>
      <c r="AY21" s="25">
        <f t="shared" si="24"/>
        <v>0</v>
      </c>
      <c r="AZ21" s="25">
        <f t="shared" si="24"/>
        <v>0</v>
      </c>
      <c r="BA21" s="25">
        <f t="shared" si="24"/>
        <v>0</v>
      </c>
      <c r="BB21" s="25">
        <f t="shared" si="24"/>
        <v>0</v>
      </c>
      <c r="BC21" s="25">
        <f t="shared" si="24"/>
        <v>0</v>
      </c>
      <c r="BD21" s="25">
        <f t="shared" si="24"/>
        <v>0</v>
      </c>
      <c r="BE21" s="25">
        <f t="shared" si="24"/>
        <v>0</v>
      </c>
      <c r="BF21" s="25">
        <f t="shared" si="24"/>
        <v>0</v>
      </c>
      <c r="BG21" s="25">
        <f t="shared" si="24"/>
        <v>0</v>
      </c>
      <c r="BH21">
        <f t="shared" si="4"/>
        <v>0</v>
      </c>
    </row>
    <row r="22" spans="8:60">
      <c r="H22" s="55">
        <f>Registration!B23</f>
        <v>13</v>
      </c>
      <c r="I22" s="1" t="str">
        <f>Registration!C23</f>
        <v>Chris Schaffer</v>
      </c>
      <c r="J22" s="25">
        <f t="shared" ref="J22:AO22" si="25">IF(ROW()=COLUMN(),"-",(COUNTIF(G1_1,$H22)*COUNTIF(G1_1,J$7))+(COUNTIF(G1_2,$H22)*COUNTIF(G1_2,J$7))+(COUNTIF(G1_3,$H22)*COUNTIF(G1_3,J$7))+(COUNTIF(G1_4,$H22)*COUNTIF(G1_4,J$7))+(COUNTIF(G1_5,$H22)*COUNTIF(G1_5,J$7))+(COUNTIF(G2_1,$H22)*COUNTIF(G2_1,J$7))+(COUNTIF(G2_2,$H22)*COUNTIF(G2_2,J$7))+(COUNTIF(G2_3,$H22)*COUNTIF(G2_3,J$7))+(COUNTIF(G2_4,$H22)*COUNTIF(G2_4,J$7))+(COUNTIF(G2_5,$H22)*COUNTIF(G2_5,J$7))+(COUNTIF(G3_1,$H22)*COUNTIF(G3_1,J$7))+(COUNTIF(G3_2,$H22)*COUNTIF(G3_2,J$7))+(COUNTIF(G3_3,$H22)*COUNTIF(G3_3,J$7))+(COUNTIF(G3_4,$H22)*COUNTIF(G3_4,J$7))+(COUNTIF(G3_5,$H22)*COUNTIF(G3_5,J$7))+(COUNTIF(G4_1,$H22)*COUNTIF(G4_1,J$7))+(COUNTIF(G4_2,$H22)*COUNTIF(G4_2,J$7))+(COUNTIF(G4_3,$H22)*COUNTIF(G4_3,J$7))+(COUNTIF(G4_4,$H22)*COUNTIF(G4_4,J$7))+(COUNTIF(G4_5,$H22)*COUNTIF(G4_5,J$7))+(COUNTIF(G5_1,$H22)*COUNTIF(G5_1,J$7))+(COUNTIF(G5_2,$H22)*COUNTIF(G5_2,J$7))+(COUNTIF(G5_3,$H22)*COUNTIF(G5_3,J$7))+(COUNTIF(G5_4,$H22)*COUNTIF(G5_4,J$7))+(COUNTIF(G5_5,$H22)*COUNTIF(G5_5,J$7)+J82))</f>
        <v>0</v>
      </c>
      <c r="K22" s="25">
        <f t="shared" si="25"/>
        <v>0</v>
      </c>
      <c r="L22" s="25">
        <f t="shared" si="25"/>
        <v>0</v>
      </c>
      <c r="M22" s="25">
        <f t="shared" si="25"/>
        <v>0</v>
      </c>
      <c r="N22" s="25">
        <f t="shared" si="25"/>
        <v>0</v>
      </c>
      <c r="O22" s="25">
        <f t="shared" si="25"/>
        <v>0</v>
      </c>
      <c r="P22" s="25">
        <f t="shared" si="25"/>
        <v>0</v>
      </c>
      <c r="Q22" s="25">
        <f t="shared" si="25"/>
        <v>0</v>
      </c>
      <c r="R22" s="25">
        <f t="shared" si="25"/>
        <v>0</v>
      </c>
      <c r="S22" s="25">
        <f t="shared" si="25"/>
        <v>0</v>
      </c>
      <c r="T22" s="25">
        <f t="shared" si="25"/>
        <v>0</v>
      </c>
      <c r="U22" s="25">
        <f t="shared" si="25"/>
        <v>0</v>
      </c>
      <c r="V22" s="25" t="str">
        <f t="shared" si="25"/>
        <v>-</v>
      </c>
      <c r="W22" s="25">
        <f t="shared" si="25"/>
        <v>0</v>
      </c>
      <c r="X22" s="25">
        <f t="shared" si="25"/>
        <v>0</v>
      </c>
      <c r="Y22" s="25">
        <f t="shared" si="25"/>
        <v>0</v>
      </c>
      <c r="Z22" s="25">
        <f t="shared" si="25"/>
        <v>0</v>
      </c>
      <c r="AA22" s="25">
        <f t="shared" si="25"/>
        <v>0</v>
      </c>
      <c r="AB22" s="25">
        <f t="shared" si="25"/>
        <v>0</v>
      </c>
      <c r="AC22" s="25">
        <f t="shared" si="25"/>
        <v>0</v>
      </c>
      <c r="AD22" s="25">
        <f t="shared" si="25"/>
        <v>0</v>
      </c>
      <c r="AE22" s="25">
        <f t="shared" si="25"/>
        <v>0</v>
      </c>
      <c r="AF22" s="25">
        <f t="shared" si="25"/>
        <v>0</v>
      </c>
      <c r="AG22" s="25">
        <f t="shared" si="25"/>
        <v>0</v>
      </c>
      <c r="AH22" s="25">
        <f t="shared" si="25"/>
        <v>0</v>
      </c>
      <c r="AI22" s="25">
        <f t="shared" si="25"/>
        <v>0</v>
      </c>
      <c r="AJ22" s="25">
        <f t="shared" si="25"/>
        <v>0</v>
      </c>
      <c r="AK22" s="25">
        <f t="shared" si="25"/>
        <v>0</v>
      </c>
      <c r="AL22" s="25">
        <f t="shared" si="25"/>
        <v>0</v>
      </c>
      <c r="AM22" s="25">
        <f t="shared" si="25"/>
        <v>0</v>
      </c>
      <c r="AN22" s="25">
        <f t="shared" si="25"/>
        <v>0</v>
      </c>
      <c r="AO22" s="25">
        <f t="shared" si="25"/>
        <v>0</v>
      </c>
      <c r="AP22" s="25">
        <f t="shared" ref="AP22:BG22" si="26">IF(ROW()=COLUMN(),"-",(COUNTIF(G1_1,$H22)*COUNTIF(G1_1,AP$7))+(COUNTIF(G1_2,$H22)*COUNTIF(G1_2,AP$7))+(COUNTIF(G1_3,$H22)*COUNTIF(G1_3,AP$7))+(COUNTIF(G1_4,$H22)*COUNTIF(G1_4,AP$7))+(COUNTIF(G1_5,$H22)*COUNTIF(G1_5,AP$7))+(COUNTIF(G2_1,$H22)*COUNTIF(G2_1,AP$7))+(COUNTIF(G2_2,$H22)*COUNTIF(G2_2,AP$7))+(COUNTIF(G2_3,$H22)*COUNTIF(G2_3,AP$7))+(COUNTIF(G2_4,$H22)*COUNTIF(G2_4,AP$7))+(COUNTIF(G2_5,$H22)*COUNTIF(G2_5,AP$7))+(COUNTIF(G3_1,$H22)*COUNTIF(G3_1,AP$7))+(COUNTIF(G3_2,$H22)*COUNTIF(G3_2,AP$7))+(COUNTIF(G3_3,$H22)*COUNTIF(G3_3,AP$7))+(COUNTIF(G3_4,$H22)*COUNTIF(G3_4,AP$7))+(COUNTIF(G3_5,$H22)*COUNTIF(G3_5,AP$7))+(COUNTIF(G4_1,$H22)*COUNTIF(G4_1,AP$7))+(COUNTIF(G4_2,$H22)*COUNTIF(G4_2,AP$7))+(COUNTIF(G4_3,$H22)*COUNTIF(G4_3,AP$7))+(COUNTIF(G4_4,$H22)*COUNTIF(G4_4,AP$7))+(COUNTIF(G4_5,$H22)*COUNTIF(G4_5,AP$7))+(COUNTIF(G5_1,$H22)*COUNTIF(G5_1,AP$7))+(COUNTIF(G5_2,$H22)*COUNTIF(G5_2,AP$7))+(COUNTIF(G5_3,$H22)*COUNTIF(G5_3,AP$7))+(COUNTIF(G5_4,$H22)*COUNTIF(G5_4,AP$7))+(COUNTIF(G5_5,$H22)*COUNTIF(G5_5,AP$7)+AP82))</f>
        <v>0</v>
      </c>
      <c r="AQ22" s="25">
        <f t="shared" si="26"/>
        <v>0</v>
      </c>
      <c r="AR22" s="25">
        <f t="shared" si="26"/>
        <v>0</v>
      </c>
      <c r="AS22" s="25">
        <f t="shared" si="26"/>
        <v>0</v>
      </c>
      <c r="AT22" s="25">
        <f t="shared" si="26"/>
        <v>0</v>
      </c>
      <c r="AU22" s="25">
        <f t="shared" si="26"/>
        <v>0</v>
      </c>
      <c r="AV22" s="25">
        <f t="shared" si="26"/>
        <v>0</v>
      </c>
      <c r="AW22" s="25">
        <f t="shared" si="26"/>
        <v>0</v>
      </c>
      <c r="AX22" s="25">
        <f t="shared" si="26"/>
        <v>0</v>
      </c>
      <c r="AY22" s="25">
        <f t="shared" si="26"/>
        <v>0</v>
      </c>
      <c r="AZ22" s="25">
        <f t="shared" si="26"/>
        <v>0</v>
      </c>
      <c r="BA22" s="25">
        <f t="shared" si="26"/>
        <v>0</v>
      </c>
      <c r="BB22" s="25">
        <f t="shared" si="26"/>
        <v>0</v>
      </c>
      <c r="BC22" s="25">
        <f t="shared" si="26"/>
        <v>0</v>
      </c>
      <c r="BD22" s="25">
        <f t="shared" si="26"/>
        <v>0</v>
      </c>
      <c r="BE22" s="25">
        <f t="shared" si="26"/>
        <v>0</v>
      </c>
      <c r="BF22" s="25">
        <f t="shared" si="26"/>
        <v>0</v>
      </c>
      <c r="BG22" s="25">
        <f t="shared" si="26"/>
        <v>0</v>
      </c>
      <c r="BH22">
        <f t="shared" si="4"/>
        <v>0</v>
      </c>
    </row>
    <row r="23" spans="8:60">
      <c r="H23" s="55">
        <f>Registration!B24</f>
        <v>14</v>
      </c>
      <c r="I23" s="1" t="str">
        <f>Registration!C24</f>
        <v>Myk Deans</v>
      </c>
      <c r="J23" s="25">
        <f t="shared" ref="J23:AO23" si="27">IF(ROW()=COLUMN(),"-",(COUNTIF(G1_1,$H23)*COUNTIF(G1_1,J$7))+(COUNTIF(G1_2,$H23)*COUNTIF(G1_2,J$7))+(COUNTIF(G1_3,$H23)*COUNTIF(G1_3,J$7))+(COUNTIF(G1_4,$H23)*COUNTIF(G1_4,J$7))+(COUNTIF(G1_5,$H23)*COUNTIF(G1_5,J$7))+(COUNTIF(G2_1,$H23)*COUNTIF(G2_1,J$7))+(COUNTIF(G2_2,$H23)*COUNTIF(G2_2,J$7))+(COUNTIF(G2_3,$H23)*COUNTIF(G2_3,J$7))+(COUNTIF(G2_4,$H23)*COUNTIF(G2_4,J$7))+(COUNTIF(G2_5,$H23)*COUNTIF(G2_5,J$7))+(COUNTIF(G3_1,$H23)*COUNTIF(G3_1,J$7))+(COUNTIF(G3_2,$H23)*COUNTIF(G3_2,J$7))+(COUNTIF(G3_3,$H23)*COUNTIF(G3_3,J$7))+(COUNTIF(G3_4,$H23)*COUNTIF(G3_4,J$7))+(COUNTIF(G3_5,$H23)*COUNTIF(G3_5,J$7))+(COUNTIF(G4_1,$H23)*COUNTIF(G4_1,J$7))+(COUNTIF(G4_2,$H23)*COUNTIF(G4_2,J$7))+(COUNTIF(G4_3,$H23)*COUNTIF(G4_3,J$7))+(COUNTIF(G4_4,$H23)*COUNTIF(G4_4,J$7))+(COUNTIF(G4_5,$H23)*COUNTIF(G4_5,J$7))+(COUNTIF(G5_1,$H23)*COUNTIF(G5_1,J$7))+(COUNTIF(G5_2,$H23)*COUNTIF(G5_2,J$7))+(COUNTIF(G5_3,$H23)*COUNTIF(G5_3,J$7))+(COUNTIF(G5_4,$H23)*COUNTIF(G5_4,J$7))+(COUNTIF(G5_5,$H23)*COUNTIF(G5_5,J$7)+J83))</f>
        <v>0</v>
      </c>
      <c r="K23" s="25">
        <f t="shared" si="27"/>
        <v>0</v>
      </c>
      <c r="L23" s="25">
        <f t="shared" si="27"/>
        <v>0</v>
      </c>
      <c r="M23" s="25">
        <f t="shared" si="27"/>
        <v>0</v>
      </c>
      <c r="N23" s="25">
        <f t="shared" si="27"/>
        <v>0</v>
      </c>
      <c r="O23" s="25">
        <f t="shared" si="27"/>
        <v>0</v>
      </c>
      <c r="P23" s="25">
        <f t="shared" si="27"/>
        <v>0</v>
      </c>
      <c r="Q23" s="25">
        <f t="shared" si="27"/>
        <v>0</v>
      </c>
      <c r="R23" s="25">
        <f t="shared" si="27"/>
        <v>0</v>
      </c>
      <c r="S23" s="25">
        <f t="shared" si="27"/>
        <v>0</v>
      </c>
      <c r="T23" s="25">
        <f t="shared" si="27"/>
        <v>0</v>
      </c>
      <c r="U23" s="25">
        <f t="shared" si="27"/>
        <v>0</v>
      </c>
      <c r="V23" s="25">
        <f t="shared" si="27"/>
        <v>0</v>
      </c>
      <c r="W23" s="25" t="str">
        <f t="shared" si="27"/>
        <v>-</v>
      </c>
      <c r="X23" s="25">
        <f t="shared" si="27"/>
        <v>0</v>
      </c>
      <c r="Y23" s="25">
        <f t="shared" si="27"/>
        <v>0</v>
      </c>
      <c r="Z23" s="25">
        <f t="shared" si="27"/>
        <v>0</v>
      </c>
      <c r="AA23" s="25">
        <f t="shared" si="27"/>
        <v>0</v>
      </c>
      <c r="AB23" s="25">
        <f t="shared" si="27"/>
        <v>0</v>
      </c>
      <c r="AC23" s="25">
        <f t="shared" si="27"/>
        <v>0</v>
      </c>
      <c r="AD23" s="25">
        <f t="shared" si="27"/>
        <v>0</v>
      </c>
      <c r="AE23" s="25">
        <f t="shared" si="27"/>
        <v>0</v>
      </c>
      <c r="AF23" s="25">
        <f t="shared" si="27"/>
        <v>0</v>
      </c>
      <c r="AG23" s="25">
        <f t="shared" si="27"/>
        <v>0</v>
      </c>
      <c r="AH23" s="25">
        <f t="shared" si="27"/>
        <v>0</v>
      </c>
      <c r="AI23" s="25">
        <f t="shared" si="27"/>
        <v>0</v>
      </c>
      <c r="AJ23" s="25">
        <f t="shared" si="27"/>
        <v>0</v>
      </c>
      <c r="AK23" s="25">
        <f t="shared" si="27"/>
        <v>0</v>
      </c>
      <c r="AL23" s="25">
        <f t="shared" si="27"/>
        <v>0</v>
      </c>
      <c r="AM23" s="25">
        <f t="shared" si="27"/>
        <v>0</v>
      </c>
      <c r="AN23" s="25">
        <f t="shared" si="27"/>
        <v>0</v>
      </c>
      <c r="AO23" s="25">
        <f t="shared" si="27"/>
        <v>0</v>
      </c>
      <c r="AP23" s="25">
        <f t="shared" ref="AP23:BG23" si="28">IF(ROW()=COLUMN(),"-",(COUNTIF(G1_1,$H23)*COUNTIF(G1_1,AP$7))+(COUNTIF(G1_2,$H23)*COUNTIF(G1_2,AP$7))+(COUNTIF(G1_3,$H23)*COUNTIF(G1_3,AP$7))+(COUNTIF(G1_4,$H23)*COUNTIF(G1_4,AP$7))+(COUNTIF(G1_5,$H23)*COUNTIF(G1_5,AP$7))+(COUNTIF(G2_1,$H23)*COUNTIF(G2_1,AP$7))+(COUNTIF(G2_2,$H23)*COUNTIF(G2_2,AP$7))+(COUNTIF(G2_3,$H23)*COUNTIF(G2_3,AP$7))+(COUNTIF(G2_4,$H23)*COUNTIF(G2_4,AP$7))+(COUNTIF(G2_5,$H23)*COUNTIF(G2_5,AP$7))+(COUNTIF(G3_1,$H23)*COUNTIF(G3_1,AP$7))+(COUNTIF(G3_2,$H23)*COUNTIF(G3_2,AP$7))+(COUNTIF(G3_3,$H23)*COUNTIF(G3_3,AP$7))+(COUNTIF(G3_4,$H23)*COUNTIF(G3_4,AP$7))+(COUNTIF(G3_5,$H23)*COUNTIF(G3_5,AP$7))+(COUNTIF(G4_1,$H23)*COUNTIF(G4_1,AP$7))+(COUNTIF(G4_2,$H23)*COUNTIF(G4_2,AP$7))+(COUNTIF(G4_3,$H23)*COUNTIF(G4_3,AP$7))+(COUNTIF(G4_4,$H23)*COUNTIF(G4_4,AP$7))+(COUNTIF(G4_5,$H23)*COUNTIF(G4_5,AP$7))+(COUNTIF(G5_1,$H23)*COUNTIF(G5_1,AP$7))+(COUNTIF(G5_2,$H23)*COUNTIF(G5_2,AP$7))+(COUNTIF(G5_3,$H23)*COUNTIF(G5_3,AP$7))+(COUNTIF(G5_4,$H23)*COUNTIF(G5_4,AP$7))+(COUNTIF(G5_5,$H23)*COUNTIF(G5_5,AP$7)+AP83))</f>
        <v>0</v>
      </c>
      <c r="AQ23" s="25">
        <f t="shared" si="28"/>
        <v>0</v>
      </c>
      <c r="AR23" s="25">
        <f t="shared" si="28"/>
        <v>0</v>
      </c>
      <c r="AS23" s="25">
        <f t="shared" si="28"/>
        <v>0</v>
      </c>
      <c r="AT23" s="25">
        <f t="shared" si="28"/>
        <v>0</v>
      </c>
      <c r="AU23" s="25">
        <f t="shared" si="28"/>
        <v>0</v>
      </c>
      <c r="AV23" s="25">
        <f t="shared" si="28"/>
        <v>0</v>
      </c>
      <c r="AW23" s="25">
        <f t="shared" si="28"/>
        <v>0</v>
      </c>
      <c r="AX23" s="25">
        <f t="shared" si="28"/>
        <v>0</v>
      </c>
      <c r="AY23" s="25">
        <f t="shared" si="28"/>
        <v>0</v>
      </c>
      <c r="AZ23" s="25">
        <f t="shared" si="28"/>
        <v>0</v>
      </c>
      <c r="BA23" s="25">
        <f t="shared" si="28"/>
        <v>0</v>
      </c>
      <c r="BB23" s="25">
        <f t="shared" si="28"/>
        <v>0</v>
      </c>
      <c r="BC23" s="25">
        <f t="shared" si="28"/>
        <v>0</v>
      </c>
      <c r="BD23" s="25">
        <f t="shared" si="28"/>
        <v>0</v>
      </c>
      <c r="BE23" s="25">
        <f t="shared" si="28"/>
        <v>0</v>
      </c>
      <c r="BF23" s="25">
        <f t="shared" si="28"/>
        <v>0</v>
      </c>
      <c r="BG23" s="25">
        <f t="shared" si="28"/>
        <v>0</v>
      </c>
      <c r="BH23">
        <f t="shared" si="4"/>
        <v>0</v>
      </c>
    </row>
    <row r="24" spans="8:60">
      <c r="H24" s="55">
        <f>Registration!B25</f>
        <v>15</v>
      </c>
      <c r="I24" s="1" t="str">
        <f>Registration!C25</f>
        <v>Rich Atwater</v>
      </c>
      <c r="J24" s="25">
        <f t="shared" ref="J24:AO24" si="29">IF(ROW()=COLUMN(),"-",(COUNTIF(G1_1,$H24)*COUNTIF(G1_1,J$7))+(COUNTIF(G1_2,$H24)*COUNTIF(G1_2,J$7))+(COUNTIF(G1_3,$H24)*COUNTIF(G1_3,J$7))+(COUNTIF(G1_4,$H24)*COUNTIF(G1_4,J$7))+(COUNTIF(G1_5,$H24)*COUNTIF(G1_5,J$7))+(COUNTIF(G2_1,$H24)*COUNTIF(G2_1,J$7))+(COUNTIF(G2_2,$H24)*COUNTIF(G2_2,J$7))+(COUNTIF(G2_3,$H24)*COUNTIF(G2_3,J$7))+(COUNTIF(G2_4,$H24)*COUNTIF(G2_4,J$7))+(COUNTIF(G2_5,$H24)*COUNTIF(G2_5,J$7))+(COUNTIF(G3_1,$H24)*COUNTIF(G3_1,J$7))+(COUNTIF(G3_2,$H24)*COUNTIF(G3_2,J$7))+(COUNTIF(G3_3,$H24)*COUNTIF(G3_3,J$7))+(COUNTIF(G3_4,$H24)*COUNTIF(G3_4,J$7))+(COUNTIF(G3_5,$H24)*COUNTIF(G3_5,J$7))+(COUNTIF(G4_1,$H24)*COUNTIF(G4_1,J$7))+(COUNTIF(G4_2,$H24)*COUNTIF(G4_2,J$7))+(COUNTIF(G4_3,$H24)*COUNTIF(G4_3,J$7))+(COUNTIF(G4_4,$H24)*COUNTIF(G4_4,J$7))+(COUNTIF(G4_5,$H24)*COUNTIF(G4_5,J$7))+(COUNTIF(G5_1,$H24)*COUNTIF(G5_1,J$7))+(COUNTIF(G5_2,$H24)*COUNTIF(G5_2,J$7))+(COUNTIF(G5_3,$H24)*COUNTIF(G5_3,J$7))+(COUNTIF(G5_4,$H24)*COUNTIF(G5_4,J$7))+(COUNTIF(G5_5,$H24)*COUNTIF(G5_5,J$7)+J84))</f>
        <v>0</v>
      </c>
      <c r="K24" s="25">
        <f t="shared" si="29"/>
        <v>0</v>
      </c>
      <c r="L24" s="25">
        <f t="shared" si="29"/>
        <v>0</v>
      </c>
      <c r="M24" s="25">
        <f t="shared" si="29"/>
        <v>0</v>
      </c>
      <c r="N24" s="25">
        <f t="shared" si="29"/>
        <v>0</v>
      </c>
      <c r="O24" s="25">
        <f t="shared" si="29"/>
        <v>0</v>
      </c>
      <c r="P24" s="25">
        <f t="shared" si="29"/>
        <v>0</v>
      </c>
      <c r="Q24" s="25">
        <f t="shared" si="29"/>
        <v>0</v>
      </c>
      <c r="R24" s="25">
        <f t="shared" si="29"/>
        <v>0</v>
      </c>
      <c r="S24" s="25">
        <f t="shared" si="29"/>
        <v>0</v>
      </c>
      <c r="T24" s="25">
        <f t="shared" si="29"/>
        <v>0</v>
      </c>
      <c r="U24" s="25">
        <f t="shared" si="29"/>
        <v>0</v>
      </c>
      <c r="V24" s="25">
        <f t="shared" si="29"/>
        <v>0</v>
      </c>
      <c r="W24" s="25">
        <f t="shared" si="29"/>
        <v>0</v>
      </c>
      <c r="X24" s="25" t="str">
        <f t="shared" si="29"/>
        <v>-</v>
      </c>
      <c r="Y24" s="25">
        <f t="shared" si="29"/>
        <v>0</v>
      </c>
      <c r="Z24" s="25">
        <f t="shared" si="29"/>
        <v>0</v>
      </c>
      <c r="AA24" s="25">
        <f t="shared" si="29"/>
        <v>0</v>
      </c>
      <c r="AB24" s="25">
        <f t="shared" si="29"/>
        <v>0</v>
      </c>
      <c r="AC24" s="25">
        <f t="shared" si="29"/>
        <v>0</v>
      </c>
      <c r="AD24" s="25">
        <f t="shared" si="29"/>
        <v>0</v>
      </c>
      <c r="AE24" s="25">
        <f t="shared" si="29"/>
        <v>0</v>
      </c>
      <c r="AF24" s="25">
        <f t="shared" si="29"/>
        <v>0</v>
      </c>
      <c r="AG24" s="25">
        <f t="shared" si="29"/>
        <v>0</v>
      </c>
      <c r="AH24" s="25">
        <f t="shared" si="29"/>
        <v>0</v>
      </c>
      <c r="AI24" s="25">
        <f t="shared" si="29"/>
        <v>0</v>
      </c>
      <c r="AJ24" s="25">
        <f t="shared" si="29"/>
        <v>0</v>
      </c>
      <c r="AK24" s="25">
        <f t="shared" si="29"/>
        <v>0</v>
      </c>
      <c r="AL24" s="25">
        <f t="shared" si="29"/>
        <v>0</v>
      </c>
      <c r="AM24" s="25">
        <f t="shared" si="29"/>
        <v>0</v>
      </c>
      <c r="AN24" s="25">
        <f t="shared" si="29"/>
        <v>0</v>
      </c>
      <c r="AO24" s="25">
        <f t="shared" si="29"/>
        <v>0</v>
      </c>
      <c r="AP24" s="25">
        <f t="shared" ref="AP24:BG24" si="30">IF(ROW()=COLUMN(),"-",(COUNTIF(G1_1,$H24)*COUNTIF(G1_1,AP$7))+(COUNTIF(G1_2,$H24)*COUNTIF(G1_2,AP$7))+(COUNTIF(G1_3,$H24)*COUNTIF(G1_3,AP$7))+(COUNTIF(G1_4,$H24)*COUNTIF(G1_4,AP$7))+(COUNTIF(G1_5,$H24)*COUNTIF(G1_5,AP$7))+(COUNTIF(G2_1,$H24)*COUNTIF(G2_1,AP$7))+(COUNTIF(G2_2,$H24)*COUNTIF(G2_2,AP$7))+(COUNTIF(G2_3,$H24)*COUNTIF(G2_3,AP$7))+(COUNTIF(G2_4,$H24)*COUNTIF(G2_4,AP$7))+(COUNTIF(G2_5,$H24)*COUNTIF(G2_5,AP$7))+(COUNTIF(G3_1,$H24)*COUNTIF(G3_1,AP$7))+(COUNTIF(G3_2,$H24)*COUNTIF(G3_2,AP$7))+(COUNTIF(G3_3,$H24)*COUNTIF(G3_3,AP$7))+(COUNTIF(G3_4,$H24)*COUNTIF(G3_4,AP$7))+(COUNTIF(G3_5,$H24)*COUNTIF(G3_5,AP$7))+(COUNTIF(G4_1,$H24)*COUNTIF(G4_1,AP$7))+(COUNTIF(G4_2,$H24)*COUNTIF(G4_2,AP$7))+(COUNTIF(G4_3,$H24)*COUNTIF(G4_3,AP$7))+(COUNTIF(G4_4,$H24)*COUNTIF(G4_4,AP$7))+(COUNTIF(G4_5,$H24)*COUNTIF(G4_5,AP$7))+(COUNTIF(G5_1,$H24)*COUNTIF(G5_1,AP$7))+(COUNTIF(G5_2,$H24)*COUNTIF(G5_2,AP$7))+(COUNTIF(G5_3,$H24)*COUNTIF(G5_3,AP$7))+(COUNTIF(G5_4,$H24)*COUNTIF(G5_4,AP$7))+(COUNTIF(G5_5,$H24)*COUNTIF(G5_5,AP$7)+AP84))</f>
        <v>0</v>
      </c>
      <c r="AQ24" s="25">
        <f t="shared" si="30"/>
        <v>0</v>
      </c>
      <c r="AR24" s="25">
        <f t="shared" si="30"/>
        <v>0</v>
      </c>
      <c r="AS24" s="25">
        <f t="shared" si="30"/>
        <v>0</v>
      </c>
      <c r="AT24" s="25">
        <f t="shared" si="30"/>
        <v>0</v>
      </c>
      <c r="AU24" s="25">
        <f t="shared" si="30"/>
        <v>0</v>
      </c>
      <c r="AV24" s="25">
        <f t="shared" si="30"/>
        <v>0</v>
      </c>
      <c r="AW24" s="25">
        <f t="shared" si="30"/>
        <v>0</v>
      </c>
      <c r="AX24" s="25">
        <f t="shared" si="30"/>
        <v>0</v>
      </c>
      <c r="AY24" s="25">
        <f t="shared" si="30"/>
        <v>0</v>
      </c>
      <c r="AZ24" s="25">
        <f t="shared" si="30"/>
        <v>0</v>
      </c>
      <c r="BA24" s="25">
        <f t="shared" si="30"/>
        <v>0</v>
      </c>
      <c r="BB24" s="25">
        <f t="shared" si="30"/>
        <v>0</v>
      </c>
      <c r="BC24" s="25">
        <f t="shared" si="30"/>
        <v>0</v>
      </c>
      <c r="BD24" s="25">
        <f t="shared" si="30"/>
        <v>0</v>
      </c>
      <c r="BE24" s="25">
        <f t="shared" si="30"/>
        <v>0</v>
      </c>
      <c r="BF24" s="25">
        <f t="shared" si="30"/>
        <v>0</v>
      </c>
      <c r="BG24" s="25">
        <f t="shared" si="30"/>
        <v>0</v>
      </c>
      <c r="BH24">
        <f t="shared" si="4"/>
        <v>0</v>
      </c>
    </row>
    <row r="25" spans="8:60">
      <c r="H25" s="55">
        <f>Registration!B26</f>
        <v>16</v>
      </c>
      <c r="I25" s="1" t="str">
        <f>Registration!C26</f>
        <v>Jason Ley</v>
      </c>
      <c r="J25" s="68">
        <f t="shared" ref="J25:AO25" si="31">IF(ROW()=COLUMN(),"-",(COUNTIF(G1_1,$H25)*COUNTIF(G1_1,J$7))+(COUNTIF(G1_2,$H25)*COUNTIF(G1_2,J$7))+(COUNTIF(G1_3,$H25)*COUNTIF(G1_3,J$7))+(COUNTIF(G1_4,$H25)*COUNTIF(G1_4,J$7))+(COUNTIF(G1_5,$H25)*COUNTIF(G1_5,J$7))+(COUNTIF(G2_1,$H25)*COUNTIF(G2_1,J$7))+(COUNTIF(G2_2,$H25)*COUNTIF(G2_2,J$7))+(COUNTIF(G2_3,$H25)*COUNTIF(G2_3,J$7))+(COUNTIF(G2_4,$H25)*COUNTIF(G2_4,J$7))+(COUNTIF(G2_5,$H25)*COUNTIF(G2_5,J$7))+(COUNTIF(G3_1,$H25)*COUNTIF(G3_1,J$7))+(COUNTIF(G3_2,$H25)*COUNTIF(G3_2,J$7))+(COUNTIF(G3_3,$H25)*COUNTIF(G3_3,J$7))+(COUNTIF(G3_4,$H25)*COUNTIF(G3_4,J$7))+(COUNTIF(G3_5,$H25)*COUNTIF(G3_5,J$7))+(COUNTIF(G4_1,$H25)*COUNTIF(G4_1,J$7))+(COUNTIF(G4_2,$H25)*COUNTIF(G4_2,J$7))+(COUNTIF(G4_3,$H25)*COUNTIF(G4_3,J$7))+(COUNTIF(G4_4,$H25)*COUNTIF(G4_4,J$7))+(COUNTIF(G4_5,$H25)*COUNTIF(G4_5,J$7))+(COUNTIF(G5_1,$H25)*COUNTIF(G5_1,J$7))+(COUNTIF(G5_2,$H25)*COUNTIF(G5_2,J$7))+(COUNTIF(G5_3,$H25)*COUNTIF(G5_3,J$7))+(COUNTIF(G5_4,$H25)*COUNTIF(G5_4,J$7))+(COUNTIF(G5_5,$H25)*COUNTIF(G5_5,J$7)+J85))</f>
        <v>0</v>
      </c>
      <c r="K25" s="25">
        <f t="shared" si="31"/>
        <v>0</v>
      </c>
      <c r="L25" s="25">
        <f t="shared" si="31"/>
        <v>0</v>
      </c>
      <c r="M25" s="25">
        <f t="shared" si="31"/>
        <v>0</v>
      </c>
      <c r="N25" s="25">
        <f t="shared" si="31"/>
        <v>0</v>
      </c>
      <c r="O25" s="25">
        <f t="shared" si="31"/>
        <v>0</v>
      </c>
      <c r="P25" s="25">
        <f t="shared" si="31"/>
        <v>0</v>
      </c>
      <c r="Q25" s="25">
        <f t="shared" si="31"/>
        <v>0</v>
      </c>
      <c r="R25" s="25">
        <f t="shared" si="31"/>
        <v>0</v>
      </c>
      <c r="S25" s="25">
        <f t="shared" si="31"/>
        <v>0</v>
      </c>
      <c r="T25" s="25">
        <f t="shared" si="31"/>
        <v>0</v>
      </c>
      <c r="U25" s="25">
        <f t="shared" si="31"/>
        <v>0</v>
      </c>
      <c r="V25" s="25">
        <f t="shared" si="31"/>
        <v>0</v>
      </c>
      <c r="W25" s="25">
        <f t="shared" si="31"/>
        <v>0</v>
      </c>
      <c r="X25" s="25">
        <f t="shared" si="31"/>
        <v>0</v>
      </c>
      <c r="Y25" s="25" t="str">
        <f t="shared" si="31"/>
        <v>-</v>
      </c>
      <c r="Z25" s="25">
        <f t="shared" si="31"/>
        <v>0</v>
      </c>
      <c r="AA25" s="25">
        <f t="shared" si="31"/>
        <v>0</v>
      </c>
      <c r="AB25" s="25">
        <f t="shared" si="31"/>
        <v>0</v>
      </c>
      <c r="AC25" s="25">
        <f t="shared" si="31"/>
        <v>0</v>
      </c>
      <c r="AD25" s="25">
        <f t="shared" si="31"/>
        <v>0</v>
      </c>
      <c r="AE25" s="25">
        <f t="shared" si="31"/>
        <v>0</v>
      </c>
      <c r="AF25" s="25">
        <f t="shared" si="31"/>
        <v>0</v>
      </c>
      <c r="AG25" s="25">
        <f t="shared" si="31"/>
        <v>0</v>
      </c>
      <c r="AH25" s="25">
        <f t="shared" si="31"/>
        <v>0</v>
      </c>
      <c r="AI25" s="25">
        <f t="shared" si="31"/>
        <v>0</v>
      </c>
      <c r="AJ25" s="25">
        <f t="shared" si="31"/>
        <v>0</v>
      </c>
      <c r="AK25" s="25">
        <f t="shared" si="31"/>
        <v>0</v>
      </c>
      <c r="AL25" s="25">
        <f t="shared" si="31"/>
        <v>0</v>
      </c>
      <c r="AM25" s="25">
        <f t="shared" si="31"/>
        <v>0</v>
      </c>
      <c r="AN25" s="25">
        <f t="shared" si="31"/>
        <v>0</v>
      </c>
      <c r="AO25" s="25">
        <f t="shared" si="31"/>
        <v>0</v>
      </c>
      <c r="AP25" s="25">
        <f t="shared" ref="AP25:BG25" si="32">IF(ROW()=COLUMN(),"-",(COUNTIF(G1_1,$H25)*COUNTIF(G1_1,AP$7))+(COUNTIF(G1_2,$H25)*COUNTIF(G1_2,AP$7))+(COUNTIF(G1_3,$H25)*COUNTIF(G1_3,AP$7))+(COUNTIF(G1_4,$H25)*COUNTIF(G1_4,AP$7))+(COUNTIF(G1_5,$H25)*COUNTIF(G1_5,AP$7))+(COUNTIF(G2_1,$H25)*COUNTIF(G2_1,AP$7))+(COUNTIF(G2_2,$H25)*COUNTIF(G2_2,AP$7))+(COUNTIF(G2_3,$H25)*COUNTIF(G2_3,AP$7))+(COUNTIF(G2_4,$H25)*COUNTIF(G2_4,AP$7))+(COUNTIF(G2_5,$H25)*COUNTIF(G2_5,AP$7))+(COUNTIF(G3_1,$H25)*COUNTIF(G3_1,AP$7))+(COUNTIF(G3_2,$H25)*COUNTIF(G3_2,AP$7))+(COUNTIF(G3_3,$H25)*COUNTIF(G3_3,AP$7))+(COUNTIF(G3_4,$H25)*COUNTIF(G3_4,AP$7))+(COUNTIF(G3_5,$H25)*COUNTIF(G3_5,AP$7))+(COUNTIF(G4_1,$H25)*COUNTIF(G4_1,AP$7))+(COUNTIF(G4_2,$H25)*COUNTIF(G4_2,AP$7))+(COUNTIF(G4_3,$H25)*COUNTIF(G4_3,AP$7))+(COUNTIF(G4_4,$H25)*COUNTIF(G4_4,AP$7))+(COUNTIF(G4_5,$H25)*COUNTIF(G4_5,AP$7))+(COUNTIF(G5_1,$H25)*COUNTIF(G5_1,AP$7))+(COUNTIF(G5_2,$H25)*COUNTIF(G5_2,AP$7))+(COUNTIF(G5_3,$H25)*COUNTIF(G5_3,AP$7))+(COUNTIF(G5_4,$H25)*COUNTIF(G5_4,AP$7))+(COUNTIF(G5_5,$H25)*COUNTIF(G5_5,AP$7)+AP85))</f>
        <v>0</v>
      </c>
      <c r="AQ25" s="25">
        <f t="shared" si="32"/>
        <v>0</v>
      </c>
      <c r="AR25" s="25">
        <f t="shared" si="32"/>
        <v>0</v>
      </c>
      <c r="AS25" s="25">
        <f t="shared" si="32"/>
        <v>0</v>
      </c>
      <c r="AT25" s="25">
        <f t="shared" si="32"/>
        <v>0</v>
      </c>
      <c r="AU25" s="25">
        <f t="shared" si="32"/>
        <v>0</v>
      </c>
      <c r="AV25" s="25">
        <f t="shared" si="32"/>
        <v>0</v>
      </c>
      <c r="AW25" s="25">
        <f t="shared" si="32"/>
        <v>0</v>
      </c>
      <c r="AX25" s="25">
        <f t="shared" si="32"/>
        <v>0</v>
      </c>
      <c r="AY25" s="25">
        <f t="shared" si="32"/>
        <v>0</v>
      </c>
      <c r="AZ25" s="25">
        <f t="shared" si="32"/>
        <v>0</v>
      </c>
      <c r="BA25" s="25">
        <f t="shared" si="32"/>
        <v>0</v>
      </c>
      <c r="BB25" s="25">
        <f t="shared" si="32"/>
        <v>0</v>
      </c>
      <c r="BC25" s="25">
        <f t="shared" si="32"/>
        <v>0</v>
      </c>
      <c r="BD25" s="69">
        <f t="shared" si="32"/>
        <v>0</v>
      </c>
      <c r="BE25" s="70">
        <f t="shared" si="32"/>
        <v>0</v>
      </c>
      <c r="BF25" s="25">
        <f t="shared" si="32"/>
        <v>0</v>
      </c>
      <c r="BG25" s="25">
        <f t="shared" si="32"/>
        <v>0</v>
      </c>
      <c r="BH25">
        <f t="shared" si="4"/>
        <v>0</v>
      </c>
    </row>
    <row r="26" spans="8:60">
      <c r="H26" s="55">
        <f>Registration!B27</f>
        <v>17</v>
      </c>
      <c r="I26" s="1">
        <f>Registration!C27</f>
        <v>0</v>
      </c>
      <c r="J26" s="25">
        <f t="shared" ref="J26:AO26" si="33">IF(ROW()=COLUMN(),"-",(COUNTIF(G1_1,$H26)*COUNTIF(G1_1,J$7))+(COUNTIF(G1_2,$H26)*COUNTIF(G1_2,J$7))+(COUNTIF(G1_3,$H26)*COUNTIF(G1_3,J$7))+(COUNTIF(G1_4,$H26)*COUNTIF(G1_4,J$7))+(COUNTIF(G1_5,$H26)*COUNTIF(G1_5,J$7))+(COUNTIF(G2_1,$H26)*COUNTIF(G2_1,J$7))+(COUNTIF(G2_2,$H26)*COUNTIF(G2_2,J$7))+(COUNTIF(G2_3,$H26)*COUNTIF(G2_3,J$7))+(COUNTIF(G2_4,$H26)*COUNTIF(G2_4,J$7))+(COUNTIF(G2_5,$H26)*COUNTIF(G2_5,J$7))+(COUNTIF(G3_1,$H26)*COUNTIF(G3_1,J$7))+(COUNTIF(G3_2,$H26)*COUNTIF(G3_2,J$7))+(COUNTIF(G3_3,$H26)*COUNTIF(G3_3,J$7))+(COUNTIF(G3_4,$H26)*COUNTIF(G3_4,J$7))+(COUNTIF(G3_5,$H26)*COUNTIF(G3_5,J$7))+(COUNTIF(G4_1,$H26)*COUNTIF(G4_1,J$7))+(COUNTIF(G4_2,$H26)*COUNTIF(G4_2,J$7))+(COUNTIF(G4_3,$H26)*COUNTIF(G4_3,J$7))+(COUNTIF(G4_4,$H26)*COUNTIF(G4_4,J$7))+(COUNTIF(G4_5,$H26)*COUNTIF(G4_5,J$7))+(COUNTIF(G5_1,$H26)*COUNTIF(G5_1,J$7))+(COUNTIF(G5_2,$H26)*COUNTIF(G5_2,J$7))+(COUNTIF(G5_3,$H26)*COUNTIF(G5_3,J$7))+(COUNTIF(G5_4,$H26)*COUNTIF(G5_4,J$7))+(COUNTIF(G5_5,$H26)*COUNTIF(G5_5,J$7)+J86))</f>
        <v>0</v>
      </c>
      <c r="K26" s="25">
        <f t="shared" si="33"/>
        <v>0</v>
      </c>
      <c r="L26" s="25">
        <f t="shared" si="33"/>
        <v>0</v>
      </c>
      <c r="M26" s="25">
        <f t="shared" si="33"/>
        <v>0</v>
      </c>
      <c r="N26" s="25">
        <f t="shared" si="33"/>
        <v>0</v>
      </c>
      <c r="O26" s="25">
        <f t="shared" si="33"/>
        <v>0</v>
      </c>
      <c r="P26" s="25">
        <f t="shared" si="33"/>
        <v>0</v>
      </c>
      <c r="Q26" s="25">
        <f t="shared" si="33"/>
        <v>0</v>
      </c>
      <c r="R26" s="25">
        <f t="shared" si="33"/>
        <v>0</v>
      </c>
      <c r="S26" s="25">
        <f t="shared" si="33"/>
        <v>0</v>
      </c>
      <c r="T26" s="25">
        <f t="shared" si="33"/>
        <v>0</v>
      </c>
      <c r="U26" s="25">
        <f t="shared" si="33"/>
        <v>0</v>
      </c>
      <c r="V26" s="25">
        <f t="shared" si="33"/>
        <v>0</v>
      </c>
      <c r="W26" s="25">
        <f t="shared" si="33"/>
        <v>0</v>
      </c>
      <c r="X26" s="25">
        <f t="shared" si="33"/>
        <v>0</v>
      </c>
      <c r="Y26" s="25">
        <f t="shared" si="33"/>
        <v>0</v>
      </c>
      <c r="Z26" s="25" t="str">
        <f t="shared" si="33"/>
        <v>-</v>
      </c>
      <c r="AA26" s="25">
        <f t="shared" si="33"/>
        <v>0</v>
      </c>
      <c r="AB26" s="25">
        <f t="shared" si="33"/>
        <v>0</v>
      </c>
      <c r="AC26" s="25">
        <f t="shared" si="33"/>
        <v>0</v>
      </c>
      <c r="AD26" s="71">
        <f t="shared" si="33"/>
        <v>0</v>
      </c>
      <c r="AE26" s="71">
        <f t="shared" si="33"/>
        <v>0</v>
      </c>
      <c r="AF26" s="69">
        <f t="shared" si="33"/>
        <v>0</v>
      </c>
      <c r="AG26" s="70">
        <f t="shared" si="33"/>
        <v>0</v>
      </c>
      <c r="AH26" s="25">
        <f t="shared" si="33"/>
        <v>0</v>
      </c>
      <c r="AI26" s="25">
        <f t="shared" si="33"/>
        <v>0</v>
      </c>
      <c r="AJ26" s="25">
        <f t="shared" si="33"/>
        <v>0</v>
      </c>
      <c r="AK26" s="25">
        <f t="shared" si="33"/>
        <v>0</v>
      </c>
      <c r="AL26" s="25">
        <f t="shared" si="33"/>
        <v>0</v>
      </c>
      <c r="AM26" s="25">
        <f t="shared" si="33"/>
        <v>0</v>
      </c>
      <c r="AN26" s="25">
        <f t="shared" si="33"/>
        <v>0</v>
      </c>
      <c r="AO26" s="25">
        <f t="shared" si="33"/>
        <v>0</v>
      </c>
      <c r="AP26" s="25">
        <f t="shared" ref="AP26:BG26" si="34">IF(ROW()=COLUMN(),"-",(COUNTIF(G1_1,$H26)*COUNTIF(G1_1,AP$7))+(COUNTIF(G1_2,$H26)*COUNTIF(G1_2,AP$7))+(COUNTIF(G1_3,$H26)*COUNTIF(G1_3,AP$7))+(COUNTIF(G1_4,$H26)*COUNTIF(G1_4,AP$7))+(COUNTIF(G1_5,$H26)*COUNTIF(G1_5,AP$7))+(COUNTIF(G2_1,$H26)*COUNTIF(G2_1,AP$7))+(COUNTIF(G2_2,$H26)*COUNTIF(G2_2,AP$7))+(COUNTIF(G2_3,$H26)*COUNTIF(G2_3,AP$7))+(COUNTIF(G2_4,$H26)*COUNTIF(G2_4,AP$7))+(COUNTIF(G2_5,$H26)*COUNTIF(G2_5,AP$7))+(COUNTIF(G3_1,$H26)*COUNTIF(G3_1,AP$7))+(COUNTIF(G3_2,$H26)*COUNTIF(G3_2,AP$7))+(COUNTIF(G3_3,$H26)*COUNTIF(G3_3,AP$7))+(COUNTIF(G3_4,$H26)*COUNTIF(G3_4,AP$7))+(COUNTIF(G3_5,$H26)*COUNTIF(G3_5,AP$7))+(COUNTIF(G4_1,$H26)*COUNTIF(G4_1,AP$7))+(COUNTIF(G4_2,$H26)*COUNTIF(G4_2,AP$7))+(COUNTIF(G4_3,$H26)*COUNTIF(G4_3,AP$7))+(COUNTIF(G4_4,$H26)*COUNTIF(G4_4,AP$7))+(COUNTIF(G4_5,$H26)*COUNTIF(G4_5,AP$7))+(COUNTIF(G5_1,$H26)*COUNTIF(G5_1,AP$7))+(COUNTIF(G5_2,$H26)*COUNTIF(G5_2,AP$7))+(COUNTIF(G5_3,$H26)*COUNTIF(G5_3,AP$7))+(COUNTIF(G5_4,$H26)*COUNTIF(G5_4,AP$7))+(COUNTIF(G5_5,$H26)*COUNTIF(G5_5,AP$7)+AP86))</f>
        <v>0</v>
      </c>
      <c r="AQ26" s="25">
        <f t="shared" si="34"/>
        <v>0</v>
      </c>
      <c r="AR26" s="25">
        <f t="shared" si="34"/>
        <v>0</v>
      </c>
      <c r="AS26" s="25">
        <f t="shared" si="34"/>
        <v>0</v>
      </c>
      <c r="AT26" s="25">
        <f t="shared" si="34"/>
        <v>0</v>
      </c>
      <c r="AU26" s="25">
        <f t="shared" si="34"/>
        <v>0</v>
      </c>
      <c r="AV26" s="25">
        <f t="shared" si="34"/>
        <v>0</v>
      </c>
      <c r="AW26" s="25">
        <f t="shared" si="34"/>
        <v>0</v>
      </c>
      <c r="AX26" s="25">
        <f t="shared" si="34"/>
        <v>0</v>
      </c>
      <c r="AY26" s="25">
        <f t="shared" si="34"/>
        <v>0</v>
      </c>
      <c r="AZ26" s="25">
        <f t="shared" si="34"/>
        <v>0</v>
      </c>
      <c r="BA26" s="25">
        <f t="shared" si="34"/>
        <v>0</v>
      </c>
      <c r="BB26" s="25">
        <f t="shared" si="34"/>
        <v>0</v>
      </c>
      <c r="BC26" s="25">
        <f t="shared" si="34"/>
        <v>0</v>
      </c>
      <c r="BD26" s="25">
        <f t="shared" si="34"/>
        <v>0</v>
      </c>
      <c r="BE26" s="25">
        <f t="shared" si="34"/>
        <v>0</v>
      </c>
      <c r="BF26" s="25">
        <f t="shared" si="34"/>
        <v>0</v>
      </c>
      <c r="BG26" s="25">
        <f t="shared" si="34"/>
        <v>0</v>
      </c>
      <c r="BH26">
        <f t="shared" si="4"/>
        <v>0</v>
      </c>
    </row>
    <row r="27" spans="8:60">
      <c r="H27" s="55">
        <f>Registration!B28</f>
        <v>18</v>
      </c>
      <c r="I27" s="1">
        <f>Registration!C28</f>
        <v>0</v>
      </c>
      <c r="J27" s="69">
        <f t="shared" ref="J27:AO27" si="35">IF(ROW()=COLUMN(),"-",(COUNTIF(G1_1,$H27)*COUNTIF(G1_1,J$7))+(COUNTIF(G1_2,$H27)*COUNTIF(G1_2,J$7))+(COUNTIF(G1_3,$H27)*COUNTIF(G1_3,J$7))+(COUNTIF(G1_4,$H27)*COUNTIF(G1_4,J$7))+(COUNTIF(G1_5,$H27)*COUNTIF(G1_5,J$7))+(COUNTIF(G2_1,$H27)*COUNTIF(G2_1,J$7))+(COUNTIF(G2_2,$H27)*COUNTIF(G2_2,J$7))+(COUNTIF(G2_3,$H27)*COUNTIF(G2_3,J$7))+(COUNTIF(G2_4,$H27)*COUNTIF(G2_4,J$7))+(COUNTIF(G2_5,$H27)*COUNTIF(G2_5,J$7))+(COUNTIF(G3_1,$H27)*COUNTIF(G3_1,J$7))+(COUNTIF(G3_2,$H27)*COUNTIF(G3_2,J$7))+(COUNTIF(G3_3,$H27)*COUNTIF(G3_3,J$7))+(COUNTIF(G3_4,$H27)*COUNTIF(G3_4,J$7))+(COUNTIF(G3_5,$H27)*COUNTIF(G3_5,J$7))+(COUNTIF(G4_1,$H27)*COUNTIF(G4_1,J$7))+(COUNTIF(G4_2,$H27)*COUNTIF(G4_2,J$7))+(COUNTIF(G4_3,$H27)*COUNTIF(G4_3,J$7))+(COUNTIF(G4_4,$H27)*COUNTIF(G4_4,J$7))+(COUNTIF(G4_5,$H27)*COUNTIF(G4_5,J$7))+(COUNTIF(G5_1,$H27)*COUNTIF(G5_1,J$7))+(COUNTIF(G5_2,$H27)*COUNTIF(G5_2,J$7))+(COUNTIF(G5_3,$H27)*COUNTIF(G5_3,J$7))+(COUNTIF(G5_4,$H27)*COUNTIF(G5_4,J$7))+(COUNTIF(G5_5,$H27)*COUNTIF(G5_5,J$7)+J87))</f>
        <v>0</v>
      </c>
      <c r="K27" s="25">
        <f t="shared" si="35"/>
        <v>0</v>
      </c>
      <c r="L27" s="25">
        <f t="shared" si="35"/>
        <v>0</v>
      </c>
      <c r="M27" s="25">
        <f t="shared" si="35"/>
        <v>0</v>
      </c>
      <c r="N27" s="25">
        <f t="shared" si="35"/>
        <v>0</v>
      </c>
      <c r="O27" s="25">
        <f t="shared" si="35"/>
        <v>0</v>
      </c>
      <c r="P27" s="25">
        <f t="shared" si="35"/>
        <v>0</v>
      </c>
      <c r="Q27" s="25">
        <f t="shared" si="35"/>
        <v>0</v>
      </c>
      <c r="R27" s="25">
        <f t="shared" si="35"/>
        <v>0</v>
      </c>
      <c r="S27" s="25">
        <f t="shared" si="35"/>
        <v>0</v>
      </c>
      <c r="T27" s="25">
        <f t="shared" si="35"/>
        <v>0</v>
      </c>
      <c r="U27" s="25">
        <f t="shared" si="35"/>
        <v>0</v>
      </c>
      <c r="V27" s="25">
        <f t="shared" si="35"/>
        <v>0</v>
      </c>
      <c r="W27" s="25">
        <f t="shared" si="35"/>
        <v>0</v>
      </c>
      <c r="X27" s="25">
        <f t="shared" si="35"/>
        <v>0</v>
      </c>
      <c r="Y27" s="25">
        <f t="shared" si="35"/>
        <v>0</v>
      </c>
      <c r="Z27" s="25">
        <f t="shared" si="35"/>
        <v>0</v>
      </c>
      <c r="AA27" s="25" t="str">
        <f t="shared" si="35"/>
        <v>-</v>
      </c>
      <c r="AB27" s="25">
        <f t="shared" si="35"/>
        <v>0</v>
      </c>
      <c r="AC27" s="25">
        <f t="shared" si="35"/>
        <v>0</v>
      </c>
      <c r="AD27" s="25">
        <f t="shared" si="35"/>
        <v>0</v>
      </c>
      <c r="AE27" s="25">
        <f t="shared" si="35"/>
        <v>0</v>
      </c>
      <c r="AF27" s="25">
        <f t="shared" si="35"/>
        <v>0</v>
      </c>
      <c r="AG27" s="25">
        <f t="shared" si="35"/>
        <v>0</v>
      </c>
      <c r="AH27" s="25">
        <f t="shared" si="35"/>
        <v>0</v>
      </c>
      <c r="AI27" s="25">
        <f t="shared" si="35"/>
        <v>0</v>
      </c>
      <c r="AJ27" s="25">
        <f t="shared" si="35"/>
        <v>0</v>
      </c>
      <c r="AK27" s="25">
        <f t="shared" si="35"/>
        <v>0</v>
      </c>
      <c r="AL27" s="25">
        <f t="shared" si="35"/>
        <v>0</v>
      </c>
      <c r="AM27" s="25">
        <f t="shared" si="35"/>
        <v>0</v>
      </c>
      <c r="AN27" s="25">
        <f t="shared" si="35"/>
        <v>0</v>
      </c>
      <c r="AO27" s="25">
        <f t="shared" si="35"/>
        <v>0</v>
      </c>
      <c r="AP27" s="25">
        <f t="shared" ref="AP27:BG27" si="36">IF(ROW()=COLUMN(),"-",(COUNTIF(G1_1,$H27)*COUNTIF(G1_1,AP$7))+(COUNTIF(G1_2,$H27)*COUNTIF(G1_2,AP$7))+(COUNTIF(G1_3,$H27)*COUNTIF(G1_3,AP$7))+(COUNTIF(G1_4,$H27)*COUNTIF(G1_4,AP$7))+(COUNTIF(G1_5,$H27)*COUNTIF(G1_5,AP$7))+(COUNTIF(G2_1,$H27)*COUNTIF(G2_1,AP$7))+(COUNTIF(G2_2,$H27)*COUNTIF(G2_2,AP$7))+(COUNTIF(G2_3,$H27)*COUNTIF(G2_3,AP$7))+(COUNTIF(G2_4,$H27)*COUNTIF(G2_4,AP$7))+(COUNTIF(G2_5,$H27)*COUNTIF(G2_5,AP$7))+(COUNTIF(G3_1,$H27)*COUNTIF(G3_1,AP$7))+(COUNTIF(G3_2,$H27)*COUNTIF(G3_2,AP$7))+(COUNTIF(G3_3,$H27)*COUNTIF(G3_3,AP$7))+(COUNTIF(G3_4,$H27)*COUNTIF(G3_4,AP$7))+(COUNTIF(G3_5,$H27)*COUNTIF(G3_5,AP$7))+(COUNTIF(G4_1,$H27)*COUNTIF(G4_1,AP$7))+(COUNTIF(G4_2,$H27)*COUNTIF(G4_2,AP$7))+(COUNTIF(G4_3,$H27)*COUNTIF(G4_3,AP$7))+(COUNTIF(G4_4,$H27)*COUNTIF(G4_4,AP$7))+(COUNTIF(G4_5,$H27)*COUNTIF(G4_5,AP$7))+(COUNTIF(G5_1,$H27)*COUNTIF(G5_1,AP$7))+(COUNTIF(G5_2,$H27)*COUNTIF(G5_2,AP$7))+(COUNTIF(G5_3,$H27)*COUNTIF(G5_3,AP$7))+(COUNTIF(G5_4,$H27)*COUNTIF(G5_4,AP$7))+(COUNTIF(G5_5,$H27)*COUNTIF(G5_5,AP$7)+AP87))</f>
        <v>0</v>
      </c>
      <c r="AQ27" s="25">
        <f t="shared" si="36"/>
        <v>0</v>
      </c>
      <c r="AR27" s="25">
        <f t="shared" si="36"/>
        <v>0</v>
      </c>
      <c r="AS27" s="25">
        <f t="shared" si="36"/>
        <v>0</v>
      </c>
      <c r="AT27" s="25">
        <f t="shared" si="36"/>
        <v>0</v>
      </c>
      <c r="AU27" s="25">
        <f t="shared" si="36"/>
        <v>0</v>
      </c>
      <c r="AV27" s="25">
        <f t="shared" si="36"/>
        <v>0</v>
      </c>
      <c r="AW27" s="25">
        <f t="shared" si="36"/>
        <v>0</v>
      </c>
      <c r="AX27" s="25">
        <f t="shared" si="36"/>
        <v>0</v>
      </c>
      <c r="AY27" s="25">
        <f t="shared" si="36"/>
        <v>0</v>
      </c>
      <c r="AZ27" s="71">
        <f t="shared" si="36"/>
        <v>0</v>
      </c>
      <c r="BA27" s="25">
        <f t="shared" si="36"/>
        <v>0</v>
      </c>
      <c r="BB27" s="25">
        <f t="shared" si="36"/>
        <v>0</v>
      </c>
      <c r="BC27" s="25">
        <f t="shared" si="36"/>
        <v>0</v>
      </c>
      <c r="BD27" s="25">
        <f t="shared" si="36"/>
        <v>0</v>
      </c>
      <c r="BE27" s="25">
        <f t="shared" si="36"/>
        <v>0</v>
      </c>
      <c r="BF27" s="25">
        <f t="shared" si="36"/>
        <v>0</v>
      </c>
      <c r="BG27" s="25">
        <f t="shared" si="36"/>
        <v>0</v>
      </c>
      <c r="BH27">
        <f t="shared" si="4"/>
        <v>0</v>
      </c>
    </row>
    <row r="28" spans="8:60">
      <c r="H28" s="55">
        <f>Registration!B29</f>
        <v>19</v>
      </c>
      <c r="I28" s="1">
        <f>Registration!C29</f>
        <v>0</v>
      </c>
      <c r="J28" s="25">
        <f t="shared" ref="J28:AO28" si="37">IF(ROW()=COLUMN(),"-",(COUNTIF(G1_1,$H28)*COUNTIF(G1_1,J$7))+(COUNTIF(G1_2,$H28)*COUNTIF(G1_2,J$7))+(COUNTIF(G1_3,$H28)*COUNTIF(G1_3,J$7))+(COUNTIF(G1_4,$H28)*COUNTIF(G1_4,J$7))+(COUNTIF(G1_5,$H28)*COUNTIF(G1_5,J$7))+(COUNTIF(G2_1,$H28)*COUNTIF(G2_1,J$7))+(COUNTIF(G2_2,$H28)*COUNTIF(G2_2,J$7))+(COUNTIF(G2_3,$H28)*COUNTIF(G2_3,J$7))+(COUNTIF(G2_4,$H28)*COUNTIF(G2_4,J$7))+(COUNTIF(G2_5,$H28)*COUNTIF(G2_5,J$7))+(COUNTIF(G3_1,$H28)*COUNTIF(G3_1,J$7))+(COUNTIF(G3_2,$H28)*COUNTIF(G3_2,J$7))+(COUNTIF(G3_3,$H28)*COUNTIF(G3_3,J$7))+(COUNTIF(G3_4,$H28)*COUNTIF(G3_4,J$7))+(COUNTIF(G3_5,$H28)*COUNTIF(G3_5,J$7))+(COUNTIF(G4_1,$H28)*COUNTIF(G4_1,J$7))+(COUNTIF(G4_2,$H28)*COUNTIF(G4_2,J$7))+(COUNTIF(G4_3,$H28)*COUNTIF(G4_3,J$7))+(COUNTIF(G4_4,$H28)*COUNTIF(G4_4,J$7))+(COUNTIF(G4_5,$H28)*COUNTIF(G4_5,J$7))+(COUNTIF(G5_1,$H28)*COUNTIF(G5_1,J$7))+(COUNTIF(G5_2,$H28)*COUNTIF(G5_2,J$7))+(COUNTIF(G5_3,$H28)*COUNTIF(G5_3,J$7))+(COUNTIF(G5_4,$H28)*COUNTIF(G5_4,J$7))+(COUNTIF(G5_5,$H28)*COUNTIF(G5_5,J$7)+J88))</f>
        <v>0</v>
      </c>
      <c r="K28" s="25">
        <f t="shared" si="37"/>
        <v>0</v>
      </c>
      <c r="L28" s="25">
        <f t="shared" si="37"/>
        <v>0</v>
      </c>
      <c r="M28" s="25">
        <f t="shared" si="37"/>
        <v>0</v>
      </c>
      <c r="N28" s="25">
        <f t="shared" si="37"/>
        <v>0</v>
      </c>
      <c r="O28" s="25">
        <f t="shared" si="37"/>
        <v>0</v>
      </c>
      <c r="P28" s="25">
        <f t="shared" si="37"/>
        <v>0</v>
      </c>
      <c r="Q28" s="25">
        <f t="shared" si="37"/>
        <v>0</v>
      </c>
      <c r="R28" s="25">
        <f t="shared" si="37"/>
        <v>0</v>
      </c>
      <c r="S28" s="25">
        <f t="shared" si="37"/>
        <v>0</v>
      </c>
      <c r="T28" s="25">
        <f t="shared" si="37"/>
        <v>0</v>
      </c>
      <c r="U28" s="25">
        <f t="shared" si="37"/>
        <v>0</v>
      </c>
      <c r="V28" s="25">
        <f t="shared" si="37"/>
        <v>0</v>
      </c>
      <c r="W28" s="25">
        <f t="shared" si="37"/>
        <v>0</v>
      </c>
      <c r="X28" s="25">
        <f t="shared" si="37"/>
        <v>0</v>
      </c>
      <c r="Y28" s="25">
        <f t="shared" si="37"/>
        <v>0</v>
      </c>
      <c r="Z28" s="25">
        <f t="shared" si="37"/>
        <v>0</v>
      </c>
      <c r="AA28" s="25">
        <f t="shared" si="37"/>
        <v>0</v>
      </c>
      <c r="AB28" s="25" t="str">
        <f t="shared" si="37"/>
        <v>-</v>
      </c>
      <c r="AC28" s="25">
        <f t="shared" si="37"/>
        <v>0</v>
      </c>
      <c r="AD28" s="25">
        <f t="shared" si="37"/>
        <v>0</v>
      </c>
      <c r="AE28" s="25">
        <f t="shared" si="37"/>
        <v>0</v>
      </c>
      <c r="AF28" s="25">
        <f t="shared" si="37"/>
        <v>0</v>
      </c>
      <c r="AG28" s="25">
        <f t="shared" si="37"/>
        <v>0</v>
      </c>
      <c r="AH28" s="25">
        <f t="shared" si="37"/>
        <v>0</v>
      </c>
      <c r="AI28" s="25">
        <f t="shared" si="37"/>
        <v>0</v>
      </c>
      <c r="AJ28" s="25">
        <f t="shared" si="37"/>
        <v>0</v>
      </c>
      <c r="AK28" s="25">
        <f t="shared" si="37"/>
        <v>0</v>
      </c>
      <c r="AL28" s="25">
        <f t="shared" si="37"/>
        <v>0</v>
      </c>
      <c r="AM28" s="25">
        <f t="shared" si="37"/>
        <v>0</v>
      </c>
      <c r="AN28" s="25">
        <f t="shared" si="37"/>
        <v>0</v>
      </c>
      <c r="AO28" s="25">
        <f t="shared" si="37"/>
        <v>0</v>
      </c>
      <c r="AP28" s="25">
        <f t="shared" ref="AP28:BG28" si="38">IF(ROW()=COLUMN(),"-",(COUNTIF(G1_1,$H28)*COUNTIF(G1_1,AP$7))+(COUNTIF(G1_2,$H28)*COUNTIF(G1_2,AP$7))+(COUNTIF(G1_3,$H28)*COUNTIF(G1_3,AP$7))+(COUNTIF(G1_4,$H28)*COUNTIF(G1_4,AP$7))+(COUNTIF(G1_5,$H28)*COUNTIF(G1_5,AP$7))+(COUNTIF(G2_1,$H28)*COUNTIF(G2_1,AP$7))+(COUNTIF(G2_2,$H28)*COUNTIF(G2_2,AP$7))+(COUNTIF(G2_3,$H28)*COUNTIF(G2_3,AP$7))+(COUNTIF(G2_4,$H28)*COUNTIF(G2_4,AP$7))+(COUNTIF(G2_5,$H28)*COUNTIF(G2_5,AP$7))+(COUNTIF(G3_1,$H28)*COUNTIF(G3_1,AP$7))+(COUNTIF(G3_2,$H28)*COUNTIF(G3_2,AP$7))+(COUNTIF(G3_3,$H28)*COUNTIF(G3_3,AP$7))+(COUNTIF(G3_4,$H28)*COUNTIF(G3_4,AP$7))+(COUNTIF(G3_5,$H28)*COUNTIF(G3_5,AP$7))+(COUNTIF(G4_1,$H28)*COUNTIF(G4_1,AP$7))+(COUNTIF(G4_2,$H28)*COUNTIF(G4_2,AP$7))+(COUNTIF(G4_3,$H28)*COUNTIF(G4_3,AP$7))+(COUNTIF(G4_4,$H28)*COUNTIF(G4_4,AP$7))+(COUNTIF(G4_5,$H28)*COUNTIF(G4_5,AP$7))+(COUNTIF(G5_1,$H28)*COUNTIF(G5_1,AP$7))+(COUNTIF(G5_2,$H28)*COUNTIF(G5_2,AP$7))+(COUNTIF(G5_3,$H28)*COUNTIF(G5_3,AP$7))+(COUNTIF(G5_4,$H28)*COUNTIF(G5_4,AP$7))+(COUNTIF(G5_5,$H28)*COUNTIF(G5_5,AP$7)+AP88))</f>
        <v>0</v>
      </c>
      <c r="AQ28" s="25">
        <f t="shared" si="38"/>
        <v>0</v>
      </c>
      <c r="AR28" s="25">
        <f t="shared" si="38"/>
        <v>0</v>
      </c>
      <c r="AS28" s="25">
        <f t="shared" si="38"/>
        <v>0</v>
      </c>
      <c r="AT28" s="25">
        <f t="shared" si="38"/>
        <v>0</v>
      </c>
      <c r="AU28" s="25">
        <f t="shared" si="38"/>
        <v>0</v>
      </c>
      <c r="AV28" s="25">
        <f t="shared" si="38"/>
        <v>0</v>
      </c>
      <c r="AW28" s="25">
        <f t="shared" si="38"/>
        <v>0</v>
      </c>
      <c r="AX28" s="25">
        <f t="shared" si="38"/>
        <v>0</v>
      </c>
      <c r="AY28" s="25">
        <f t="shared" si="38"/>
        <v>0</v>
      </c>
      <c r="AZ28" s="25">
        <f t="shared" si="38"/>
        <v>0</v>
      </c>
      <c r="BA28" s="25">
        <f t="shared" si="38"/>
        <v>0</v>
      </c>
      <c r="BB28" s="25">
        <f t="shared" si="38"/>
        <v>0</v>
      </c>
      <c r="BC28" s="25">
        <f t="shared" si="38"/>
        <v>0</v>
      </c>
      <c r="BD28" s="25">
        <f t="shared" si="38"/>
        <v>0</v>
      </c>
      <c r="BE28" s="25">
        <f t="shared" si="38"/>
        <v>0</v>
      </c>
      <c r="BF28" s="25">
        <f t="shared" si="38"/>
        <v>0</v>
      </c>
      <c r="BG28" s="25">
        <f t="shared" si="38"/>
        <v>0</v>
      </c>
      <c r="BH28">
        <f t="shared" si="4"/>
        <v>0</v>
      </c>
    </row>
    <row r="29" spans="8:60">
      <c r="H29" s="55">
        <f>Registration!B30</f>
        <v>20</v>
      </c>
      <c r="I29" s="1">
        <f>Registration!C30</f>
        <v>0</v>
      </c>
      <c r="J29" s="25">
        <f t="shared" ref="J29:AO29" si="39">IF(ROW()=COLUMN(),"-",(COUNTIF(G1_1,$H29)*COUNTIF(G1_1,J$7))+(COUNTIF(G1_2,$H29)*COUNTIF(G1_2,J$7))+(COUNTIF(G1_3,$H29)*COUNTIF(G1_3,J$7))+(COUNTIF(G1_4,$H29)*COUNTIF(G1_4,J$7))+(COUNTIF(G1_5,$H29)*COUNTIF(G1_5,J$7))+(COUNTIF(G2_1,$H29)*COUNTIF(G2_1,J$7))+(COUNTIF(G2_2,$H29)*COUNTIF(G2_2,J$7))+(COUNTIF(G2_3,$H29)*COUNTIF(G2_3,J$7))+(COUNTIF(G2_4,$H29)*COUNTIF(G2_4,J$7))+(COUNTIF(G2_5,$H29)*COUNTIF(G2_5,J$7))+(COUNTIF(G3_1,$H29)*COUNTIF(G3_1,J$7))+(COUNTIF(G3_2,$H29)*COUNTIF(G3_2,J$7))+(COUNTIF(G3_3,$H29)*COUNTIF(G3_3,J$7))+(COUNTIF(G3_4,$H29)*COUNTIF(G3_4,J$7))+(COUNTIF(G3_5,$H29)*COUNTIF(G3_5,J$7))+(COUNTIF(G4_1,$H29)*COUNTIF(G4_1,J$7))+(COUNTIF(G4_2,$H29)*COUNTIF(G4_2,J$7))+(COUNTIF(G4_3,$H29)*COUNTIF(G4_3,J$7))+(COUNTIF(G4_4,$H29)*COUNTIF(G4_4,J$7))+(COUNTIF(G4_5,$H29)*COUNTIF(G4_5,J$7))+(COUNTIF(G5_1,$H29)*COUNTIF(G5_1,J$7))+(COUNTIF(G5_2,$H29)*COUNTIF(G5_2,J$7))+(COUNTIF(G5_3,$H29)*COUNTIF(G5_3,J$7))+(COUNTIF(G5_4,$H29)*COUNTIF(G5_4,J$7))+(COUNTIF(G5_5,$H29)*COUNTIF(G5_5,J$7)+J89))</f>
        <v>0</v>
      </c>
      <c r="K29" s="25">
        <f t="shared" si="39"/>
        <v>0</v>
      </c>
      <c r="L29" s="25">
        <f t="shared" si="39"/>
        <v>0</v>
      </c>
      <c r="M29" s="25">
        <f t="shared" si="39"/>
        <v>0</v>
      </c>
      <c r="N29" s="25">
        <f t="shared" si="39"/>
        <v>0</v>
      </c>
      <c r="O29" s="25">
        <f t="shared" si="39"/>
        <v>0</v>
      </c>
      <c r="P29" s="25">
        <f t="shared" si="39"/>
        <v>0</v>
      </c>
      <c r="Q29" s="25">
        <f t="shared" si="39"/>
        <v>0</v>
      </c>
      <c r="R29" s="25">
        <f t="shared" si="39"/>
        <v>0</v>
      </c>
      <c r="S29" s="25">
        <f t="shared" si="39"/>
        <v>0</v>
      </c>
      <c r="T29" s="25">
        <f t="shared" si="39"/>
        <v>0</v>
      </c>
      <c r="U29" s="25">
        <f t="shared" si="39"/>
        <v>0</v>
      </c>
      <c r="V29" s="25">
        <f t="shared" si="39"/>
        <v>0</v>
      </c>
      <c r="W29" s="25">
        <f t="shared" si="39"/>
        <v>0</v>
      </c>
      <c r="X29" s="25">
        <f t="shared" si="39"/>
        <v>0</v>
      </c>
      <c r="Y29" s="25">
        <f t="shared" si="39"/>
        <v>0</v>
      </c>
      <c r="Z29" s="25">
        <f t="shared" si="39"/>
        <v>0</v>
      </c>
      <c r="AA29" s="25">
        <f t="shared" si="39"/>
        <v>0</v>
      </c>
      <c r="AB29" s="25">
        <f t="shared" si="39"/>
        <v>0</v>
      </c>
      <c r="AC29" s="25" t="str">
        <f t="shared" si="39"/>
        <v>-</v>
      </c>
      <c r="AD29" s="25">
        <f t="shared" si="39"/>
        <v>0</v>
      </c>
      <c r="AE29" s="25">
        <f t="shared" si="39"/>
        <v>0</v>
      </c>
      <c r="AF29" s="25">
        <f t="shared" si="39"/>
        <v>0</v>
      </c>
      <c r="AG29" s="25">
        <f t="shared" si="39"/>
        <v>0</v>
      </c>
      <c r="AH29" s="25">
        <f t="shared" si="39"/>
        <v>0</v>
      </c>
      <c r="AI29" s="25">
        <f t="shared" si="39"/>
        <v>0</v>
      </c>
      <c r="AJ29" s="25">
        <f t="shared" si="39"/>
        <v>0</v>
      </c>
      <c r="AK29" s="25">
        <f t="shared" si="39"/>
        <v>0</v>
      </c>
      <c r="AL29" s="25">
        <f t="shared" si="39"/>
        <v>0</v>
      </c>
      <c r="AM29" s="25">
        <f t="shared" si="39"/>
        <v>0</v>
      </c>
      <c r="AN29" s="25">
        <f t="shared" si="39"/>
        <v>0</v>
      </c>
      <c r="AO29" s="25">
        <f t="shared" si="39"/>
        <v>0</v>
      </c>
      <c r="AP29" s="25">
        <f t="shared" ref="AP29:BG29" si="40">IF(ROW()=COLUMN(),"-",(COUNTIF(G1_1,$H29)*COUNTIF(G1_1,AP$7))+(COUNTIF(G1_2,$H29)*COUNTIF(G1_2,AP$7))+(COUNTIF(G1_3,$H29)*COUNTIF(G1_3,AP$7))+(COUNTIF(G1_4,$H29)*COUNTIF(G1_4,AP$7))+(COUNTIF(G1_5,$H29)*COUNTIF(G1_5,AP$7))+(COUNTIF(G2_1,$H29)*COUNTIF(G2_1,AP$7))+(COUNTIF(G2_2,$H29)*COUNTIF(G2_2,AP$7))+(COUNTIF(G2_3,$H29)*COUNTIF(G2_3,AP$7))+(COUNTIF(G2_4,$H29)*COUNTIF(G2_4,AP$7))+(COUNTIF(G2_5,$H29)*COUNTIF(G2_5,AP$7))+(COUNTIF(G3_1,$H29)*COUNTIF(G3_1,AP$7))+(COUNTIF(G3_2,$H29)*COUNTIF(G3_2,AP$7))+(COUNTIF(G3_3,$H29)*COUNTIF(G3_3,AP$7))+(COUNTIF(G3_4,$H29)*COUNTIF(G3_4,AP$7))+(COUNTIF(G3_5,$H29)*COUNTIF(G3_5,AP$7))+(COUNTIF(G4_1,$H29)*COUNTIF(G4_1,AP$7))+(COUNTIF(G4_2,$H29)*COUNTIF(G4_2,AP$7))+(COUNTIF(G4_3,$H29)*COUNTIF(G4_3,AP$7))+(COUNTIF(G4_4,$H29)*COUNTIF(G4_4,AP$7))+(COUNTIF(G4_5,$H29)*COUNTIF(G4_5,AP$7))+(COUNTIF(G5_1,$H29)*COUNTIF(G5_1,AP$7))+(COUNTIF(G5_2,$H29)*COUNTIF(G5_2,AP$7))+(COUNTIF(G5_3,$H29)*COUNTIF(G5_3,AP$7))+(COUNTIF(G5_4,$H29)*COUNTIF(G5_4,AP$7))+(COUNTIF(G5_5,$H29)*COUNTIF(G5_5,AP$7)+AP89))</f>
        <v>0</v>
      </c>
      <c r="AQ29" s="25">
        <f t="shared" si="40"/>
        <v>0</v>
      </c>
      <c r="AR29" s="25">
        <f t="shared" si="40"/>
        <v>0</v>
      </c>
      <c r="AS29" s="25">
        <f t="shared" si="40"/>
        <v>0</v>
      </c>
      <c r="AT29" s="25">
        <f t="shared" si="40"/>
        <v>0</v>
      </c>
      <c r="AU29" s="25">
        <f t="shared" si="40"/>
        <v>0</v>
      </c>
      <c r="AV29" s="25">
        <f t="shared" si="40"/>
        <v>0</v>
      </c>
      <c r="AW29" s="25">
        <f t="shared" si="40"/>
        <v>0</v>
      </c>
      <c r="AX29" s="25">
        <f t="shared" si="40"/>
        <v>0</v>
      </c>
      <c r="AY29" s="25">
        <f t="shared" si="40"/>
        <v>0</v>
      </c>
      <c r="AZ29" s="25">
        <f t="shared" si="40"/>
        <v>0</v>
      </c>
      <c r="BA29" s="25">
        <f t="shared" si="40"/>
        <v>0</v>
      </c>
      <c r="BB29" s="25">
        <f t="shared" si="40"/>
        <v>0</v>
      </c>
      <c r="BC29" s="25">
        <f t="shared" si="40"/>
        <v>0</v>
      </c>
      <c r="BD29" s="25">
        <f t="shared" si="40"/>
        <v>0</v>
      </c>
      <c r="BE29" s="25">
        <f t="shared" si="40"/>
        <v>0</v>
      </c>
      <c r="BF29" s="25">
        <f t="shared" si="40"/>
        <v>0</v>
      </c>
      <c r="BG29" s="25">
        <f t="shared" si="40"/>
        <v>0</v>
      </c>
      <c r="BH29">
        <f t="shared" si="4"/>
        <v>0</v>
      </c>
    </row>
    <row r="30" spans="8:60">
      <c r="H30" s="55">
        <f>Registration!B31</f>
        <v>21</v>
      </c>
      <c r="I30" s="1">
        <f>Registration!C31</f>
        <v>0</v>
      </c>
      <c r="J30" s="25">
        <f t="shared" ref="J30:AO30" si="41">IF(ROW()=COLUMN(),"-",(COUNTIF(G1_1,$H30)*COUNTIF(G1_1,J$7))+(COUNTIF(G1_2,$H30)*COUNTIF(G1_2,J$7))+(COUNTIF(G1_3,$H30)*COUNTIF(G1_3,J$7))+(COUNTIF(G1_4,$H30)*COUNTIF(G1_4,J$7))+(COUNTIF(G1_5,$H30)*COUNTIF(G1_5,J$7))+(COUNTIF(G2_1,$H30)*COUNTIF(G2_1,J$7))+(COUNTIF(G2_2,$H30)*COUNTIF(G2_2,J$7))+(COUNTIF(G2_3,$H30)*COUNTIF(G2_3,J$7))+(COUNTIF(G2_4,$H30)*COUNTIF(G2_4,J$7))+(COUNTIF(G2_5,$H30)*COUNTIF(G2_5,J$7))+(COUNTIF(G3_1,$H30)*COUNTIF(G3_1,J$7))+(COUNTIF(G3_2,$H30)*COUNTIF(G3_2,J$7))+(COUNTIF(G3_3,$H30)*COUNTIF(G3_3,J$7))+(COUNTIF(G3_4,$H30)*COUNTIF(G3_4,J$7))+(COUNTIF(G3_5,$H30)*COUNTIF(G3_5,J$7))+(COUNTIF(G4_1,$H30)*COUNTIF(G4_1,J$7))+(COUNTIF(G4_2,$H30)*COUNTIF(G4_2,J$7))+(COUNTIF(G4_3,$H30)*COUNTIF(G4_3,J$7))+(COUNTIF(G4_4,$H30)*COUNTIF(G4_4,J$7))+(COUNTIF(G4_5,$H30)*COUNTIF(G4_5,J$7))+(COUNTIF(G5_1,$H30)*COUNTIF(G5_1,J$7))+(COUNTIF(G5_2,$H30)*COUNTIF(G5_2,J$7))+(COUNTIF(G5_3,$H30)*COUNTIF(G5_3,J$7))+(COUNTIF(G5_4,$H30)*COUNTIF(G5_4,J$7))+(COUNTIF(G5_5,$H30)*COUNTIF(G5_5,J$7)+J90))</f>
        <v>0</v>
      </c>
      <c r="K30" s="25">
        <f t="shared" si="41"/>
        <v>0</v>
      </c>
      <c r="L30" s="25">
        <f t="shared" si="41"/>
        <v>0</v>
      </c>
      <c r="M30" s="25">
        <f t="shared" si="41"/>
        <v>0</v>
      </c>
      <c r="N30" s="25">
        <f t="shared" si="41"/>
        <v>0</v>
      </c>
      <c r="O30" s="25">
        <f t="shared" si="41"/>
        <v>0</v>
      </c>
      <c r="P30" s="25">
        <f t="shared" si="41"/>
        <v>0</v>
      </c>
      <c r="Q30" s="25">
        <f t="shared" si="41"/>
        <v>0</v>
      </c>
      <c r="R30" s="25">
        <f t="shared" si="41"/>
        <v>0</v>
      </c>
      <c r="S30" s="25">
        <f t="shared" si="41"/>
        <v>0</v>
      </c>
      <c r="T30" s="25">
        <f t="shared" si="41"/>
        <v>0</v>
      </c>
      <c r="U30" s="25">
        <f t="shared" si="41"/>
        <v>0</v>
      </c>
      <c r="V30" s="25">
        <f t="shared" si="41"/>
        <v>0</v>
      </c>
      <c r="W30" s="25">
        <f t="shared" si="41"/>
        <v>0</v>
      </c>
      <c r="X30" s="25">
        <f t="shared" si="41"/>
        <v>0</v>
      </c>
      <c r="Y30" s="25">
        <f t="shared" si="41"/>
        <v>0</v>
      </c>
      <c r="Z30" s="25">
        <f t="shared" si="41"/>
        <v>0</v>
      </c>
      <c r="AA30" s="25">
        <f t="shared" si="41"/>
        <v>0</v>
      </c>
      <c r="AB30" s="25">
        <f t="shared" si="41"/>
        <v>0</v>
      </c>
      <c r="AC30" s="25">
        <f t="shared" si="41"/>
        <v>0</v>
      </c>
      <c r="AD30" s="25" t="str">
        <f t="shared" si="41"/>
        <v>-</v>
      </c>
      <c r="AE30" s="25">
        <f t="shared" si="41"/>
        <v>0</v>
      </c>
      <c r="AF30" s="25">
        <f t="shared" si="41"/>
        <v>0</v>
      </c>
      <c r="AG30" s="25">
        <f t="shared" si="41"/>
        <v>0</v>
      </c>
      <c r="AH30" s="25">
        <f t="shared" si="41"/>
        <v>0</v>
      </c>
      <c r="AI30" s="25">
        <f t="shared" si="41"/>
        <v>0</v>
      </c>
      <c r="AJ30" s="25">
        <f t="shared" si="41"/>
        <v>0</v>
      </c>
      <c r="AK30" s="25">
        <f t="shared" si="41"/>
        <v>0</v>
      </c>
      <c r="AL30" s="25">
        <f t="shared" si="41"/>
        <v>0</v>
      </c>
      <c r="AM30" s="25">
        <f t="shared" si="41"/>
        <v>0</v>
      </c>
      <c r="AN30" s="25">
        <f t="shared" si="41"/>
        <v>0</v>
      </c>
      <c r="AO30" s="25">
        <f t="shared" si="41"/>
        <v>0</v>
      </c>
      <c r="AP30" s="25">
        <f t="shared" ref="AP30:BG30" si="42">IF(ROW()=COLUMN(),"-",(COUNTIF(G1_1,$H30)*COUNTIF(G1_1,AP$7))+(COUNTIF(G1_2,$H30)*COUNTIF(G1_2,AP$7))+(COUNTIF(G1_3,$H30)*COUNTIF(G1_3,AP$7))+(COUNTIF(G1_4,$H30)*COUNTIF(G1_4,AP$7))+(COUNTIF(G1_5,$H30)*COUNTIF(G1_5,AP$7))+(COUNTIF(G2_1,$H30)*COUNTIF(G2_1,AP$7))+(COUNTIF(G2_2,$H30)*COUNTIF(G2_2,AP$7))+(COUNTIF(G2_3,$H30)*COUNTIF(G2_3,AP$7))+(COUNTIF(G2_4,$H30)*COUNTIF(G2_4,AP$7))+(COUNTIF(G2_5,$H30)*COUNTIF(G2_5,AP$7))+(COUNTIF(G3_1,$H30)*COUNTIF(G3_1,AP$7))+(COUNTIF(G3_2,$H30)*COUNTIF(G3_2,AP$7))+(COUNTIF(G3_3,$H30)*COUNTIF(G3_3,AP$7))+(COUNTIF(G3_4,$H30)*COUNTIF(G3_4,AP$7))+(COUNTIF(G3_5,$H30)*COUNTIF(G3_5,AP$7))+(COUNTIF(G4_1,$H30)*COUNTIF(G4_1,AP$7))+(COUNTIF(G4_2,$H30)*COUNTIF(G4_2,AP$7))+(COUNTIF(G4_3,$H30)*COUNTIF(G4_3,AP$7))+(COUNTIF(G4_4,$H30)*COUNTIF(G4_4,AP$7))+(COUNTIF(G4_5,$H30)*COUNTIF(G4_5,AP$7))+(COUNTIF(G5_1,$H30)*COUNTIF(G5_1,AP$7))+(COUNTIF(G5_2,$H30)*COUNTIF(G5_2,AP$7))+(COUNTIF(G5_3,$H30)*COUNTIF(G5_3,AP$7))+(COUNTIF(G5_4,$H30)*COUNTIF(G5_4,AP$7))+(COUNTIF(G5_5,$H30)*COUNTIF(G5_5,AP$7)+AP90))</f>
        <v>0</v>
      </c>
      <c r="AQ30" s="25">
        <f t="shared" si="42"/>
        <v>0</v>
      </c>
      <c r="AR30" s="25">
        <f t="shared" si="42"/>
        <v>0</v>
      </c>
      <c r="AS30" s="25">
        <f t="shared" si="42"/>
        <v>0</v>
      </c>
      <c r="AT30" s="25">
        <f t="shared" si="42"/>
        <v>0</v>
      </c>
      <c r="AU30" s="25">
        <f t="shared" si="42"/>
        <v>0</v>
      </c>
      <c r="AV30" s="25">
        <f t="shared" si="42"/>
        <v>0</v>
      </c>
      <c r="AW30" s="25">
        <f t="shared" si="42"/>
        <v>0</v>
      </c>
      <c r="AX30" s="25">
        <f t="shared" si="42"/>
        <v>0</v>
      </c>
      <c r="AY30" s="25">
        <f t="shared" si="42"/>
        <v>0</v>
      </c>
      <c r="AZ30" s="25">
        <f t="shared" si="42"/>
        <v>0</v>
      </c>
      <c r="BA30" s="25">
        <f t="shared" si="42"/>
        <v>0</v>
      </c>
      <c r="BB30" s="25">
        <f t="shared" si="42"/>
        <v>0</v>
      </c>
      <c r="BC30" s="25">
        <f t="shared" si="42"/>
        <v>0</v>
      </c>
      <c r="BD30" s="25">
        <f t="shared" si="42"/>
        <v>0</v>
      </c>
      <c r="BE30" s="25">
        <f t="shared" si="42"/>
        <v>0</v>
      </c>
      <c r="BF30" s="25">
        <f t="shared" si="42"/>
        <v>0</v>
      </c>
      <c r="BG30" s="25">
        <f t="shared" si="42"/>
        <v>0</v>
      </c>
      <c r="BH30">
        <f t="shared" si="4"/>
        <v>0</v>
      </c>
    </row>
    <row r="31" spans="8:60">
      <c r="H31" s="55">
        <f>Registration!B32</f>
        <v>22</v>
      </c>
      <c r="I31" s="1">
        <f>Registration!C32</f>
        <v>0</v>
      </c>
      <c r="J31" s="25">
        <f t="shared" ref="J31:AO31" si="43">IF(ROW()=COLUMN(),"-",(COUNTIF(G1_1,$H31)*COUNTIF(G1_1,J$7))+(COUNTIF(G1_2,$H31)*COUNTIF(G1_2,J$7))+(COUNTIF(G1_3,$H31)*COUNTIF(G1_3,J$7))+(COUNTIF(G1_4,$H31)*COUNTIF(G1_4,J$7))+(COUNTIF(G1_5,$H31)*COUNTIF(G1_5,J$7))+(COUNTIF(G2_1,$H31)*COUNTIF(G2_1,J$7))+(COUNTIF(G2_2,$H31)*COUNTIF(G2_2,J$7))+(COUNTIF(G2_3,$H31)*COUNTIF(G2_3,J$7))+(COUNTIF(G2_4,$H31)*COUNTIF(G2_4,J$7))+(COUNTIF(G2_5,$H31)*COUNTIF(G2_5,J$7))+(COUNTIF(G3_1,$H31)*COUNTIF(G3_1,J$7))+(COUNTIF(G3_2,$H31)*COUNTIF(G3_2,J$7))+(COUNTIF(G3_3,$H31)*COUNTIF(G3_3,J$7))+(COUNTIF(G3_4,$H31)*COUNTIF(G3_4,J$7))+(COUNTIF(G3_5,$H31)*COUNTIF(G3_5,J$7))+(COUNTIF(G4_1,$H31)*COUNTIF(G4_1,J$7))+(COUNTIF(G4_2,$H31)*COUNTIF(G4_2,J$7))+(COUNTIF(G4_3,$H31)*COUNTIF(G4_3,J$7))+(COUNTIF(G4_4,$H31)*COUNTIF(G4_4,J$7))+(COUNTIF(G4_5,$H31)*COUNTIF(G4_5,J$7))+(COUNTIF(G5_1,$H31)*COUNTIF(G5_1,J$7))+(COUNTIF(G5_2,$H31)*COUNTIF(G5_2,J$7))+(COUNTIF(G5_3,$H31)*COUNTIF(G5_3,J$7))+(COUNTIF(G5_4,$H31)*COUNTIF(G5_4,J$7))+(COUNTIF(G5_5,$H31)*COUNTIF(G5_5,J$7)+J91))</f>
        <v>0</v>
      </c>
      <c r="K31" s="25">
        <f t="shared" si="43"/>
        <v>0</v>
      </c>
      <c r="L31" s="25">
        <f t="shared" si="43"/>
        <v>0</v>
      </c>
      <c r="M31" s="25">
        <f t="shared" si="43"/>
        <v>0</v>
      </c>
      <c r="N31" s="25">
        <f t="shared" si="43"/>
        <v>0</v>
      </c>
      <c r="O31" s="25">
        <f t="shared" si="43"/>
        <v>0</v>
      </c>
      <c r="P31" s="25">
        <f t="shared" si="43"/>
        <v>0</v>
      </c>
      <c r="Q31" s="25">
        <f t="shared" si="43"/>
        <v>0</v>
      </c>
      <c r="R31" s="25">
        <f t="shared" si="43"/>
        <v>0</v>
      </c>
      <c r="S31" s="25">
        <f t="shared" si="43"/>
        <v>0</v>
      </c>
      <c r="T31" s="25">
        <f t="shared" si="43"/>
        <v>0</v>
      </c>
      <c r="U31" s="25">
        <f t="shared" si="43"/>
        <v>0</v>
      </c>
      <c r="V31" s="25">
        <f t="shared" si="43"/>
        <v>0</v>
      </c>
      <c r="W31" s="25">
        <f t="shared" si="43"/>
        <v>0</v>
      </c>
      <c r="X31" s="25">
        <f t="shared" si="43"/>
        <v>0</v>
      </c>
      <c r="Y31" s="25">
        <f t="shared" si="43"/>
        <v>0</v>
      </c>
      <c r="Z31" s="25">
        <f t="shared" si="43"/>
        <v>0</v>
      </c>
      <c r="AA31" s="25">
        <f t="shared" si="43"/>
        <v>0</v>
      </c>
      <c r="AB31" s="25">
        <f t="shared" si="43"/>
        <v>0</v>
      </c>
      <c r="AC31" s="25">
        <f t="shared" si="43"/>
        <v>0</v>
      </c>
      <c r="AD31" s="25">
        <f t="shared" si="43"/>
        <v>0</v>
      </c>
      <c r="AE31" s="25" t="str">
        <f t="shared" si="43"/>
        <v>-</v>
      </c>
      <c r="AF31" s="25">
        <f t="shared" si="43"/>
        <v>0</v>
      </c>
      <c r="AG31" s="25">
        <f t="shared" si="43"/>
        <v>0</v>
      </c>
      <c r="AH31" s="25">
        <f t="shared" si="43"/>
        <v>0</v>
      </c>
      <c r="AI31" s="25">
        <f t="shared" si="43"/>
        <v>0</v>
      </c>
      <c r="AJ31" s="25">
        <f t="shared" si="43"/>
        <v>0</v>
      </c>
      <c r="AK31" s="25">
        <f t="shared" si="43"/>
        <v>0</v>
      </c>
      <c r="AL31" s="25">
        <f t="shared" si="43"/>
        <v>0</v>
      </c>
      <c r="AM31" s="25">
        <f t="shared" si="43"/>
        <v>0</v>
      </c>
      <c r="AN31" s="25">
        <f t="shared" si="43"/>
        <v>0</v>
      </c>
      <c r="AO31" s="25">
        <f t="shared" si="43"/>
        <v>0</v>
      </c>
      <c r="AP31" s="25">
        <f t="shared" ref="AP31:BG31" si="44">IF(ROW()=COLUMN(),"-",(COUNTIF(G1_1,$H31)*COUNTIF(G1_1,AP$7))+(COUNTIF(G1_2,$H31)*COUNTIF(G1_2,AP$7))+(COUNTIF(G1_3,$H31)*COUNTIF(G1_3,AP$7))+(COUNTIF(G1_4,$H31)*COUNTIF(G1_4,AP$7))+(COUNTIF(G1_5,$H31)*COUNTIF(G1_5,AP$7))+(COUNTIF(G2_1,$H31)*COUNTIF(G2_1,AP$7))+(COUNTIF(G2_2,$H31)*COUNTIF(G2_2,AP$7))+(COUNTIF(G2_3,$H31)*COUNTIF(G2_3,AP$7))+(COUNTIF(G2_4,$H31)*COUNTIF(G2_4,AP$7))+(COUNTIF(G2_5,$H31)*COUNTIF(G2_5,AP$7))+(COUNTIF(G3_1,$H31)*COUNTIF(G3_1,AP$7))+(COUNTIF(G3_2,$H31)*COUNTIF(G3_2,AP$7))+(COUNTIF(G3_3,$H31)*COUNTIF(G3_3,AP$7))+(COUNTIF(G3_4,$H31)*COUNTIF(G3_4,AP$7))+(COUNTIF(G3_5,$H31)*COUNTIF(G3_5,AP$7))+(COUNTIF(G4_1,$H31)*COUNTIF(G4_1,AP$7))+(COUNTIF(G4_2,$H31)*COUNTIF(G4_2,AP$7))+(COUNTIF(G4_3,$H31)*COUNTIF(G4_3,AP$7))+(COUNTIF(G4_4,$H31)*COUNTIF(G4_4,AP$7))+(COUNTIF(G4_5,$H31)*COUNTIF(G4_5,AP$7))+(COUNTIF(G5_1,$H31)*COUNTIF(G5_1,AP$7))+(COUNTIF(G5_2,$H31)*COUNTIF(G5_2,AP$7))+(COUNTIF(G5_3,$H31)*COUNTIF(G5_3,AP$7))+(COUNTIF(G5_4,$H31)*COUNTIF(G5_4,AP$7))+(COUNTIF(G5_5,$H31)*COUNTIF(G5_5,AP$7)+AP91))</f>
        <v>0</v>
      </c>
      <c r="AQ31" s="25">
        <f t="shared" si="44"/>
        <v>0</v>
      </c>
      <c r="AR31" s="25">
        <f t="shared" si="44"/>
        <v>0</v>
      </c>
      <c r="AS31" s="25">
        <f t="shared" si="44"/>
        <v>0</v>
      </c>
      <c r="AT31" s="25">
        <f t="shared" si="44"/>
        <v>0</v>
      </c>
      <c r="AU31" s="25">
        <f t="shared" si="44"/>
        <v>0</v>
      </c>
      <c r="AV31" s="25">
        <f t="shared" si="44"/>
        <v>0</v>
      </c>
      <c r="AW31" s="25">
        <f t="shared" si="44"/>
        <v>0</v>
      </c>
      <c r="AX31" s="25">
        <f t="shared" si="44"/>
        <v>0</v>
      </c>
      <c r="AY31" s="25">
        <f t="shared" si="44"/>
        <v>0</v>
      </c>
      <c r="AZ31" s="25">
        <f t="shared" si="44"/>
        <v>0</v>
      </c>
      <c r="BA31" s="25">
        <f t="shared" si="44"/>
        <v>0</v>
      </c>
      <c r="BB31" s="25">
        <f t="shared" si="44"/>
        <v>0</v>
      </c>
      <c r="BC31" s="25">
        <f t="shared" si="44"/>
        <v>0</v>
      </c>
      <c r="BD31" s="25">
        <f t="shared" si="44"/>
        <v>0</v>
      </c>
      <c r="BE31" s="25">
        <f t="shared" si="44"/>
        <v>0</v>
      </c>
      <c r="BF31" s="25">
        <f t="shared" si="44"/>
        <v>0</v>
      </c>
      <c r="BG31" s="25">
        <f t="shared" si="44"/>
        <v>0</v>
      </c>
      <c r="BH31">
        <f t="shared" si="4"/>
        <v>0</v>
      </c>
    </row>
    <row r="32" spans="8:60">
      <c r="H32" s="55">
        <f>Registration!B33</f>
        <v>23</v>
      </c>
      <c r="I32" s="1">
        <f>Registration!C33</f>
        <v>0</v>
      </c>
      <c r="J32" s="25">
        <f t="shared" ref="J32:AO32" si="45">IF(ROW()=COLUMN(),"-",(COUNTIF(G1_1,$H32)*COUNTIF(G1_1,J$7))+(COUNTIF(G1_2,$H32)*COUNTIF(G1_2,J$7))+(COUNTIF(G1_3,$H32)*COUNTIF(G1_3,J$7))+(COUNTIF(G1_4,$H32)*COUNTIF(G1_4,J$7))+(COUNTIF(G1_5,$H32)*COUNTIF(G1_5,J$7))+(COUNTIF(G2_1,$H32)*COUNTIF(G2_1,J$7))+(COUNTIF(G2_2,$H32)*COUNTIF(G2_2,J$7))+(COUNTIF(G2_3,$H32)*COUNTIF(G2_3,J$7))+(COUNTIF(G2_4,$H32)*COUNTIF(G2_4,J$7))+(COUNTIF(G2_5,$H32)*COUNTIF(G2_5,J$7))+(COUNTIF(G3_1,$H32)*COUNTIF(G3_1,J$7))+(COUNTIF(G3_2,$H32)*COUNTIF(G3_2,J$7))+(COUNTIF(G3_3,$H32)*COUNTIF(G3_3,J$7))+(COUNTIF(G3_4,$H32)*COUNTIF(G3_4,J$7))+(COUNTIF(G3_5,$H32)*COUNTIF(G3_5,J$7))+(COUNTIF(G4_1,$H32)*COUNTIF(G4_1,J$7))+(COUNTIF(G4_2,$H32)*COUNTIF(G4_2,J$7))+(COUNTIF(G4_3,$H32)*COUNTIF(G4_3,J$7))+(COUNTIF(G4_4,$H32)*COUNTIF(G4_4,J$7))+(COUNTIF(G4_5,$H32)*COUNTIF(G4_5,J$7))+(COUNTIF(G5_1,$H32)*COUNTIF(G5_1,J$7))+(COUNTIF(G5_2,$H32)*COUNTIF(G5_2,J$7))+(COUNTIF(G5_3,$H32)*COUNTIF(G5_3,J$7))+(COUNTIF(G5_4,$H32)*COUNTIF(G5_4,J$7))+(COUNTIF(G5_5,$H32)*COUNTIF(G5_5,J$7)+J92))</f>
        <v>0</v>
      </c>
      <c r="K32" s="25">
        <f t="shared" si="45"/>
        <v>0</v>
      </c>
      <c r="L32" s="25">
        <f t="shared" si="45"/>
        <v>0</v>
      </c>
      <c r="M32" s="25">
        <f t="shared" si="45"/>
        <v>0</v>
      </c>
      <c r="N32" s="25">
        <f t="shared" si="45"/>
        <v>0</v>
      </c>
      <c r="O32" s="25">
        <f t="shared" si="45"/>
        <v>0</v>
      </c>
      <c r="P32" s="25">
        <f t="shared" si="45"/>
        <v>0</v>
      </c>
      <c r="Q32" s="25">
        <f t="shared" si="45"/>
        <v>0</v>
      </c>
      <c r="R32" s="25">
        <f t="shared" si="45"/>
        <v>0</v>
      </c>
      <c r="S32" s="25">
        <f t="shared" si="45"/>
        <v>0</v>
      </c>
      <c r="T32" s="25">
        <f t="shared" si="45"/>
        <v>0</v>
      </c>
      <c r="U32" s="25">
        <f t="shared" si="45"/>
        <v>0</v>
      </c>
      <c r="V32" s="25">
        <f t="shared" si="45"/>
        <v>0</v>
      </c>
      <c r="W32" s="25">
        <f t="shared" si="45"/>
        <v>0</v>
      </c>
      <c r="X32" s="25">
        <f t="shared" si="45"/>
        <v>0</v>
      </c>
      <c r="Y32" s="25">
        <f t="shared" si="45"/>
        <v>0</v>
      </c>
      <c r="Z32" s="25">
        <f t="shared" si="45"/>
        <v>0</v>
      </c>
      <c r="AA32" s="25">
        <f t="shared" si="45"/>
        <v>0</v>
      </c>
      <c r="AB32" s="25">
        <f t="shared" si="45"/>
        <v>0</v>
      </c>
      <c r="AC32" s="25">
        <f t="shared" si="45"/>
        <v>0</v>
      </c>
      <c r="AD32" s="25">
        <f t="shared" si="45"/>
        <v>0</v>
      </c>
      <c r="AE32" s="25">
        <f t="shared" si="45"/>
        <v>0</v>
      </c>
      <c r="AF32" s="25" t="str">
        <f t="shared" si="45"/>
        <v>-</v>
      </c>
      <c r="AG32" s="25">
        <f t="shared" si="45"/>
        <v>0</v>
      </c>
      <c r="AH32" s="25">
        <f t="shared" si="45"/>
        <v>0</v>
      </c>
      <c r="AI32" s="25">
        <f t="shared" si="45"/>
        <v>0</v>
      </c>
      <c r="AJ32" s="25">
        <f t="shared" si="45"/>
        <v>0</v>
      </c>
      <c r="AK32" s="25">
        <f t="shared" si="45"/>
        <v>0</v>
      </c>
      <c r="AL32" s="25">
        <f t="shared" si="45"/>
        <v>0</v>
      </c>
      <c r="AM32" s="25">
        <f t="shared" si="45"/>
        <v>0</v>
      </c>
      <c r="AN32" s="25">
        <f t="shared" si="45"/>
        <v>0</v>
      </c>
      <c r="AO32" s="25">
        <f t="shared" si="45"/>
        <v>0</v>
      </c>
      <c r="AP32" s="25">
        <f t="shared" ref="AP32:BG32" si="46">IF(ROW()=COLUMN(),"-",(COUNTIF(G1_1,$H32)*COUNTIF(G1_1,AP$7))+(COUNTIF(G1_2,$H32)*COUNTIF(G1_2,AP$7))+(COUNTIF(G1_3,$H32)*COUNTIF(G1_3,AP$7))+(COUNTIF(G1_4,$H32)*COUNTIF(G1_4,AP$7))+(COUNTIF(G1_5,$H32)*COUNTIF(G1_5,AP$7))+(COUNTIF(G2_1,$H32)*COUNTIF(G2_1,AP$7))+(COUNTIF(G2_2,$H32)*COUNTIF(G2_2,AP$7))+(COUNTIF(G2_3,$H32)*COUNTIF(G2_3,AP$7))+(COUNTIF(G2_4,$H32)*COUNTIF(G2_4,AP$7))+(COUNTIF(G2_5,$H32)*COUNTIF(G2_5,AP$7))+(COUNTIF(G3_1,$H32)*COUNTIF(G3_1,AP$7))+(COUNTIF(G3_2,$H32)*COUNTIF(G3_2,AP$7))+(COUNTIF(G3_3,$H32)*COUNTIF(G3_3,AP$7))+(COUNTIF(G3_4,$H32)*COUNTIF(G3_4,AP$7))+(COUNTIF(G3_5,$H32)*COUNTIF(G3_5,AP$7))+(COUNTIF(G4_1,$H32)*COUNTIF(G4_1,AP$7))+(COUNTIF(G4_2,$H32)*COUNTIF(G4_2,AP$7))+(COUNTIF(G4_3,$H32)*COUNTIF(G4_3,AP$7))+(COUNTIF(G4_4,$H32)*COUNTIF(G4_4,AP$7))+(COUNTIF(G4_5,$H32)*COUNTIF(G4_5,AP$7))+(COUNTIF(G5_1,$H32)*COUNTIF(G5_1,AP$7))+(COUNTIF(G5_2,$H32)*COUNTIF(G5_2,AP$7))+(COUNTIF(G5_3,$H32)*COUNTIF(G5_3,AP$7))+(COUNTIF(G5_4,$H32)*COUNTIF(G5_4,AP$7))+(COUNTIF(G5_5,$H32)*COUNTIF(G5_5,AP$7)+AP92))</f>
        <v>0</v>
      </c>
      <c r="AQ32" s="25">
        <f t="shared" si="46"/>
        <v>0</v>
      </c>
      <c r="AR32" s="25">
        <f t="shared" si="46"/>
        <v>0</v>
      </c>
      <c r="AS32" s="73">
        <f t="shared" si="46"/>
        <v>0</v>
      </c>
      <c r="AT32" s="25">
        <f t="shared" si="46"/>
        <v>0</v>
      </c>
      <c r="AU32" s="25">
        <f t="shared" si="46"/>
        <v>0</v>
      </c>
      <c r="AV32" s="25">
        <f t="shared" si="46"/>
        <v>0</v>
      </c>
      <c r="AW32" s="25">
        <f t="shared" si="46"/>
        <v>0</v>
      </c>
      <c r="AX32" s="25">
        <f t="shared" si="46"/>
        <v>0</v>
      </c>
      <c r="AY32" s="25">
        <f t="shared" si="46"/>
        <v>0</v>
      </c>
      <c r="AZ32" s="25">
        <f t="shared" si="46"/>
        <v>0</v>
      </c>
      <c r="BA32" s="25">
        <f t="shared" si="46"/>
        <v>0</v>
      </c>
      <c r="BB32" s="25">
        <f t="shared" si="46"/>
        <v>0</v>
      </c>
      <c r="BC32" s="25">
        <f t="shared" si="46"/>
        <v>0</v>
      </c>
      <c r="BD32" s="25">
        <f t="shared" si="46"/>
        <v>0</v>
      </c>
      <c r="BE32" s="25">
        <f t="shared" si="46"/>
        <v>0</v>
      </c>
      <c r="BF32" s="25">
        <f t="shared" si="46"/>
        <v>0</v>
      </c>
      <c r="BG32" s="25">
        <f t="shared" si="46"/>
        <v>0</v>
      </c>
      <c r="BH32">
        <f t="shared" si="4"/>
        <v>0</v>
      </c>
    </row>
    <row r="33" spans="8:60">
      <c r="H33" s="55">
        <f>Registration!B34</f>
        <v>24</v>
      </c>
      <c r="I33" s="1">
        <f>Registration!C34</f>
        <v>0</v>
      </c>
      <c r="J33" s="25">
        <f t="shared" ref="J33:AO33" si="47">IF(ROW()=COLUMN(),"-",(COUNTIF(G1_1,$H33)*COUNTIF(G1_1,J$7))+(COUNTIF(G1_2,$H33)*COUNTIF(G1_2,J$7))+(COUNTIF(G1_3,$H33)*COUNTIF(G1_3,J$7))+(COUNTIF(G1_4,$H33)*COUNTIF(G1_4,J$7))+(COUNTIF(G1_5,$H33)*COUNTIF(G1_5,J$7))+(COUNTIF(G2_1,$H33)*COUNTIF(G2_1,J$7))+(COUNTIF(G2_2,$H33)*COUNTIF(G2_2,J$7))+(COUNTIF(G2_3,$H33)*COUNTIF(G2_3,J$7))+(COUNTIF(G2_4,$H33)*COUNTIF(G2_4,J$7))+(COUNTIF(G2_5,$H33)*COUNTIF(G2_5,J$7))+(COUNTIF(G3_1,$H33)*COUNTIF(G3_1,J$7))+(COUNTIF(G3_2,$H33)*COUNTIF(G3_2,J$7))+(COUNTIF(G3_3,$H33)*COUNTIF(G3_3,J$7))+(COUNTIF(G3_4,$H33)*COUNTIF(G3_4,J$7))+(COUNTIF(G3_5,$H33)*COUNTIF(G3_5,J$7))+(COUNTIF(G4_1,$H33)*COUNTIF(G4_1,J$7))+(COUNTIF(G4_2,$H33)*COUNTIF(G4_2,J$7))+(COUNTIF(G4_3,$H33)*COUNTIF(G4_3,J$7))+(COUNTIF(G4_4,$H33)*COUNTIF(G4_4,J$7))+(COUNTIF(G4_5,$H33)*COUNTIF(G4_5,J$7))+(COUNTIF(G5_1,$H33)*COUNTIF(G5_1,J$7))+(COUNTIF(G5_2,$H33)*COUNTIF(G5_2,J$7))+(COUNTIF(G5_3,$H33)*COUNTIF(G5_3,J$7))+(COUNTIF(G5_4,$H33)*COUNTIF(G5_4,J$7))+(COUNTIF(G5_5,$H33)*COUNTIF(G5_5,J$7)+J93))</f>
        <v>0</v>
      </c>
      <c r="K33" s="25">
        <f t="shared" si="47"/>
        <v>0</v>
      </c>
      <c r="L33" s="25">
        <f t="shared" si="47"/>
        <v>0</v>
      </c>
      <c r="M33" s="25">
        <f t="shared" si="47"/>
        <v>0</v>
      </c>
      <c r="N33" s="25">
        <f t="shared" si="47"/>
        <v>0</v>
      </c>
      <c r="O33" s="25">
        <f t="shared" si="47"/>
        <v>0</v>
      </c>
      <c r="P33" s="25">
        <f t="shared" si="47"/>
        <v>0</v>
      </c>
      <c r="Q33" s="25">
        <f t="shared" si="47"/>
        <v>0</v>
      </c>
      <c r="R33" s="25">
        <f t="shared" si="47"/>
        <v>0</v>
      </c>
      <c r="S33" s="25">
        <f t="shared" si="47"/>
        <v>0</v>
      </c>
      <c r="T33" s="25">
        <f t="shared" si="47"/>
        <v>0</v>
      </c>
      <c r="U33" s="25">
        <f t="shared" si="47"/>
        <v>0</v>
      </c>
      <c r="V33" s="25">
        <f t="shared" si="47"/>
        <v>0</v>
      </c>
      <c r="W33" s="25">
        <f t="shared" si="47"/>
        <v>0</v>
      </c>
      <c r="X33" s="25">
        <f t="shared" si="47"/>
        <v>0</v>
      </c>
      <c r="Y33" s="25">
        <f t="shared" si="47"/>
        <v>0</v>
      </c>
      <c r="Z33" s="25">
        <f t="shared" si="47"/>
        <v>0</v>
      </c>
      <c r="AA33" s="25">
        <f t="shared" si="47"/>
        <v>0</v>
      </c>
      <c r="AB33" s="25">
        <f t="shared" si="47"/>
        <v>0</v>
      </c>
      <c r="AC33" s="25">
        <f t="shared" si="47"/>
        <v>0</v>
      </c>
      <c r="AD33" s="25">
        <f t="shared" si="47"/>
        <v>0</v>
      </c>
      <c r="AE33" s="25">
        <f t="shared" si="47"/>
        <v>0</v>
      </c>
      <c r="AF33" s="25">
        <f t="shared" si="47"/>
        <v>0</v>
      </c>
      <c r="AG33" s="25" t="str">
        <f t="shared" si="47"/>
        <v>-</v>
      </c>
      <c r="AH33" s="25">
        <f t="shared" si="47"/>
        <v>0</v>
      </c>
      <c r="AI33" s="25">
        <f t="shared" si="47"/>
        <v>0</v>
      </c>
      <c r="AJ33" s="25">
        <f t="shared" si="47"/>
        <v>0</v>
      </c>
      <c r="AK33" s="25">
        <f t="shared" si="47"/>
        <v>0</v>
      </c>
      <c r="AL33" s="25">
        <f t="shared" si="47"/>
        <v>0</v>
      </c>
      <c r="AM33" s="25">
        <f t="shared" si="47"/>
        <v>0</v>
      </c>
      <c r="AN33" s="25">
        <f t="shared" si="47"/>
        <v>0</v>
      </c>
      <c r="AO33" s="25">
        <f t="shared" si="47"/>
        <v>0</v>
      </c>
      <c r="AP33" s="25">
        <f t="shared" ref="AP33:BG33" si="48">IF(ROW()=COLUMN(),"-",(COUNTIF(G1_1,$H33)*COUNTIF(G1_1,AP$7))+(COUNTIF(G1_2,$H33)*COUNTIF(G1_2,AP$7))+(COUNTIF(G1_3,$H33)*COUNTIF(G1_3,AP$7))+(COUNTIF(G1_4,$H33)*COUNTIF(G1_4,AP$7))+(COUNTIF(G1_5,$H33)*COUNTIF(G1_5,AP$7))+(COUNTIF(G2_1,$H33)*COUNTIF(G2_1,AP$7))+(COUNTIF(G2_2,$H33)*COUNTIF(G2_2,AP$7))+(COUNTIF(G2_3,$H33)*COUNTIF(G2_3,AP$7))+(COUNTIF(G2_4,$H33)*COUNTIF(G2_4,AP$7))+(COUNTIF(G2_5,$H33)*COUNTIF(G2_5,AP$7))+(COUNTIF(G3_1,$H33)*COUNTIF(G3_1,AP$7))+(COUNTIF(G3_2,$H33)*COUNTIF(G3_2,AP$7))+(COUNTIF(G3_3,$H33)*COUNTIF(G3_3,AP$7))+(COUNTIF(G3_4,$H33)*COUNTIF(G3_4,AP$7))+(COUNTIF(G3_5,$H33)*COUNTIF(G3_5,AP$7))+(COUNTIF(G4_1,$H33)*COUNTIF(G4_1,AP$7))+(COUNTIF(G4_2,$H33)*COUNTIF(G4_2,AP$7))+(COUNTIF(G4_3,$H33)*COUNTIF(G4_3,AP$7))+(COUNTIF(G4_4,$H33)*COUNTIF(G4_4,AP$7))+(COUNTIF(G4_5,$H33)*COUNTIF(G4_5,AP$7))+(COUNTIF(G5_1,$H33)*COUNTIF(G5_1,AP$7))+(COUNTIF(G5_2,$H33)*COUNTIF(G5_2,AP$7))+(COUNTIF(G5_3,$H33)*COUNTIF(G5_3,AP$7))+(COUNTIF(G5_4,$H33)*COUNTIF(G5_4,AP$7))+(COUNTIF(G5_5,$H33)*COUNTIF(G5_5,AP$7)+AP93))</f>
        <v>0</v>
      </c>
      <c r="AQ33" s="25">
        <f t="shared" si="48"/>
        <v>0</v>
      </c>
      <c r="AR33" s="25">
        <f t="shared" si="48"/>
        <v>0</v>
      </c>
      <c r="AS33" s="25">
        <f t="shared" si="48"/>
        <v>0</v>
      </c>
      <c r="AT33" s="25">
        <f t="shared" si="48"/>
        <v>0</v>
      </c>
      <c r="AU33" s="25">
        <f t="shared" si="48"/>
        <v>0</v>
      </c>
      <c r="AV33" s="25">
        <f t="shared" si="48"/>
        <v>0</v>
      </c>
      <c r="AW33" s="25">
        <f t="shared" si="48"/>
        <v>0</v>
      </c>
      <c r="AX33" s="25">
        <f t="shared" si="48"/>
        <v>0</v>
      </c>
      <c r="AY33" s="25">
        <f t="shared" si="48"/>
        <v>0</v>
      </c>
      <c r="AZ33" s="25">
        <f t="shared" si="48"/>
        <v>0</v>
      </c>
      <c r="BA33" s="25">
        <f t="shared" si="48"/>
        <v>0</v>
      </c>
      <c r="BB33" s="25">
        <f t="shared" si="48"/>
        <v>0</v>
      </c>
      <c r="BC33" s="25">
        <f t="shared" si="48"/>
        <v>0</v>
      </c>
      <c r="BD33" s="25">
        <f t="shared" si="48"/>
        <v>0</v>
      </c>
      <c r="BE33" s="25">
        <f t="shared" si="48"/>
        <v>0</v>
      </c>
      <c r="BF33" s="25">
        <f t="shared" si="48"/>
        <v>0</v>
      </c>
      <c r="BG33" s="25">
        <f t="shared" si="48"/>
        <v>0</v>
      </c>
      <c r="BH33">
        <f t="shared" si="4"/>
        <v>0</v>
      </c>
    </row>
    <row r="34" spans="8:60">
      <c r="H34" s="55">
        <f>Registration!B35</f>
        <v>25</v>
      </c>
      <c r="I34" s="1">
        <f>Registration!C32</f>
        <v>0</v>
      </c>
      <c r="J34" s="25">
        <f t="shared" ref="J34:AO34" si="49">IF(ROW()=COLUMN(),"-",(COUNTIF(G1_1,$H34)*COUNTIF(G1_1,J$7))+(COUNTIF(G1_2,$H34)*COUNTIF(G1_2,J$7))+(COUNTIF(G1_3,$H34)*COUNTIF(G1_3,J$7))+(COUNTIF(G1_4,$H34)*COUNTIF(G1_4,J$7))+(COUNTIF(G1_5,$H34)*COUNTIF(G1_5,J$7))+(COUNTIF(G2_1,$H34)*COUNTIF(G2_1,J$7))+(COUNTIF(G2_2,$H34)*COUNTIF(G2_2,J$7))+(COUNTIF(G2_3,$H34)*COUNTIF(G2_3,J$7))+(COUNTIF(G2_4,$H34)*COUNTIF(G2_4,J$7))+(COUNTIF(G2_5,$H34)*COUNTIF(G2_5,J$7))+(COUNTIF(G3_1,$H34)*COUNTIF(G3_1,J$7))+(COUNTIF(G3_2,$H34)*COUNTIF(G3_2,J$7))+(COUNTIF(G3_3,$H34)*COUNTIF(G3_3,J$7))+(COUNTIF(G3_4,$H34)*COUNTIF(G3_4,J$7))+(COUNTIF(G3_5,$H34)*COUNTIF(G3_5,J$7))+(COUNTIF(G4_1,$H34)*COUNTIF(G4_1,J$7))+(COUNTIF(G4_2,$H34)*COUNTIF(G4_2,J$7))+(COUNTIF(G4_3,$H34)*COUNTIF(G4_3,J$7))+(COUNTIF(G4_4,$H34)*COUNTIF(G4_4,J$7))+(COUNTIF(G4_5,$H34)*COUNTIF(G4_5,J$7))+(COUNTIF(G5_1,$H34)*COUNTIF(G5_1,J$7))+(COUNTIF(G5_2,$H34)*COUNTIF(G5_2,J$7))+(COUNTIF(G5_3,$H34)*COUNTIF(G5_3,J$7))+(COUNTIF(G5_4,$H34)*COUNTIF(G5_4,J$7))+(COUNTIF(G5_5,$H34)*COUNTIF(G5_5,J$7)+J94))</f>
        <v>0</v>
      </c>
      <c r="K34" s="25">
        <f t="shared" si="49"/>
        <v>0</v>
      </c>
      <c r="L34" s="25">
        <f t="shared" si="49"/>
        <v>0</v>
      </c>
      <c r="M34" s="25">
        <f t="shared" si="49"/>
        <v>0</v>
      </c>
      <c r="N34" s="25">
        <f t="shared" si="49"/>
        <v>0</v>
      </c>
      <c r="O34" s="25">
        <f t="shared" si="49"/>
        <v>0</v>
      </c>
      <c r="P34" s="25">
        <f t="shared" si="49"/>
        <v>0</v>
      </c>
      <c r="Q34" s="25">
        <f t="shared" si="49"/>
        <v>0</v>
      </c>
      <c r="R34" s="25">
        <f t="shared" si="49"/>
        <v>0</v>
      </c>
      <c r="S34" s="25">
        <f t="shared" si="49"/>
        <v>0</v>
      </c>
      <c r="T34" s="25">
        <f t="shared" si="49"/>
        <v>0</v>
      </c>
      <c r="U34" s="25">
        <f t="shared" si="49"/>
        <v>0</v>
      </c>
      <c r="V34" s="25">
        <f t="shared" si="49"/>
        <v>0</v>
      </c>
      <c r="W34" s="25">
        <f t="shared" si="49"/>
        <v>0</v>
      </c>
      <c r="X34" s="25">
        <f t="shared" si="49"/>
        <v>0</v>
      </c>
      <c r="Y34" s="25">
        <f t="shared" si="49"/>
        <v>0</v>
      </c>
      <c r="Z34" s="25">
        <f t="shared" si="49"/>
        <v>0</v>
      </c>
      <c r="AA34" s="25">
        <f t="shared" si="49"/>
        <v>0</v>
      </c>
      <c r="AB34" s="25">
        <f t="shared" si="49"/>
        <v>0</v>
      </c>
      <c r="AC34" s="25">
        <f t="shared" si="49"/>
        <v>0</v>
      </c>
      <c r="AD34" s="25">
        <f t="shared" si="49"/>
        <v>0</v>
      </c>
      <c r="AE34" s="25">
        <f t="shared" si="49"/>
        <v>0</v>
      </c>
      <c r="AF34" s="25">
        <f t="shared" si="49"/>
        <v>0</v>
      </c>
      <c r="AG34" s="25">
        <f t="shared" si="49"/>
        <v>0</v>
      </c>
      <c r="AH34" s="25" t="str">
        <f t="shared" si="49"/>
        <v>-</v>
      </c>
      <c r="AI34" s="25">
        <f t="shared" si="49"/>
        <v>0</v>
      </c>
      <c r="AJ34" s="25">
        <f t="shared" si="49"/>
        <v>0</v>
      </c>
      <c r="AK34" s="25">
        <f t="shared" si="49"/>
        <v>0</v>
      </c>
      <c r="AL34" s="25">
        <f t="shared" si="49"/>
        <v>0</v>
      </c>
      <c r="AM34" s="74">
        <f t="shared" si="49"/>
        <v>0</v>
      </c>
      <c r="AN34" s="73">
        <f t="shared" si="49"/>
        <v>0</v>
      </c>
      <c r="AO34" s="25">
        <f t="shared" si="49"/>
        <v>0</v>
      </c>
      <c r="AP34" s="25">
        <f t="shared" ref="AP34:BG34" si="50">IF(ROW()=COLUMN(),"-",(COUNTIF(G1_1,$H34)*COUNTIF(G1_1,AP$7))+(COUNTIF(G1_2,$H34)*COUNTIF(G1_2,AP$7))+(COUNTIF(G1_3,$H34)*COUNTIF(G1_3,AP$7))+(COUNTIF(G1_4,$H34)*COUNTIF(G1_4,AP$7))+(COUNTIF(G1_5,$H34)*COUNTIF(G1_5,AP$7))+(COUNTIF(G2_1,$H34)*COUNTIF(G2_1,AP$7))+(COUNTIF(G2_2,$H34)*COUNTIF(G2_2,AP$7))+(COUNTIF(G2_3,$H34)*COUNTIF(G2_3,AP$7))+(COUNTIF(G2_4,$H34)*COUNTIF(G2_4,AP$7))+(COUNTIF(G2_5,$H34)*COUNTIF(G2_5,AP$7))+(COUNTIF(G3_1,$H34)*COUNTIF(G3_1,AP$7))+(COUNTIF(G3_2,$H34)*COUNTIF(G3_2,AP$7))+(COUNTIF(G3_3,$H34)*COUNTIF(G3_3,AP$7))+(COUNTIF(G3_4,$H34)*COUNTIF(G3_4,AP$7))+(COUNTIF(G3_5,$H34)*COUNTIF(G3_5,AP$7))+(COUNTIF(G4_1,$H34)*COUNTIF(G4_1,AP$7))+(COUNTIF(G4_2,$H34)*COUNTIF(G4_2,AP$7))+(COUNTIF(G4_3,$H34)*COUNTIF(G4_3,AP$7))+(COUNTIF(G4_4,$H34)*COUNTIF(G4_4,AP$7))+(COUNTIF(G4_5,$H34)*COUNTIF(G4_5,AP$7))+(COUNTIF(G5_1,$H34)*COUNTIF(G5_1,AP$7))+(COUNTIF(G5_2,$H34)*COUNTIF(G5_2,AP$7))+(COUNTIF(G5_3,$H34)*COUNTIF(G5_3,AP$7))+(COUNTIF(G5_4,$H34)*COUNTIF(G5_4,AP$7))+(COUNTIF(G5_5,$H34)*COUNTIF(G5_5,AP$7)+AP94))</f>
        <v>0</v>
      </c>
      <c r="AQ34" s="25">
        <f t="shared" si="50"/>
        <v>0</v>
      </c>
      <c r="AR34" s="25">
        <f t="shared" si="50"/>
        <v>0</v>
      </c>
      <c r="AS34" s="25">
        <f t="shared" si="50"/>
        <v>0</v>
      </c>
      <c r="AT34" s="69">
        <f t="shared" si="50"/>
        <v>0</v>
      </c>
      <c r="AU34" s="25">
        <f t="shared" si="50"/>
        <v>0</v>
      </c>
      <c r="AV34" s="25">
        <f t="shared" si="50"/>
        <v>0</v>
      </c>
      <c r="AW34" s="25">
        <f t="shared" si="50"/>
        <v>0</v>
      </c>
      <c r="AX34" s="25">
        <f t="shared" si="50"/>
        <v>0</v>
      </c>
      <c r="AY34" s="25">
        <f t="shared" si="50"/>
        <v>0</v>
      </c>
      <c r="AZ34" s="25">
        <f t="shared" si="50"/>
        <v>0</v>
      </c>
      <c r="BA34" s="25">
        <f t="shared" si="50"/>
        <v>0</v>
      </c>
      <c r="BB34" s="25">
        <f t="shared" si="50"/>
        <v>0</v>
      </c>
      <c r="BC34" s="25">
        <f t="shared" si="50"/>
        <v>0</v>
      </c>
      <c r="BD34" s="25">
        <f t="shared" si="50"/>
        <v>0</v>
      </c>
      <c r="BE34" s="25">
        <f t="shared" si="50"/>
        <v>0</v>
      </c>
      <c r="BF34" s="25">
        <f t="shared" si="50"/>
        <v>0</v>
      </c>
      <c r="BG34" s="25">
        <f t="shared" si="50"/>
        <v>0</v>
      </c>
      <c r="BH34">
        <f t="shared" si="4"/>
        <v>0</v>
      </c>
    </row>
    <row r="35" spans="8:60">
      <c r="H35" s="55">
        <f>Registration!B36</f>
        <v>26</v>
      </c>
      <c r="I35" s="1">
        <f>Registration!C36</f>
        <v>0</v>
      </c>
      <c r="J35" s="25">
        <f t="shared" ref="J35:AO35" si="51">IF(ROW()=COLUMN(),"-",(COUNTIF(G1_1,$H35)*COUNTIF(G1_1,J$7))+(COUNTIF(G1_2,$H35)*COUNTIF(G1_2,J$7))+(COUNTIF(G1_3,$H35)*COUNTIF(G1_3,J$7))+(COUNTIF(G1_4,$H35)*COUNTIF(G1_4,J$7))+(COUNTIF(G1_5,$H35)*COUNTIF(G1_5,J$7))+(COUNTIF(G2_1,$H35)*COUNTIF(G2_1,J$7))+(COUNTIF(G2_2,$H35)*COUNTIF(G2_2,J$7))+(COUNTIF(G2_3,$H35)*COUNTIF(G2_3,J$7))+(COUNTIF(G2_4,$H35)*COUNTIF(G2_4,J$7))+(COUNTIF(G2_5,$H35)*COUNTIF(G2_5,J$7))+(COUNTIF(G3_1,$H35)*COUNTIF(G3_1,J$7))+(COUNTIF(G3_2,$H35)*COUNTIF(G3_2,J$7))+(COUNTIF(G3_3,$H35)*COUNTIF(G3_3,J$7))+(COUNTIF(G3_4,$H35)*COUNTIF(G3_4,J$7))+(COUNTIF(G3_5,$H35)*COUNTIF(G3_5,J$7))+(COUNTIF(G4_1,$H35)*COUNTIF(G4_1,J$7))+(COUNTIF(G4_2,$H35)*COUNTIF(G4_2,J$7))+(COUNTIF(G4_3,$H35)*COUNTIF(G4_3,J$7))+(COUNTIF(G4_4,$H35)*COUNTIF(G4_4,J$7))+(COUNTIF(G4_5,$H35)*COUNTIF(G4_5,J$7))+(COUNTIF(G5_1,$H35)*COUNTIF(G5_1,J$7))+(COUNTIF(G5_2,$H35)*COUNTIF(G5_2,J$7))+(COUNTIF(G5_3,$H35)*COUNTIF(G5_3,J$7))+(COUNTIF(G5_4,$H35)*COUNTIF(G5_4,J$7))+(COUNTIF(G5_5,$H35)*COUNTIF(G5_5,J$7)+J95))</f>
        <v>0</v>
      </c>
      <c r="K35" s="25">
        <f t="shared" si="51"/>
        <v>0</v>
      </c>
      <c r="L35" s="25">
        <f t="shared" si="51"/>
        <v>0</v>
      </c>
      <c r="M35" s="25">
        <f t="shared" si="51"/>
        <v>0</v>
      </c>
      <c r="N35" s="25">
        <f t="shared" si="51"/>
        <v>0</v>
      </c>
      <c r="O35" s="25">
        <f t="shared" si="51"/>
        <v>0</v>
      </c>
      <c r="P35" s="25">
        <f t="shared" si="51"/>
        <v>0</v>
      </c>
      <c r="Q35" s="25">
        <f t="shared" si="51"/>
        <v>0</v>
      </c>
      <c r="R35" s="25">
        <f t="shared" si="51"/>
        <v>0</v>
      </c>
      <c r="S35" s="74">
        <f t="shared" si="51"/>
        <v>0</v>
      </c>
      <c r="T35" s="74">
        <f t="shared" si="51"/>
        <v>0</v>
      </c>
      <c r="U35" s="73">
        <f t="shared" si="51"/>
        <v>0</v>
      </c>
      <c r="V35" s="25">
        <f t="shared" si="51"/>
        <v>0</v>
      </c>
      <c r="W35" s="25">
        <f t="shared" si="51"/>
        <v>0</v>
      </c>
      <c r="X35" s="25">
        <f t="shared" si="51"/>
        <v>0</v>
      </c>
      <c r="Y35" s="25">
        <f t="shared" si="51"/>
        <v>0</v>
      </c>
      <c r="Z35" s="25">
        <f t="shared" si="51"/>
        <v>0</v>
      </c>
      <c r="AA35" s="25">
        <f t="shared" si="51"/>
        <v>0</v>
      </c>
      <c r="AB35" s="25">
        <f t="shared" si="51"/>
        <v>0</v>
      </c>
      <c r="AC35" s="25">
        <f t="shared" si="51"/>
        <v>0</v>
      </c>
      <c r="AD35" s="25">
        <f t="shared" si="51"/>
        <v>0</v>
      </c>
      <c r="AE35" s="25">
        <f t="shared" si="51"/>
        <v>0</v>
      </c>
      <c r="AF35" s="25">
        <f t="shared" si="51"/>
        <v>0</v>
      </c>
      <c r="AG35" s="25">
        <f t="shared" si="51"/>
        <v>0</v>
      </c>
      <c r="AH35" s="25">
        <f t="shared" si="51"/>
        <v>0</v>
      </c>
      <c r="AI35" s="25" t="str">
        <f t="shared" si="51"/>
        <v>-</v>
      </c>
      <c r="AJ35" s="25">
        <f t="shared" si="51"/>
        <v>0</v>
      </c>
      <c r="AK35" s="25">
        <f t="shared" si="51"/>
        <v>0</v>
      </c>
      <c r="AL35" s="25">
        <f t="shared" si="51"/>
        <v>0</v>
      </c>
      <c r="AM35" s="25">
        <f t="shared" si="51"/>
        <v>0</v>
      </c>
      <c r="AN35" s="25">
        <f t="shared" si="51"/>
        <v>0</v>
      </c>
      <c r="AO35" s="25">
        <f t="shared" si="51"/>
        <v>0</v>
      </c>
      <c r="AP35" s="25">
        <f t="shared" ref="AP35:BG35" si="52">IF(ROW()=COLUMN(),"-",(COUNTIF(G1_1,$H35)*COUNTIF(G1_1,AP$7))+(COUNTIF(G1_2,$H35)*COUNTIF(G1_2,AP$7))+(COUNTIF(G1_3,$H35)*COUNTIF(G1_3,AP$7))+(COUNTIF(G1_4,$H35)*COUNTIF(G1_4,AP$7))+(COUNTIF(G1_5,$H35)*COUNTIF(G1_5,AP$7))+(COUNTIF(G2_1,$H35)*COUNTIF(G2_1,AP$7))+(COUNTIF(G2_2,$H35)*COUNTIF(G2_2,AP$7))+(COUNTIF(G2_3,$H35)*COUNTIF(G2_3,AP$7))+(COUNTIF(G2_4,$H35)*COUNTIF(G2_4,AP$7))+(COUNTIF(G2_5,$H35)*COUNTIF(G2_5,AP$7))+(COUNTIF(G3_1,$H35)*COUNTIF(G3_1,AP$7))+(COUNTIF(G3_2,$H35)*COUNTIF(G3_2,AP$7))+(COUNTIF(G3_3,$H35)*COUNTIF(G3_3,AP$7))+(COUNTIF(G3_4,$H35)*COUNTIF(G3_4,AP$7))+(COUNTIF(G3_5,$H35)*COUNTIF(G3_5,AP$7))+(COUNTIF(G4_1,$H35)*COUNTIF(G4_1,AP$7))+(COUNTIF(G4_2,$H35)*COUNTIF(G4_2,AP$7))+(COUNTIF(G4_3,$H35)*COUNTIF(G4_3,AP$7))+(COUNTIF(G4_4,$H35)*COUNTIF(G4_4,AP$7))+(COUNTIF(G4_5,$H35)*COUNTIF(G4_5,AP$7))+(COUNTIF(G5_1,$H35)*COUNTIF(G5_1,AP$7))+(COUNTIF(G5_2,$H35)*COUNTIF(G5_2,AP$7))+(COUNTIF(G5_3,$H35)*COUNTIF(G5_3,AP$7))+(COUNTIF(G5_4,$H35)*COUNTIF(G5_4,AP$7))+(COUNTIF(G5_5,$H35)*COUNTIF(G5_5,AP$7)+AP95))</f>
        <v>0</v>
      </c>
      <c r="AQ35" s="25">
        <f t="shared" si="52"/>
        <v>0</v>
      </c>
      <c r="AR35" s="25">
        <f t="shared" si="52"/>
        <v>0</v>
      </c>
      <c r="AS35" s="25">
        <f t="shared" si="52"/>
        <v>0</v>
      </c>
      <c r="AT35" s="25">
        <f t="shared" si="52"/>
        <v>0</v>
      </c>
      <c r="AU35" s="25">
        <f t="shared" si="52"/>
        <v>0</v>
      </c>
      <c r="AV35" s="25">
        <f t="shared" si="52"/>
        <v>0</v>
      </c>
      <c r="AW35" s="25">
        <f t="shared" si="52"/>
        <v>0</v>
      </c>
      <c r="AX35" s="25">
        <f t="shared" si="52"/>
        <v>0</v>
      </c>
      <c r="AY35" s="25">
        <f t="shared" si="52"/>
        <v>0</v>
      </c>
      <c r="AZ35" s="74">
        <f t="shared" si="52"/>
        <v>0</v>
      </c>
      <c r="BA35" s="74">
        <f t="shared" si="52"/>
        <v>0</v>
      </c>
      <c r="BB35" s="73">
        <f t="shared" si="52"/>
        <v>0</v>
      </c>
      <c r="BC35" s="25">
        <f t="shared" si="52"/>
        <v>0</v>
      </c>
      <c r="BD35" s="25">
        <f t="shared" si="52"/>
        <v>0</v>
      </c>
      <c r="BE35" s="25">
        <f t="shared" si="52"/>
        <v>0</v>
      </c>
      <c r="BF35" s="25">
        <f t="shared" si="52"/>
        <v>0</v>
      </c>
      <c r="BG35" s="25">
        <f t="shared" si="52"/>
        <v>0</v>
      </c>
      <c r="BH35">
        <f t="shared" si="4"/>
        <v>0</v>
      </c>
    </row>
    <row r="36" spans="8:60">
      <c r="H36" s="55">
        <f>Registration!B37</f>
        <v>27</v>
      </c>
      <c r="I36" s="1">
        <f>Registration!C37</f>
        <v>0</v>
      </c>
      <c r="J36" s="25">
        <f t="shared" ref="J36:AO36" si="53">IF(ROW()=COLUMN(),"-",(COUNTIF(G1_1,$H36)*COUNTIF(G1_1,J$7))+(COUNTIF(G1_2,$H36)*COUNTIF(G1_2,J$7))+(COUNTIF(G1_3,$H36)*COUNTIF(G1_3,J$7))+(COUNTIF(G1_4,$H36)*COUNTIF(G1_4,J$7))+(COUNTIF(G1_5,$H36)*COUNTIF(G1_5,J$7))+(COUNTIF(G2_1,$H36)*COUNTIF(G2_1,J$7))+(COUNTIF(G2_2,$H36)*COUNTIF(G2_2,J$7))+(COUNTIF(G2_3,$H36)*COUNTIF(G2_3,J$7))+(COUNTIF(G2_4,$H36)*COUNTIF(G2_4,J$7))+(COUNTIF(G2_5,$H36)*COUNTIF(G2_5,J$7))+(COUNTIF(G3_1,$H36)*COUNTIF(G3_1,J$7))+(COUNTIF(G3_2,$H36)*COUNTIF(G3_2,J$7))+(COUNTIF(G3_3,$H36)*COUNTIF(G3_3,J$7))+(COUNTIF(G3_4,$H36)*COUNTIF(G3_4,J$7))+(COUNTIF(G3_5,$H36)*COUNTIF(G3_5,J$7))+(COUNTIF(G4_1,$H36)*COUNTIF(G4_1,J$7))+(COUNTIF(G4_2,$H36)*COUNTIF(G4_2,J$7))+(COUNTIF(G4_3,$H36)*COUNTIF(G4_3,J$7))+(COUNTIF(G4_4,$H36)*COUNTIF(G4_4,J$7))+(COUNTIF(G4_5,$H36)*COUNTIF(G4_5,J$7))+(COUNTIF(G5_1,$H36)*COUNTIF(G5_1,J$7))+(COUNTIF(G5_2,$H36)*COUNTIF(G5_2,J$7))+(COUNTIF(G5_3,$H36)*COUNTIF(G5_3,J$7))+(COUNTIF(G5_4,$H36)*COUNTIF(G5_4,J$7))+(COUNTIF(G5_5,$H36)*COUNTIF(G5_5,J$7)+J96))</f>
        <v>0</v>
      </c>
      <c r="K36" s="25">
        <f t="shared" si="53"/>
        <v>0</v>
      </c>
      <c r="L36" s="69">
        <f t="shared" si="53"/>
        <v>0</v>
      </c>
      <c r="M36" s="25">
        <f t="shared" si="53"/>
        <v>0</v>
      </c>
      <c r="N36" s="25">
        <f t="shared" si="53"/>
        <v>0</v>
      </c>
      <c r="O36" s="25">
        <f t="shared" si="53"/>
        <v>0</v>
      </c>
      <c r="P36" s="25">
        <f t="shared" si="53"/>
        <v>0</v>
      </c>
      <c r="Q36" s="25">
        <f t="shared" si="53"/>
        <v>0</v>
      </c>
      <c r="R36" s="25">
        <f t="shared" si="53"/>
        <v>0</v>
      </c>
      <c r="S36" s="25">
        <f t="shared" si="53"/>
        <v>0</v>
      </c>
      <c r="T36" s="25">
        <f t="shared" si="53"/>
        <v>0</v>
      </c>
      <c r="U36" s="25">
        <f t="shared" si="53"/>
        <v>0</v>
      </c>
      <c r="V36" s="25">
        <f t="shared" si="53"/>
        <v>0</v>
      </c>
      <c r="W36" s="25">
        <f t="shared" si="53"/>
        <v>0</v>
      </c>
      <c r="X36" s="25">
        <f t="shared" si="53"/>
        <v>0</v>
      </c>
      <c r="Y36" s="25">
        <f t="shared" si="53"/>
        <v>0</v>
      </c>
      <c r="Z36" s="25">
        <f t="shared" si="53"/>
        <v>0</v>
      </c>
      <c r="AA36" s="25">
        <f t="shared" si="53"/>
        <v>0</v>
      </c>
      <c r="AB36" s="25">
        <f t="shared" si="53"/>
        <v>0</v>
      </c>
      <c r="AC36" s="25">
        <f t="shared" si="53"/>
        <v>0</v>
      </c>
      <c r="AD36" s="25">
        <f t="shared" si="53"/>
        <v>0</v>
      </c>
      <c r="AE36" s="25">
        <f t="shared" si="53"/>
        <v>0</v>
      </c>
      <c r="AF36" s="25">
        <f t="shared" si="53"/>
        <v>0</v>
      </c>
      <c r="AG36" s="25">
        <f t="shared" si="53"/>
        <v>0</v>
      </c>
      <c r="AH36" s="25">
        <f t="shared" si="53"/>
        <v>0</v>
      </c>
      <c r="AI36" s="25">
        <f t="shared" si="53"/>
        <v>0</v>
      </c>
      <c r="AJ36" s="25" t="str">
        <f t="shared" si="53"/>
        <v>-</v>
      </c>
      <c r="AK36" s="25">
        <f t="shared" si="53"/>
        <v>0</v>
      </c>
      <c r="AL36" s="25">
        <f t="shared" si="53"/>
        <v>0</v>
      </c>
      <c r="AM36" s="25">
        <f t="shared" si="53"/>
        <v>0</v>
      </c>
      <c r="AN36" s="25">
        <f t="shared" si="53"/>
        <v>0</v>
      </c>
      <c r="AO36" s="25">
        <f t="shared" si="53"/>
        <v>0</v>
      </c>
      <c r="AP36" s="25">
        <f t="shared" ref="AP36:BG36" si="54">IF(ROW()=COLUMN(),"-",(COUNTIF(G1_1,$H36)*COUNTIF(G1_1,AP$7))+(COUNTIF(G1_2,$H36)*COUNTIF(G1_2,AP$7))+(COUNTIF(G1_3,$H36)*COUNTIF(G1_3,AP$7))+(COUNTIF(G1_4,$H36)*COUNTIF(G1_4,AP$7))+(COUNTIF(G1_5,$H36)*COUNTIF(G1_5,AP$7))+(COUNTIF(G2_1,$H36)*COUNTIF(G2_1,AP$7))+(COUNTIF(G2_2,$H36)*COUNTIF(G2_2,AP$7))+(COUNTIF(G2_3,$H36)*COUNTIF(G2_3,AP$7))+(COUNTIF(G2_4,$H36)*COUNTIF(G2_4,AP$7))+(COUNTIF(G2_5,$H36)*COUNTIF(G2_5,AP$7))+(COUNTIF(G3_1,$H36)*COUNTIF(G3_1,AP$7))+(COUNTIF(G3_2,$H36)*COUNTIF(G3_2,AP$7))+(COUNTIF(G3_3,$H36)*COUNTIF(G3_3,AP$7))+(COUNTIF(G3_4,$H36)*COUNTIF(G3_4,AP$7))+(COUNTIF(G3_5,$H36)*COUNTIF(G3_5,AP$7))+(COUNTIF(G4_1,$H36)*COUNTIF(G4_1,AP$7))+(COUNTIF(G4_2,$H36)*COUNTIF(G4_2,AP$7))+(COUNTIF(G4_3,$H36)*COUNTIF(G4_3,AP$7))+(COUNTIF(G4_4,$H36)*COUNTIF(G4_4,AP$7))+(COUNTIF(G4_5,$H36)*COUNTIF(G4_5,AP$7))+(COUNTIF(G5_1,$H36)*COUNTIF(G5_1,AP$7))+(COUNTIF(G5_2,$H36)*COUNTIF(G5_2,AP$7))+(COUNTIF(G5_3,$H36)*COUNTIF(G5_3,AP$7))+(COUNTIF(G5_4,$H36)*COUNTIF(G5_4,AP$7))+(COUNTIF(G5_5,$H36)*COUNTIF(G5_5,AP$7)+AP96))</f>
        <v>0</v>
      </c>
      <c r="AQ36" s="25">
        <f t="shared" si="54"/>
        <v>0</v>
      </c>
      <c r="AR36" s="25">
        <f t="shared" si="54"/>
        <v>0</v>
      </c>
      <c r="AS36" s="25">
        <f t="shared" si="54"/>
        <v>0</v>
      </c>
      <c r="AT36" s="25">
        <f t="shared" si="54"/>
        <v>0</v>
      </c>
      <c r="AU36" s="25">
        <f t="shared" si="54"/>
        <v>0</v>
      </c>
      <c r="AV36" s="25">
        <f t="shared" si="54"/>
        <v>0</v>
      </c>
      <c r="AW36" s="25">
        <f t="shared" si="54"/>
        <v>0</v>
      </c>
      <c r="AX36" s="25">
        <f t="shared" si="54"/>
        <v>0</v>
      </c>
      <c r="AY36" s="25">
        <f t="shared" si="54"/>
        <v>0</v>
      </c>
      <c r="AZ36" s="25">
        <f t="shared" si="54"/>
        <v>0</v>
      </c>
      <c r="BA36" s="25">
        <f t="shared" si="54"/>
        <v>0</v>
      </c>
      <c r="BB36" s="25">
        <f t="shared" si="54"/>
        <v>0</v>
      </c>
      <c r="BC36" s="25">
        <f t="shared" si="54"/>
        <v>0</v>
      </c>
      <c r="BD36" s="25">
        <f t="shared" si="54"/>
        <v>0</v>
      </c>
      <c r="BE36" s="25">
        <f t="shared" si="54"/>
        <v>0</v>
      </c>
      <c r="BF36" s="25">
        <f t="shared" si="54"/>
        <v>0</v>
      </c>
      <c r="BG36" s="25">
        <f t="shared" si="54"/>
        <v>0</v>
      </c>
      <c r="BH36">
        <f t="shared" si="4"/>
        <v>0</v>
      </c>
    </row>
    <row r="37" spans="8:60">
      <c r="H37" s="55">
        <f>Registration!B38</f>
        <v>28</v>
      </c>
      <c r="I37" s="1">
        <f>Registration!C38</f>
        <v>0</v>
      </c>
      <c r="J37" s="25">
        <f t="shared" ref="J37:AO37" si="55">IF(ROW()=COLUMN(),"-",(COUNTIF(G1_1,$H37)*COUNTIF(G1_1,J$7))+(COUNTIF(G1_2,$H37)*COUNTIF(G1_2,J$7))+(COUNTIF(G1_3,$H37)*COUNTIF(G1_3,J$7))+(COUNTIF(G1_4,$H37)*COUNTIF(G1_4,J$7))+(COUNTIF(G1_5,$H37)*COUNTIF(G1_5,J$7))+(COUNTIF(G2_1,$H37)*COUNTIF(G2_1,J$7))+(COUNTIF(G2_2,$H37)*COUNTIF(G2_2,J$7))+(COUNTIF(G2_3,$H37)*COUNTIF(G2_3,J$7))+(COUNTIF(G2_4,$H37)*COUNTIF(G2_4,J$7))+(COUNTIF(G2_5,$H37)*COUNTIF(G2_5,J$7))+(COUNTIF(G3_1,$H37)*COUNTIF(G3_1,J$7))+(COUNTIF(G3_2,$H37)*COUNTIF(G3_2,J$7))+(COUNTIF(G3_3,$H37)*COUNTIF(G3_3,J$7))+(COUNTIF(G3_4,$H37)*COUNTIF(G3_4,J$7))+(COUNTIF(G3_5,$H37)*COUNTIF(G3_5,J$7))+(COUNTIF(G4_1,$H37)*COUNTIF(G4_1,J$7))+(COUNTIF(G4_2,$H37)*COUNTIF(G4_2,J$7))+(COUNTIF(G4_3,$H37)*COUNTIF(G4_3,J$7))+(COUNTIF(G4_4,$H37)*COUNTIF(G4_4,J$7))+(COUNTIF(G4_5,$H37)*COUNTIF(G4_5,J$7))+(COUNTIF(G5_1,$H37)*COUNTIF(G5_1,J$7))+(COUNTIF(G5_2,$H37)*COUNTIF(G5_2,J$7))+(COUNTIF(G5_3,$H37)*COUNTIF(G5_3,J$7))+(COUNTIF(G5_4,$H37)*COUNTIF(G5_4,J$7))+(COUNTIF(G5_5,$H37)*COUNTIF(G5_5,J$7)+J97))</f>
        <v>0</v>
      </c>
      <c r="K37" s="25">
        <f t="shared" si="55"/>
        <v>0</v>
      </c>
      <c r="L37" s="25">
        <f t="shared" si="55"/>
        <v>0</v>
      </c>
      <c r="M37" s="25">
        <f t="shared" si="55"/>
        <v>0</v>
      </c>
      <c r="N37" s="25">
        <f t="shared" si="55"/>
        <v>0</v>
      </c>
      <c r="O37" s="25">
        <f t="shared" si="55"/>
        <v>0</v>
      </c>
      <c r="P37" s="25">
        <f t="shared" si="55"/>
        <v>0</v>
      </c>
      <c r="Q37" s="25">
        <f t="shared" si="55"/>
        <v>0</v>
      </c>
      <c r="R37" s="25">
        <f t="shared" si="55"/>
        <v>0</v>
      </c>
      <c r="S37" s="25">
        <f t="shared" si="55"/>
        <v>0</v>
      </c>
      <c r="T37" s="25">
        <f t="shared" si="55"/>
        <v>0</v>
      </c>
      <c r="U37" s="25">
        <f t="shared" si="55"/>
        <v>0</v>
      </c>
      <c r="V37" s="25">
        <f t="shared" si="55"/>
        <v>0</v>
      </c>
      <c r="W37" s="25">
        <f t="shared" si="55"/>
        <v>0</v>
      </c>
      <c r="X37" s="25">
        <f t="shared" si="55"/>
        <v>0</v>
      </c>
      <c r="Y37" s="25">
        <f t="shared" si="55"/>
        <v>0</v>
      </c>
      <c r="Z37" s="25">
        <f t="shared" si="55"/>
        <v>0</v>
      </c>
      <c r="AA37" s="25">
        <f t="shared" si="55"/>
        <v>0</v>
      </c>
      <c r="AB37" s="25">
        <f t="shared" si="55"/>
        <v>0</v>
      </c>
      <c r="AC37" s="25">
        <f t="shared" si="55"/>
        <v>0</v>
      </c>
      <c r="AD37" s="66">
        <f t="shared" si="55"/>
        <v>0</v>
      </c>
      <c r="AE37" s="25">
        <f t="shared" si="55"/>
        <v>0</v>
      </c>
      <c r="AF37" s="25">
        <f t="shared" si="55"/>
        <v>0</v>
      </c>
      <c r="AG37" s="25">
        <f t="shared" si="55"/>
        <v>0</v>
      </c>
      <c r="AH37" s="25">
        <f t="shared" si="55"/>
        <v>0</v>
      </c>
      <c r="AI37" s="25">
        <f t="shared" si="55"/>
        <v>0</v>
      </c>
      <c r="AJ37" s="25">
        <f t="shared" si="55"/>
        <v>0</v>
      </c>
      <c r="AK37" s="25" t="str">
        <f t="shared" si="55"/>
        <v>-</v>
      </c>
      <c r="AL37" s="25">
        <f t="shared" si="55"/>
        <v>0</v>
      </c>
      <c r="AM37" s="25">
        <f t="shared" si="55"/>
        <v>0</v>
      </c>
      <c r="AN37" s="25">
        <f t="shared" si="55"/>
        <v>0</v>
      </c>
      <c r="AO37" s="25">
        <f t="shared" si="55"/>
        <v>0</v>
      </c>
      <c r="AP37" s="25">
        <f t="shared" ref="AP37:BG37" si="56">IF(ROW()=COLUMN(),"-",(COUNTIF(G1_1,$H37)*COUNTIF(G1_1,AP$7))+(COUNTIF(G1_2,$H37)*COUNTIF(G1_2,AP$7))+(COUNTIF(G1_3,$H37)*COUNTIF(G1_3,AP$7))+(COUNTIF(G1_4,$H37)*COUNTIF(G1_4,AP$7))+(COUNTIF(G1_5,$H37)*COUNTIF(G1_5,AP$7))+(COUNTIF(G2_1,$H37)*COUNTIF(G2_1,AP$7))+(COUNTIF(G2_2,$H37)*COUNTIF(G2_2,AP$7))+(COUNTIF(G2_3,$H37)*COUNTIF(G2_3,AP$7))+(COUNTIF(G2_4,$H37)*COUNTIF(G2_4,AP$7))+(COUNTIF(G2_5,$H37)*COUNTIF(G2_5,AP$7))+(COUNTIF(G3_1,$H37)*COUNTIF(G3_1,AP$7))+(COUNTIF(G3_2,$H37)*COUNTIF(G3_2,AP$7))+(COUNTIF(G3_3,$H37)*COUNTIF(G3_3,AP$7))+(COUNTIF(G3_4,$H37)*COUNTIF(G3_4,AP$7))+(COUNTIF(G3_5,$H37)*COUNTIF(G3_5,AP$7))+(COUNTIF(G4_1,$H37)*COUNTIF(G4_1,AP$7))+(COUNTIF(G4_2,$H37)*COUNTIF(G4_2,AP$7))+(COUNTIF(G4_3,$H37)*COUNTIF(G4_3,AP$7))+(COUNTIF(G4_4,$H37)*COUNTIF(G4_4,AP$7))+(COUNTIF(G4_5,$H37)*COUNTIF(G4_5,AP$7))+(COUNTIF(G5_1,$H37)*COUNTIF(G5_1,AP$7))+(COUNTIF(G5_2,$H37)*COUNTIF(G5_2,AP$7))+(COUNTIF(G5_3,$H37)*COUNTIF(G5_3,AP$7))+(COUNTIF(G5_4,$H37)*COUNTIF(G5_4,AP$7))+(COUNTIF(G5_5,$H37)*COUNTIF(G5_5,AP$7)+AP97))</f>
        <v>0</v>
      </c>
      <c r="AQ37" s="25">
        <f t="shared" si="56"/>
        <v>0</v>
      </c>
      <c r="AR37" s="25">
        <f t="shared" si="56"/>
        <v>0</v>
      </c>
      <c r="AS37" s="25">
        <f t="shared" si="56"/>
        <v>0</v>
      </c>
      <c r="AT37" s="25">
        <f t="shared" si="56"/>
        <v>0</v>
      </c>
      <c r="AU37" s="25">
        <f t="shared" si="56"/>
        <v>0</v>
      </c>
      <c r="AV37" s="25">
        <f t="shared" si="56"/>
        <v>0</v>
      </c>
      <c r="AW37" s="25">
        <f t="shared" si="56"/>
        <v>0</v>
      </c>
      <c r="AX37" s="25">
        <f t="shared" si="56"/>
        <v>0</v>
      </c>
      <c r="AY37" s="25">
        <f t="shared" si="56"/>
        <v>0</v>
      </c>
      <c r="AZ37" s="25">
        <f t="shared" si="56"/>
        <v>0</v>
      </c>
      <c r="BA37" s="25">
        <f t="shared" si="56"/>
        <v>0</v>
      </c>
      <c r="BB37" s="25">
        <f t="shared" si="56"/>
        <v>0</v>
      </c>
      <c r="BC37" s="25">
        <f t="shared" si="56"/>
        <v>0</v>
      </c>
      <c r="BD37" s="25">
        <f t="shared" si="56"/>
        <v>0</v>
      </c>
      <c r="BE37" s="25">
        <f t="shared" si="56"/>
        <v>0</v>
      </c>
      <c r="BF37" s="25">
        <f t="shared" si="56"/>
        <v>0</v>
      </c>
      <c r="BG37" s="25">
        <f t="shared" si="56"/>
        <v>0</v>
      </c>
      <c r="BH37">
        <f t="shared" si="4"/>
        <v>0</v>
      </c>
    </row>
    <row r="38" spans="8:60">
      <c r="H38" s="55">
        <f>Registration!B39</f>
        <v>29</v>
      </c>
      <c r="I38" s="1">
        <f>Registration!C39</f>
        <v>0</v>
      </c>
      <c r="J38" s="25">
        <f t="shared" ref="J38:AO38" si="57">IF(ROW()=COLUMN(),"-",(COUNTIF(G1_1,$H38)*COUNTIF(G1_1,J$7))+(COUNTIF(G1_2,$H38)*COUNTIF(G1_2,J$7))+(COUNTIF(G1_3,$H38)*COUNTIF(G1_3,J$7))+(COUNTIF(G1_4,$H38)*COUNTIF(G1_4,J$7))+(COUNTIF(G1_5,$H38)*COUNTIF(G1_5,J$7))+(COUNTIF(G2_1,$H38)*COUNTIF(G2_1,J$7))+(COUNTIF(G2_2,$H38)*COUNTIF(G2_2,J$7))+(COUNTIF(G2_3,$H38)*COUNTIF(G2_3,J$7))+(COUNTIF(G2_4,$H38)*COUNTIF(G2_4,J$7))+(COUNTIF(G2_5,$H38)*COUNTIF(G2_5,J$7))+(COUNTIF(G3_1,$H38)*COUNTIF(G3_1,J$7))+(COUNTIF(G3_2,$H38)*COUNTIF(G3_2,J$7))+(COUNTIF(G3_3,$H38)*COUNTIF(G3_3,J$7))+(COUNTIF(G3_4,$H38)*COUNTIF(G3_4,J$7))+(COUNTIF(G3_5,$H38)*COUNTIF(G3_5,J$7))+(COUNTIF(G4_1,$H38)*COUNTIF(G4_1,J$7))+(COUNTIF(G4_2,$H38)*COUNTIF(G4_2,J$7))+(COUNTIF(G4_3,$H38)*COUNTIF(G4_3,J$7))+(COUNTIF(G4_4,$H38)*COUNTIF(G4_4,J$7))+(COUNTIF(G4_5,$H38)*COUNTIF(G4_5,J$7))+(COUNTIF(G5_1,$H38)*COUNTIF(G5_1,J$7))+(COUNTIF(G5_2,$H38)*COUNTIF(G5_2,J$7))+(COUNTIF(G5_3,$H38)*COUNTIF(G5_3,J$7))+(COUNTIF(G5_4,$H38)*COUNTIF(G5_4,J$7))+(COUNTIF(G5_5,$H38)*COUNTIF(G5_5,J$7)+J98))</f>
        <v>0</v>
      </c>
      <c r="K38" s="25">
        <f t="shared" si="57"/>
        <v>0</v>
      </c>
      <c r="L38" s="25">
        <f t="shared" si="57"/>
        <v>0</v>
      </c>
      <c r="M38" s="25">
        <f t="shared" si="57"/>
        <v>0</v>
      </c>
      <c r="N38" s="69">
        <f t="shared" si="57"/>
        <v>0</v>
      </c>
      <c r="O38" s="25">
        <f t="shared" si="57"/>
        <v>0</v>
      </c>
      <c r="P38" s="25">
        <f t="shared" si="57"/>
        <v>0</v>
      </c>
      <c r="Q38" s="25">
        <f t="shared" si="57"/>
        <v>0</v>
      </c>
      <c r="R38" s="25">
        <f t="shared" si="57"/>
        <v>0</v>
      </c>
      <c r="S38" s="25">
        <f t="shared" si="57"/>
        <v>0</v>
      </c>
      <c r="T38" s="25">
        <f t="shared" si="57"/>
        <v>0</v>
      </c>
      <c r="U38" s="25">
        <f t="shared" si="57"/>
        <v>0</v>
      </c>
      <c r="V38" s="25">
        <f t="shared" si="57"/>
        <v>0</v>
      </c>
      <c r="W38" s="25">
        <f t="shared" si="57"/>
        <v>0</v>
      </c>
      <c r="X38" s="25">
        <f t="shared" si="57"/>
        <v>0</v>
      </c>
      <c r="Y38" s="25">
        <f t="shared" si="57"/>
        <v>0</v>
      </c>
      <c r="Z38" s="25">
        <f t="shared" si="57"/>
        <v>0</v>
      </c>
      <c r="AA38" s="25">
        <f t="shared" si="57"/>
        <v>0</v>
      </c>
      <c r="AB38" s="25">
        <f t="shared" si="57"/>
        <v>0</v>
      </c>
      <c r="AC38" s="25">
        <f t="shared" si="57"/>
        <v>0</v>
      </c>
      <c r="AD38" s="25">
        <f t="shared" si="57"/>
        <v>0</v>
      </c>
      <c r="AE38" s="25">
        <f t="shared" si="57"/>
        <v>0</v>
      </c>
      <c r="AF38" s="25">
        <f t="shared" si="57"/>
        <v>0</v>
      </c>
      <c r="AG38" s="25">
        <f t="shared" si="57"/>
        <v>0</v>
      </c>
      <c r="AH38" s="25">
        <f t="shared" si="57"/>
        <v>0</v>
      </c>
      <c r="AI38" s="25">
        <f t="shared" si="57"/>
        <v>0</v>
      </c>
      <c r="AJ38" s="25">
        <f t="shared" si="57"/>
        <v>0</v>
      </c>
      <c r="AK38" s="25">
        <f t="shared" si="57"/>
        <v>0</v>
      </c>
      <c r="AL38" s="25" t="str">
        <f t="shared" si="57"/>
        <v>-</v>
      </c>
      <c r="AM38" s="25">
        <f t="shared" si="57"/>
        <v>0</v>
      </c>
      <c r="AN38" s="25">
        <f t="shared" si="57"/>
        <v>0</v>
      </c>
      <c r="AO38" s="25">
        <f t="shared" si="57"/>
        <v>0</v>
      </c>
      <c r="AP38" s="25">
        <f t="shared" ref="AP38:BG38" si="58">IF(ROW()=COLUMN(),"-",(COUNTIF(G1_1,$H38)*COUNTIF(G1_1,AP$7))+(COUNTIF(G1_2,$H38)*COUNTIF(G1_2,AP$7))+(COUNTIF(G1_3,$H38)*COUNTIF(G1_3,AP$7))+(COUNTIF(G1_4,$H38)*COUNTIF(G1_4,AP$7))+(COUNTIF(G1_5,$H38)*COUNTIF(G1_5,AP$7))+(COUNTIF(G2_1,$H38)*COUNTIF(G2_1,AP$7))+(COUNTIF(G2_2,$H38)*COUNTIF(G2_2,AP$7))+(COUNTIF(G2_3,$H38)*COUNTIF(G2_3,AP$7))+(COUNTIF(G2_4,$H38)*COUNTIF(G2_4,AP$7))+(COUNTIF(G2_5,$H38)*COUNTIF(G2_5,AP$7))+(COUNTIF(G3_1,$H38)*COUNTIF(G3_1,AP$7))+(COUNTIF(G3_2,$H38)*COUNTIF(G3_2,AP$7))+(COUNTIF(G3_3,$H38)*COUNTIF(G3_3,AP$7))+(COUNTIF(G3_4,$H38)*COUNTIF(G3_4,AP$7))+(COUNTIF(G3_5,$H38)*COUNTIF(G3_5,AP$7))+(COUNTIF(G4_1,$H38)*COUNTIF(G4_1,AP$7))+(COUNTIF(G4_2,$H38)*COUNTIF(G4_2,AP$7))+(COUNTIF(G4_3,$H38)*COUNTIF(G4_3,AP$7))+(COUNTIF(G4_4,$H38)*COUNTIF(G4_4,AP$7))+(COUNTIF(G4_5,$H38)*COUNTIF(G4_5,AP$7))+(COUNTIF(G5_1,$H38)*COUNTIF(G5_1,AP$7))+(COUNTIF(G5_2,$H38)*COUNTIF(G5_2,AP$7))+(COUNTIF(G5_3,$H38)*COUNTIF(G5_3,AP$7))+(COUNTIF(G5_4,$H38)*COUNTIF(G5_4,AP$7))+(COUNTIF(G5_5,$H38)*COUNTIF(G5_5,AP$7)+AP98))</f>
        <v>0</v>
      </c>
      <c r="AQ38" s="25">
        <f t="shared" si="58"/>
        <v>0</v>
      </c>
      <c r="AR38" s="25">
        <f t="shared" si="58"/>
        <v>0</v>
      </c>
      <c r="AS38" s="25">
        <f t="shared" si="58"/>
        <v>0</v>
      </c>
      <c r="AT38" s="25">
        <f t="shared" si="58"/>
        <v>0</v>
      </c>
      <c r="AU38" s="25">
        <f t="shared" si="58"/>
        <v>0</v>
      </c>
      <c r="AV38" s="25">
        <f t="shared" si="58"/>
        <v>0</v>
      </c>
      <c r="AW38" s="25">
        <f t="shared" si="58"/>
        <v>0</v>
      </c>
      <c r="AX38" s="25">
        <f t="shared" si="58"/>
        <v>0</v>
      </c>
      <c r="AY38" s="25">
        <f t="shared" si="58"/>
        <v>0</v>
      </c>
      <c r="AZ38" s="25">
        <f t="shared" si="58"/>
        <v>0</v>
      </c>
      <c r="BA38" s="25">
        <f t="shared" si="58"/>
        <v>0</v>
      </c>
      <c r="BB38" s="25">
        <f t="shared" si="58"/>
        <v>0</v>
      </c>
      <c r="BC38" s="25">
        <f t="shared" si="58"/>
        <v>0</v>
      </c>
      <c r="BD38" s="25">
        <f t="shared" si="58"/>
        <v>0</v>
      </c>
      <c r="BE38" s="25">
        <f t="shared" si="58"/>
        <v>0</v>
      </c>
      <c r="BF38" s="25">
        <f t="shared" si="58"/>
        <v>0</v>
      </c>
      <c r="BG38" s="25">
        <f t="shared" si="58"/>
        <v>0</v>
      </c>
      <c r="BH38">
        <f t="shared" si="4"/>
        <v>0</v>
      </c>
    </row>
    <row r="39" spans="8:60">
      <c r="H39" s="55">
        <f>Registration!B40</f>
        <v>30</v>
      </c>
      <c r="I39" s="1">
        <f>Registration!C40</f>
        <v>0</v>
      </c>
      <c r="J39" s="25">
        <f t="shared" ref="J39:AO39" si="59">IF(ROW()=COLUMN(),"-",(COUNTIF(G1_1,$H39)*COUNTIF(G1_1,J$7))+(COUNTIF(G1_2,$H39)*COUNTIF(G1_2,J$7))+(COUNTIF(G1_3,$H39)*COUNTIF(G1_3,J$7))+(COUNTIF(G1_4,$H39)*COUNTIF(G1_4,J$7))+(COUNTIF(G1_5,$H39)*COUNTIF(G1_5,J$7))+(COUNTIF(G2_1,$H39)*COUNTIF(G2_1,J$7))+(COUNTIF(G2_2,$H39)*COUNTIF(G2_2,J$7))+(COUNTIF(G2_3,$H39)*COUNTIF(G2_3,J$7))+(COUNTIF(G2_4,$H39)*COUNTIF(G2_4,J$7))+(COUNTIF(G2_5,$H39)*COUNTIF(G2_5,J$7))+(COUNTIF(G3_1,$H39)*COUNTIF(G3_1,J$7))+(COUNTIF(G3_2,$H39)*COUNTIF(G3_2,J$7))+(COUNTIF(G3_3,$H39)*COUNTIF(G3_3,J$7))+(COUNTIF(G3_4,$H39)*COUNTIF(G3_4,J$7))+(COUNTIF(G3_5,$H39)*COUNTIF(G3_5,J$7))+(COUNTIF(G4_1,$H39)*COUNTIF(G4_1,J$7))+(COUNTIF(G4_2,$H39)*COUNTIF(G4_2,J$7))+(COUNTIF(G4_3,$H39)*COUNTIF(G4_3,J$7))+(COUNTIF(G4_4,$H39)*COUNTIF(G4_4,J$7))+(COUNTIF(G4_5,$H39)*COUNTIF(G4_5,J$7))+(COUNTIF(G5_1,$H39)*COUNTIF(G5_1,J$7))+(COUNTIF(G5_2,$H39)*COUNTIF(G5_2,J$7))+(COUNTIF(G5_3,$H39)*COUNTIF(G5_3,J$7))+(COUNTIF(G5_4,$H39)*COUNTIF(G5_4,J$7))+(COUNTIF(G5_5,$H39)*COUNTIF(G5_5,J$7)+J99))</f>
        <v>0</v>
      </c>
      <c r="K39" s="25">
        <f t="shared" si="59"/>
        <v>0</v>
      </c>
      <c r="L39" s="25">
        <f t="shared" si="59"/>
        <v>0</v>
      </c>
      <c r="M39" s="25">
        <f t="shared" si="59"/>
        <v>0</v>
      </c>
      <c r="N39" s="25">
        <f t="shared" si="59"/>
        <v>0</v>
      </c>
      <c r="O39" s="25">
        <f t="shared" si="59"/>
        <v>0</v>
      </c>
      <c r="P39" s="25">
        <f t="shared" si="59"/>
        <v>0</v>
      </c>
      <c r="Q39" s="25">
        <f t="shared" si="59"/>
        <v>0</v>
      </c>
      <c r="R39" s="25">
        <f t="shared" si="59"/>
        <v>0</v>
      </c>
      <c r="S39" s="25">
        <f t="shared" si="59"/>
        <v>0</v>
      </c>
      <c r="T39" s="25">
        <f t="shared" si="59"/>
        <v>0</v>
      </c>
      <c r="U39" s="25">
        <f t="shared" si="59"/>
        <v>0</v>
      </c>
      <c r="V39" s="25">
        <f t="shared" si="59"/>
        <v>0</v>
      </c>
      <c r="W39" s="25">
        <f t="shared" si="59"/>
        <v>0</v>
      </c>
      <c r="X39" s="25">
        <f t="shared" si="59"/>
        <v>0</v>
      </c>
      <c r="Y39" s="25">
        <f t="shared" si="59"/>
        <v>0</v>
      </c>
      <c r="Z39" s="25">
        <f t="shared" si="59"/>
        <v>0</v>
      </c>
      <c r="AA39" s="25">
        <f t="shared" si="59"/>
        <v>0</v>
      </c>
      <c r="AB39" s="25">
        <f t="shared" si="59"/>
        <v>0</v>
      </c>
      <c r="AC39" s="25">
        <f t="shared" si="59"/>
        <v>0</v>
      </c>
      <c r="AD39" s="25">
        <f t="shared" si="59"/>
        <v>0</v>
      </c>
      <c r="AE39" s="25">
        <f t="shared" si="59"/>
        <v>0</v>
      </c>
      <c r="AF39" s="25">
        <f t="shared" si="59"/>
        <v>0</v>
      </c>
      <c r="AG39" s="25">
        <f t="shared" si="59"/>
        <v>0</v>
      </c>
      <c r="AH39" s="25">
        <f t="shared" si="59"/>
        <v>0</v>
      </c>
      <c r="AI39" s="25">
        <f t="shared" si="59"/>
        <v>0</v>
      </c>
      <c r="AJ39" s="25">
        <f t="shared" si="59"/>
        <v>0</v>
      </c>
      <c r="AK39" s="25">
        <f t="shared" si="59"/>
        <v>0</v>
      </c>
      <c r="AL39" s="25">
        <f t="shared" si="59"/>
        <v>0</v>
      </c>
      <c r="AM39" s="25" t="str">
        <f t="shared" si="59"/>
        <v>-</v>
      </c>
      <c r="AN39" s="25">
        <f t="shared" si="59"/>
        <v>0</v>
      </c>
      <c r="AO39" s="25">
        <f t="shared" si="59"/>
        <v>0</v>
      </c>
      <c r="AP39" s="25">
        <f t="shared" ref="AP39:BG39" si="60">IF(ROW()=COLUMN(),"-",(COUNTIF(G1_1,$H39)*COUNTIF(G1_1,AP$7))+(COUNTIF(G1_2,$H39)*COUNTIF(G1_2,AP$7))+(COUNTIF(G1_3,$H39)*COUNTIF(G1_3,AP$7))+(COUNTIF(G1_4,$H39)*COUNTIF(G1_4,AP$7))+(COUNTIF(G1_5,$H39)*COUNTIF(G1_5,AP$7))+(COUNTIF(G2_1,$H39)*COUNTIF(G2_1,AP$7))+(COUNTIF(G2_2,$H39)*COUNTIF(G2_2,AP$7))+(COUNTIF(G2_3,$H39)*COUNTIF(G2_3,AP$7))+(COUNTIF(G2_4,$H39)*COUNTIF(G2_4,AP$7))+(COUNTIF(G2_5,$H39)*COUNTIF(G2_5,AP$7))+(COUNTIF(G3_1,$H39)*COUNTIF(G3_1,AP$7))+(COUNTIF(G3_2,$H39)*COUNTIF(G3_2,AP$7))+(COUNTIF(G3_3,$H39)*COUNTIF(G3_3,AP$7))+(COUNTIF(G3_4,$H39)*COUNTIF(G3_4,AP$7))+(COUNTIF(G3_5,$H39)*COUNTIF(G3_5,AP$7))+(COUNTIF(G4_1,$H39)*COUNTIF(G4_1,AP$7))+(COUNTIF(G4_2,$H39)*COUNTIF(G4_2,AP$7))+(COUNTIF(G4_3,$H39)*COUNTIF(G4_3,AP$7))+(COUNTIF(G4_4,$H39)*COUNTIF(G4_4,AP$7))+(COUNTIF(G4_5,$H39)*COUNTIF(G4_5,AP$7))+(COUNTIF(G5_1,$H39)*COUNTIF(G5_1,AP$7))+(COUNTIF(G5_2,$H39)*COUNTIF(G5_2,AP$7))+(COUNTIF(G5_3,$H39)*COUNTIF(G5_3,AP$7))+(COUNTIF(G5_4,$H39)*COUNTIF(G5_4,AP$7))+(COUNTIF(G5_5,$H39)*COUNTIF(G5_5,AP$7)+AP99))</f>
        <v>0</v>
      </c>
      <c r="AQ39" s="25">
        <f t="shared" si="60"/>
        <v>0</v>
      </c>
      <c r="AR39" s="25">
        <f t="shared" si="60"/>
        <v>0</v>
      </c>
      <c r="AS39" s="25">
        <f t="shared" si="60"/>
        <v>0</v>
      </c>
      <c r="AT39" s="25">
        <f t="shared" si="60"/>
        <v>0</v>
      </c>
      <c r="AU39" s="25">
        <f t="shared" si="60"/>
        <v>0</v>
      </c>
      <c r="AV39" s="25">
        <f t="shared" si="60"/>
        <v>0</v>
      </c>
      <c r="AW39" s="25">
        <f t="shared" si="60"/>
        <v>0</v>
      </c>
      <c r="AX39" s="25">
        <f t="shared" si="60"/>
        <v>0</v>
      </c>
      <c r="AY39" s="25">
        <f t="shared" si="60"/>
        <v>0</v>
      </c>
      <c r="AZ39" s="25">
        <f t="shared" si="60"/>
        <v>0</v>
      </c>
      <c r="BA39" s="25">
        <f t="shared" si="60"/>
        <v>0</v>
      </c>
      <c r="BB39" s="25">
        <f t="shared" si="60"/>
        <v>0</v>
      </c>
      <c r="BC39" s="25">
        <f t="shared" si="60"/>
        <v>0</v>
      </c>
      <c r="BD39" s="25">
        <f t="shared" si="60"/>
        <v>0</v>
      </c>
      <c r="BE39" s="25">
        <f t="shared" si="60"/>
        <v>0</v>
      </c>
      <c r="BF39" s="25">
        <f t="shared" si="60"/>
        <v>0</v>
      </c>
      <c r="BG39" s="25">
        <f t="shared" si="60"/>
        <v>0</v>
      </c>
      <c r="BH39">
        <f t="shared" si="4"/>
        <v>0</v>
      </c>
    </row>
    <row r="40" spans="8:60">
      <c r="H40" s="55">
        <f>Registration!B41</f>
        <v>31</v>
      </c>
      <c r="I40" s="1">
        <f>Registration!C41</f>
        <v>0</v>
      </c>
      <c r="J40" s="25">
        <f t="shared" ref="J40:AO40" si="61">IF(ROW()=COLUMN(),"-",(COUNTIF(G1_1,$H40)*COUNTIF(G1_1,J$7))+(COUNTIF(G1_2,$H40)*COUNTIF(G1_2,J$7))+(COUNTIF(G1_3,$H40)*COUNTIF(G1_3,J$7))+(COUNTIF(G1_4,$H40)*COUNTIF(G1_4,J$7))+(COUNTIF(G1_5,$H40)*COUNTIF(G1_5,J$7))+(COUNTIF(G2_1,$H40)*COUNTIF(G2_1,J$7))+(COUNTIF(G2_2,$H40)*COUNTIF(G2_2,J$7))+(COUNTIF(G2_3,$H40)*COUNTIF(G2_3,J$7))+(COUNTIF(G2_4,$H40)*COUNTIF(G2_4,J$7))+(COUNTIF(G2_5,$H40)*COUNTIF(G2_5,J$7))+(COUNTIF(G3_1,$H40)*COUNTIF(G3_1,J$7))+(COUNTIF(G3_2,$H40)*COUNTIF(G3_2,J$7))+(COUNTIF(G3_3,$H40)*COUNTIF(G3_3,J$7))+(COUNTIF(G3_4,$H40)*COUNTIF(G3_4,J$7))+(COUNTIF(G3_5,$H40)*COUNTIF(G3_5,J$7))+(COUNTIF(G4_1,$H40)*COUNTIF(G4_1,J$7))+(COUNTIF(G4_2,$H40)*COUNTIF(G4_2,J$7))+(COUNTIF(G4_3,$H40)*COUNTIF(G4_3,J$7))+(COUNTIF(G4_4,$H40)*COUNTIF(G4_4,J$7))+(COUNTIF(G4_5,$H40)*COUNTIF(G4_5,J$7))+(COUNTIF(G5_1,$H40)*COUNTIF(G5_1,J$7))+(COUNTIF(G5_2,$H40)*COUNTIF(G5_2,J$7))+(COUNTIF(G5_3,$H40)*COUNTIF(G5_3,J$7))+(COUNTIF(G5_4,$H40)*COUNTIF(G5_4,J$7))+(COUNTIF(G5_5,$H40)*COUNTIF(G5_5,J$7)+J100))</f>
        <v>0</v>
      </c>
      <c r="K40" s="25">
        <f t="shared" si="61"/>
        <v>0</v>
      </c>
      <c r="L40" s="25">
        <f t="shared" si="61"/>
        <v>0</v>
      </c>
      <c r="M40" s="25">
        <f t="shared" si="61"/>
        <v>0</v>
      </c>
      <c r="N40" s="25">
        <f t="shared" si="61"/>
        <v>0</v>
      </c>
      <c r="O40" s="25">
        <f t="shared" si="61"/>
        <v>0</v>
      </c>
      <c r="P40" s="25">
        <f t="shared" si="61"/>
        <v>0</v>
      </c>
      <c r="Q40" s="25">
        <f t="shared" si="61"/>
        <v>0</v>
      </c>
      <c r="R40" s="25">
        <f t="shared" si="61"/>
        <v>0</v>
      </c>
      <c r="S40" s="25">
        <f t="shared" si="61"/>
        <v>0</v>
      </c>
      <c r="T40" s="25">
        <f t="shared" si="61"/>
        <v>0</v>
      </c>
      <c r="U40" s="25">
        <f t="shared" si="61"/>
        <v>0</v>
      </c>
      <c r="V40" s="25">
        <f t="shared" si="61"/>
        <v>0</v>
      </c>
      <c r="W40" s="25">
        <f t="shared" si="61"/>
        <v>0</v>
      </c>
      <c r="X40" s="25">
        <f t="shared" si="61"/>
        <v>0</v>
      </c>
      <c r="Y40" s="25">
        <f t="shared" si="61"/>
        <v>0</v>
      </c>
      <c r="Z40" s="25">
        <f t="shared" si="61"/>
        <v>0</v>
      </c>
      <c r="AA40" s="25">
        <f t="shared" si="61"/>
        <v>0</v>
      </c>
      <c r="AB40" s="25">
        <f t="shared" si="61"/>
        <v>0</v>
      </c>
      <c r="AC40" s="25">
        <f t="shared" si="61"/>
        <v>0</v>
      </c>
      <c r="AD40" s="25">
        <f t="shared" si="61"/>
        <v>0</v>
      </c>
      <c r="AE40" s="25">
        <f t="shared" si="61"/>
        <v>0</v>
      </c>
      <c r="AF40" s="25">
        <f t="shared" si="61"/>
        <v>0</v>
      </c>
      <c r="AG40" s="25">
        <f t="shared" si="61"/>
        <v>0</v>
      </c>
      <c r="AH40" s="25">
        <f t="shared" si="61"/>
        <v>0</v>
      </c>
      <c r="AI40" s="25">
        <f t="shared" si="61"/>
        <v>0</v>
      </c>
      <c r="AJ40" s="25">
        <f t="shared" si="61"/>
        <v>0</v>
      </c>
      <c r="AK40" s="25">
        <f t="shared" si="61"/>
        <v>0</v>
      </c>
      <c r="AL40" s="25">
        <f t="shared" si="61"/>
        <v>0</v>
      </c>
      <c r="AM40" s="25">
        <f t="shared" si="61"/>
        <v>0</v>
      </c>
      <c r="AN40" s="25" t="str">
        <f t="shared" si="61"/>
        <v>-</v>
      </c>
      <c r="AO40" s="25">
        <f t="shared" si="61"/>
        <v>0</v>
      </c>
      <c r="AP40" s="25">
        <f t="shared" ref="AP40:BG40" si="62">IF(ROW()=COLUMN(),"-",(COUNTIF(G1_1,$H40)*COUNTIF(G1_1,AP$7))+(COUNTIF(G1_2,$H40)*COUNTIF(G1_2,AP$7))+(COUNTIF(G1_3,$H40)*COUNTIF(G1_3,AP$7))+(COUNTIF(G1_4,$H40)*COUNTIF(G1_4,AP$7))+(COUNTIF(G1_5,$H40)*COUNTIF(G1_5,AP$7))+(COUNTIF(G2_1,$H40)*COUNTIF(G2_1,AP$7))+(COUNTIF(G2_2,$H40)*COUNTIF(G2_2,AP$7))+(COUNTIF(G2_3,$H40)*COUNTIF(G2_3,AP$7))+(COUNTIF(G2_4,$H40)*COUNTIF(G2_4,AP$7))+(COUNTIF(G2_5,$H40)*COUNTIF(G2_5,AP$7))+(COUNTIF(G3_1,$H40)*COUNTIF(G3_1,AP$7))+(COUNTIF(G3_2,$H40)*COUNTIF(G3_2,AP$7))+(COUNTIF(G3_3,$H40)*COUNTIF(G3_3,AP$7))+(COUNTIF(G3_4,$H40)*COUNTIF(G3_4,AP$7))+(COUNTIF(G3_5,$H40)*COUNTIF(G3_5,AP$7))+(COUNTIF(G4_1,$H40)*COUNTIF(G4_1,AP$7))+(COUNTIF(G4_2,$H40)*COUNTIF(G4_2,AP$7))+(COUNTIF(G4_3,$H40)*COUNTIF(G4_3,AP$7))+(COUNTIF(G4_4,$H40)*COUNTIF(G4_4,AP$7))+(COUNTIF(G4_5,$H40)*COUNTIF(G4_5,AP$7))+(COUNTIF(G5_1,$H40)*COUNTIF(G5_1,AP$7))+(COUNTIF(G5_2,$H40)*COUNTIF(G5_2,AP$7))+(COUNTIF(G5_3,$H40)*COUNTIF(G5_3,AP$7))+(COUNTIF(G5_4,$H40)*COUNTIF(G5_4,AP$7))+(COUNTIF(G5_5,$H40)*COUNTIF(G5_5,AP$7)+AP100))</f>
        <v>0</v>
      </c>
      <c r="AQ40" s="25">
        <f t="shared" si="62"/>
        <v>0</v>
      </c>
      <c r="AR40" s="25">
        <f t="shared" si="62"/>
        <v>0</v>
      </c>
      <c r="AS40" s="25">
        <f t="shared" si="62"/>
        <v>0</v>
      </c>
      <c r="AT40" s="25">
        <f t="shared" si="62"/>
        <v>0</v>
      </c>
      <c r="AU40" s="25">
        <f t="shared" si="62"/>
        <v>0</v>
      </c>
      <c r="AV40" s="25">
        <f t="shared" si="62"/>
        <v>0</v>
      </c>
      <c r="AW40" s="25">
        <f t="shared" si="62"/>
        <v>0</v>
      </c>
      <c r="AX40" s="25">
        <f t="shared" si="62"/>
        <v>0</v>
      </c>
      <c r="AY40" s="25">
        <f t="shared" si="62"/>
        <v>0</v>
      </c>
      <c r="AZ40" s="25">
        <f t="shared" si="62"/>
        <v>0</v>
      </c>
      <c r="BA40" s="25">
        <f t="shared" si="62"/>
        <v>0</v>
      </c>
      <c r="BB40" s="25">
        <f t="shared" si="62"/>
        <v>0</v>
      </c>
      <c r="BC40" s="25">
        <f t="shared" si="62"/>
        <v>0</v>
      </c>
      <c r="BD40" s="25">
        <f t="shared" si="62"/>
        <v>0</v>
      </c>
      <c r="BE40" s="25">
        <f t="shared" si="62"/>
        <v>0</v>
      </c>
      <c r="BF40" s="25">
        <f t="shared" si="62"/>
        <v>0</v>
      </c>
      <c r="BG40" s="25">
        <f t="shared" si="62"/>
        <v>0</v>
      </c>
      <c r="BH40">
        <f t="shared" si="4"/>
        <v>0</v>
      </c>
    </row>
    <row r="41" spans="8:60">
      <c r="H41" s="55">
        <f>Registration!B42</f>
        <v>36</v>
      </c>
      <c r="I41" s="1">
        <f>Registration!C42</f>
        <v>0</v>
      </c>
      <c r="J41" s="25">
        <f t="shared" ref="J41:AO41" si="63">IF(ROW()=COLUMN(),"-",(COUNTIF(G1_1,$H41)*COUNTIF(G1_1,J$7))+(COUNTIF(G1_2,$H41)*COUNTIF(G1_2,J$7))+(COUNTIF(G1_3,$H41)*COUNTIF(G1_3,J$7))+(COUNTIF(G1_4,$H41)*COUNTIF(G1_4,J$7))+(COUNTIF(G1_5,$H41)*COUNTIF(G1_5,J$7))+(COUNTIF(G2_1,$H41)*COUNTIF(G2_1,J$7))+(COUNTIF(G2_2,$H41)*COUNTIF(G2_2,J$7))+(COUNTIF(G2_3,$H41)*COUNTIF(G2_3,J$7))+(COUNTIF(G2_4,$H41)*COUNTIF(G2_4,J$7))+(COUNTIF(G2_5,$H41)*COUNTIF(G2_5,J$7))+(COUNTIF(G3_1,$H41)*COUNTIF(G3_1,J$7))+(COUNTIF(G3_2,$H41)*COUNTIF(G3_2,J$7))+(COUNTIF(G3_3,$H41)*COUNTIF(G3_3,J$7))+(COUNTIF(G3_4,$H41)*COUNTIF(G3_4,J$7))+(COUNTIF(G3_5,$H41)*COUNTIF(G3_5,J$7))+(COUNTIF(G4_1,$H41)*COUNTIF(G4_1,J$7))+(COUNTIF(G4_2,$H41)*COUNTIF(G4_2,J$7))+(COUNTIF(G4_3,$H41)*COUNTIF(G4_3,J$7))+(COUNTIF(G4_4,$H41)*COUNTIF(G4_4,J$7))+(COUNTIF(G4_5,$H41)*COUNTIF(G4_5,J$7))+(COUNTIF(G5_1,$H41)*COUNTIF(G5_1,J$7))+(COUNTIF(G5_2,$H41)*COUNTIF(G5_2,J$7))+(COUNTIF(G5_3,$H41)*COUNTIF(G5_3,J$7))+(COUNTIF(G5_4,$H41)*COUNTIF(G5_4,J$7))+(COUNTIF(G5_5,$H41)*COUNTIF(G5_5,J$7)+J101))</f>
        <v>0</v>
      </c>
      <c r="K41" s="25">
        <f t="shared" si="63"/>
        <v>0</v>
      </c>
      <c r="L41" s="25">
        <f t="shared" si="63"/>
        <v>0</v>
      </c>
      <c r="M41" s="25">
        <f t="shared" si="63"/>
        <v>0</v>
      </c>
      <c r="N41" s="25">
        <f t="shared" si="63"/>
        <v>0</v>
      </c>
      <c r="O41" s="25">
        <f t="shared" si="63"/>
        <v>0</v>
      </c>
      <c r="P41" s="25">
        <f t="shared" si="63"/>
        <v>0</v>
      </c>
      <c r="Q41" s="25">
        <f t="shared" si="63"/>
        <v>0</v>
      </c>
      <c r="R41" s="25">
        <f t="shared" si="63"/>
        <v>0</v>
      </c>
      <c r="S41" s="25">
        <f t="shared" si="63"/>
        <v>0</v>
      </c>
      <c r="T41" s="25">
        <f t="shared" si="63"/>
        <v>0</v>
      </c>
      <c r="U41" s="25">
        <f t="shared" si="63"/>
        <v>0</v>
      </c>
      <c r="V41" s="25">
        <f t="shared" si="63"/>
        <v>0</v>
      </c>
      <c r="W41" s="25">
        <f t="shared" si="63"/>
        <v>0</v>
      </c>
      <c r="X41" s="25">
        <f t="shared" si="63"/>
        <v>0</v>
      </c>
      <c r="Y41" s="25">
        <f t="shared" si="63"/>
        <v>0</v>
      </c>
      <c r="Z41" s="25">
        <f t="shared" si="63"/>
        <v>0</v>
      </c>
      <c r="AA41" s="25">
        <f t="shared" si="63"/>
        <v>0</v>
      </c>
      <c r="AB41" s="25">
        <f t="shared" si="63"/>
        <v>0</v>
      </c>
      <c r="AC41" s="25">
        <f t="shared" si="63"/>
        <v>0</v>
      </c>
      <c r="AD41" s="25">
        <f t="shared" si="63"/>
        <v>0</v>
      </c>
      <c r="AE41" s="25">
        <f t="shared" si="63"/>
        <v>0</v>
      </c>
      <c r="AF41" s="25">
        <f t="shared" si="63"/>
        <v>0</v>
      </c>
      <c r="AG41" s="25">
        <f t="shared" si="63"/>
        <v>0</v>
      </c>
      <c r="AH41" s="25">
        <f t="shared" si="63"/>
        <v>0</v>
      </c>
      <c r="AI41" s="25">
        <f t="shared" si="63"/>
        <v>0</v>
      </c>
      <c r="AJ41" s="25">
        <f t="shared" si="63"/>
        <v>0</v>
      </c>
      <c r="AK41" s="25">
        <f t="shared" si="63"/>
        <v>0</v>
      </c>
      <c r="AL41" s="25">
        <f t="shared" si="63"/>
        <v>0</v>
      </c>
      <c r="AM41" s="25">
        <f t="shared" si="63"/>
        <v>0</v>
      </c>
      <c r="AN41" s="25">
        <f t="shared" si="63"/>
        <v>0</v>
      </c>
      <c r="AO41" s="25" t="str">
        <f t="shared" si="63"/>
        <v>-</v>
      </c>
      <c r="AP41" s="25">
        <f t="shared" ref="AP41:BG41" si="64">IF(ROW()=COLUMN(),"-",(COUNTIF(G1_1,$H41)*COUNTIF(G1_1,AP$7))+(COUNTIF(G1_2,$H41)*COUNTIF(G1_2,AP$7))+(COUNTIF(G1_3,$H41)*COUNTIF(G1_3,AP$7))+(COUNTIF(G1_4,$H41)*COUNTIF(G1_4,AP$7))+(COUNTIF(G1_5,$H41)*COUNTIF(G1_5,AP$7))+(COUNTIF(G2_1,$H41)*COUNTIF(G2_1,AP$7))+(COUNTIF(G2_2,$H41)*COUNTIF(G2_2,AP$7))+(COUNTIF(G2_3,$H41)*COUNTIF(G2_3,AP$7))+(COUNTIF(G2_4,$H41)*COUNTIF(G2_4,AP$7))+(COUNTIF(G2_5,$H41)*COUNTIF(G2_5,AP$7))+(COUNTIF(G3_1,$H41)*COUNTIF(G3_1,AP$7))+(COUNTIF(G3_2,$H41)*COUNTIF(G3_2,AP$7))+(COUNTIF(G3_3,$H41)*COUNTIF(G3_3,AP$7))+(COUNTIF(G3_4,$H41)*COUNTIF(G3_4,AP$7))+(COUNTIF(G3_5,$H41)*COUNTIF(G3_5,AP$7))+(COUNTIF(G4_1,$H41)*COUNTIF(G4_1,AP$7))+(COUNTIF(G4_2,$H41)*COUNTIF(G4_2,AP$7))+(COUNTIF(G4_3,$H41)*COUNTIF(G4_3,AP$7))+(COUNTIF(G4_4,$H41)*COUNTIF(G4_4,AP$7))+(COUNTIF(G4_5,$H41)*COUNTIF(G4_5,AP$7))+(COUNTIF(G5_1,$H41)*COUNTIF(G5_1,AP$7))+(COUNTIF(G5_2,$H41)*COUNTIF(G5_2,AP$7))+(COUNTIF(G5_3,$H41)*COUNTIF(G5_3,AP$7))+(COUNTIF(G5_4,$H41)*COUNTIF(G5_4,AP$7))+(COUNTIF(G5_5,$H41)*COUNTIF(G5_5,AP$7)+AP101))</f>
        <v>0</v>
      </c>
      <c r="AQ41" s="25">
        <f t="shared" si="64"/>
        <v>0</v>
      </c>
      <c r="AR41" s="25">
        <f t="shared" si="64"/>
        <v>0</v>
      </c>
      <c r="AS41" s="25">
        <f t="shared" si="64"/>
        <v>0</v>
      </c>
      <c r="AT41" s="25">
        <f t="shared" si="64"/>
        <v>0</v>
      </c>
      <c r="AU41" s="25">
        <f t="shared" si="64"/>
        <v>0</v>
      </c>
      <c r="AV41" s="25">
        <f t="shared" si="64"/>
        <v>0</v>
      </c>
      <c r="AW41" s="25">
        <f t="shared" si="64"/>
        <v>0</v>
      </c>
      <c r="AX41" s="25">
        <f t="shared" si="64"/>
        <v>0</v>
      </c>
      <c r="AY41" s="25">
        <f t="shared" si="64"/>
        <v>0</v>
      </c>
      <c r="AZ41" s="25">
        <f t="shared" si="64"/>
        <v>0</v>
      </c>
      <c r="BA41" s="25">
        <f t="shared" si="64"/>
        <v>0</v>
      </c>
      <c r="BB41" s="25">
        <f t="shared" si="64"/>
        <v>0</v>
      </c>
      <c r="BC41" s="25">
        <f t="shared" si="64"/>
        <v>0</v>
      </c>
      <c r="BD41" s="25">
        <f t="shared" si="64"/>
        <v>0</v>
      </c>
      <c r="BE41" s="25">
        <f t="shared" si="64"/>
        <v>0</v>
      </c>
      <c r="BF41" s="25">
        <f t="shared" si="64"/>
        <v>0</v>
      </c>
      <c r="BG41" s="25">
        <f t="shared" si="64"/>
        <v>0</v>
      </c>
      <c r="BH41">
        <f t="shared" si="4"/>
        <v>0</v>
      </c>
    </row>
    <row r="42" spans="8:60">
      <c r="H42" s="55">
        <f>Registration!B43</f>
        <v>37</v>
      </c>
      <c r="I42" s="1">
        <f>Registration!C43</f>
        <v>0</v>
      </c>
      <c r="J42" s="25">
        <f t="shared" ref="J42:AO42" si="65">IF(ROW()=COLUMN(),"-",(COUNTIF(G1_1,$H42)*COUNTIF(G1_1,J$7))+(COUNTIF(G1_2,$H42)*COUNTIF(G1_2,J$7))+(COUNTIF(G1_3,$H42)*COUNTIF(G1_3,J$7))+(COUNTIF(G1_4,$H42)*COUNTIF(G1_4,J$7))+(COUNTIF(G1_5,$H42)*COUNTIF(G1_5,J$7))+(COUNTIF(G2_1,$H42)*COUNTIF(G2_1,J$7))+(COUNTIF(G2_2,$H42)*COUNTIF(G2_2,J$7))+(COUNTIF(G2_3,$H42)*COUNTIF(G2_3,J$7))+(COUNTIF(G2_4,$H42)*COUNTIF(G2_4,J$7))+(COUNTIF(G2_5,$H42)*COUNTIF(G2_5,J$7))+(COUNTIF(G3_1,$H42)*COUNTIF(G3_1,J$7))+(COUNTIF(G3_2,$H42)*COUNTIF(G3_2,J$7))+(COUNTIF(G3_3,$H42)*COUNTIF(G3_3,J$7))+(COUNTIF(G3_4,$H42)*COUNTIF(G3_4,J$7))+(COUNTIF(G3_5,$H42)*COUNTIF(G3_5,J$7))+(COUNTIF(G4_1,$H42)*COUNTIF(G4_1,J$7))+(COUNTIF(G4_2,$H42)*COUNTIF(G4_2,J$7))+(COUNTIF(G4_3,$H42)*COUNTIF(G4_3,J$7))+(COUNTIF(G4_4,$H42)*COUNTIF(G4_4,J$7))+(COUNTIF(G4_5,$H42)*COUNTIF(G4_5,J$7))+(COUNTIF(G5_1,$H42)*COUNTIF(G5_1,J$7))+(COUNTIF(G5_2,$H42)*COUNTIF(G5_2,J$7))+(COUNTIF(G5_3,$H42)*COUNTIF(G5_3,J$7))+(COUNTIF(G5_4,$H42)*COUNTIF(G5_4,J$7))+(COUNTIF(G5_5,$H42)*COUNTIF(G5_5,J$7)+J102))</f>
        <v>0</v>
      </c>
      <c r="K42" s="25">
        <f t="shared" si="65"/>
        <v>0</v>
      </c>
      <c r="L42" s="25">
        <f t="shared" si="65"/>
        <v>0</v>
      </c>
      <c r="M42" s="25">
        <f t="shared" si="65"/>
        <v>0</v>
      </c>
      <c r="N42" s="75">
        <f t="shared" si="65"/>
        <v>0</v>
      </c>
      <c r="O42" s="25">
        <f t="shared" si="65"/>
        <v>0</v>
      </c>
      <c r="P42" s="25">
        <f t="shared" si="65"/>
        <v>0</v>
      </c>
      <c r="Q42" s="25">
        <f t="shared" si="65"/>
        <v>0</v>
      </c>
      <c r="R42" s="25">
        <f t="shared" si="65"/>
        <v>0</v>
      </c>
      <c r="S42" s="25">
        <f t="shared" si="65"/>
        <v>0</v>
      </c>
      <c r="T42" s="25">
        <f t="shared" si="65"/>
        <v>0</v>
      </c>
      <c r="U42" s="25">
        <f t="shared" si="65"/>
        <v>0</v>
      </c>
      <c r="V42" s="25">
        <f t="shared" si="65"/>
        <v>0</v>
      </c>
      <c r="W42" s="25">
        <f t="shared" si="65"/>
        <v>0</v>
      </c>
      <c r="X42" s="25">
        <f t="shared" si="65"/>
        <v>0</v>
      </c>
      <c r="Y42" s="25">
        <f t="shared" si="65"/>
        <v>0</v>
      </c>
      <c r="Z42" s="25">
        <f t="shared" si="65"/>
        <v>0</v>
      </c>
      <c r="AA42" s="25">
        <f t="shared" si="65"/>
        <v>0</v>
      </c>
      <c r="AB42" s="25">
        <f t="shared" si="65"/>
        <v>0</v>
      </c>
      <c r="AC42" s="25">
        <f t="shared" si="65"/>
        <v>0</v>
      </c>
      <c r="AD42" s="25">
        <f t="shared" si="65"/>
        <v>0</v>
      </c>
      <c r="AE42" s="25">
        <f t="shared" si="65"/>
        <v>0</v>
      </c>
      <c r="AF42" s="25">
        <f t="shared" si="65"/>
        <v>0</v>
      </c>
      <c r="AG42" s="25">
        <f t="shared" si="65"/>
        <v>0</v>
      </c>
      <c r="AH42" s="25">
        <f t="shared" si="65"/>
        <v>0</v>
      </c>
      <c r="AI42" s="25">
        <f t="shared" si="65"/>
        <v>0</v>
      </c>
      <c r="AJ42" s="25">
        <f t="shared" si="65"/>
        <v>0</v>
      </c>
      <c r="AK42" s="25">
        <f t="shared" si="65"/>
        <v>0</v>
      </c>
      <c r="AL42" s="25">
        <f t="shared" si="65"/>
        <v>0</v>
      </c>
      <c r="AM42" s="25">
        <f t="shared" si="65"/>
        <v>0</v>
      </c>
      <c r="AN42" s="25">
        <f t="shared" si="65"/>
        <v>0</v>
      </c>
      <c r="AO42" s="25">
        <f t="shared" si="65"/>
        <v>0</v>
      </c>
      <c r="AP42" s="25" t="str">
        <f t="shared" ref="AP42:BG42" si="66">IF(ROW()=COLUMN(),"-",(COUNTIF(G1_1,$H42)*COUNTIF(G1_1,AP$7))+(COUNTIF(G1_2,$H42)*COUNTIF(G1_2,AP$7))+(COUNTIF(G1_3,$H42)*COUNTIF(G1_3,AP$7))+(COUNTIF(G1_4,$H42)*COUNTIF(G1_4,AP$7))+(COUNTIF(G1_5,$H42)*COUNTIF(G1_5,AP$7))+(COUNTIF(G2_1,$H42)*COUNTIF(G2_1,AP$7))+(COUNTIF(G2_2,$H42)*COUNTIF(G2_2,AP$7))+(COUNTIF(G2_3,$H42)*COUNTIF(G2_3,AP$7))+(COUNTIF(G2_4,$H42)*COUNTIF(G2_4,AP$7))+(COUNTIF(G2_5,$H42)*COUNTIF(G2_5,AP$7))+(COUNTIF(G3_1,$H42)*COUNTIF(G3_1,AP$7))+(COUNTIF(G3_2,$H42)*COUNTIF(G3_2,AP$7))+(COUNTIF(G3_3,$H42)*COUNTIF(G3_3,AP$7))+(COUNTIF(G3_4,$H42)*COUNTIF(G3_4,AP$7))+(COUNTIF(G3_5,$H42)*COUNTIF(G3_5,AP$7))+(COUNTIF(G4_1,$H42)*COUNTIF(G4_1,AP$7))+(COUNTIF(G4_2,$H42)*COUNTIF(G4_2,AP$7))+(COUNTIF(G4_3,$H42)*COUNTIF(G4_3,AP$7))+(COUNTIF(G4_4,$H42)*COUNTIF(G4_4,AP$7))+(COUNTIF(G4_5,$H42)*COUNTIF(G4_5,AP$7))+(COUNTIF(G5_1,$H42)*COUNTIF(G5_1,AP$7))+(COUNTIF(G5_2,$H42)*COUNTIF(G5_2,AP$7))+(COUNTIF(G5_3,$H42)*COUNTIF(G5_3,AP$7))+(COUNTIF(G5_4,$H42)*COUNTIF(G5_4,AP$7))+(COUNTIF(G5_5,$H42)*COUNTIF(G5_5,AP$7)+AP102))</f>
        <v>-</v>
      </c>
      <c r="AQ42" s="25">
        <f t="shared" si="66"/>
        <v>0</v>
      </c>
      <c r="AR42" s="25">
        <f t="shared" si="66"/>
        <v>0</v>
      </c>
      <c r="AS42" s="25">
        <f t="shared" si="66"/>
        <v>0</v>
      </c>
      <c r="AT42" s="25">
        <f t="shared" si="66"/>
        <v>0</v>
      </c>
      <c r="AU42" s="25">
        <f t="shared" si="66"/>
        <v>0</v>
      </c>
      <c r="AV42" s="25">
        <f t="shared" si="66"/>
        <v>0</v>
      </c>
      <c r="AW42" s="25">
        <f t="shared" si="66"/>
        <v>0</v>
      </c>
      <c r="AX42" s="25">
        <f t="shared" si="66"/>
        <v>0</v>
      </c>
      <c r="AY42" s="25">
        <f t="shared" si="66"/>
        <v>0</v>
      </c>
      <c r="AZ42" s="25">
        <f t="shared" si="66"/>
        <v>0</v>
      </c>
      <c r="BA42" s="25">
        <f t="shared" si="66"/>
        <v>0</v>
      </c>
      <c r="BB42" s="25">
        <f t="shared" si="66"/>
        <v>0</v>
      </c>
      <c r="BC42" s="25">
        <f t="shared" si="66"/>
        <v>0</v>
      </c>
      <c r="BD42" s="25">
        <f t="shared" si="66"/>
        <v>0</v>
      </c>
      <c r="BE42" s="25">
        <f t="shared" si="66"/>
        <v>0</v>
      </c>
      <c r="BF42" s="25">
        <f t="shared" si="66"/>
        <v>0</v>
      </c>
      <c r="BG42" s="25">
        <f t="shared" si="66"/>
        <v>0</v>
      </c>
      <c r="BH42">
        <f t="shared" si="4"/>
        <v>0</v>
      </c>
    </row>
    <row r="43" spans="8:60">
      <c r="H43" s="55">
        <f>Registration!B44</f>
        <v>39</v>
      </c>
      <c r="I43" s="1">
        <f>Registration!C44</f>
        <v>0</v>
      </c>
      <c r="J43" s="25">
        <f t="shared" ref="J43:AO43" si="67">IF(ROW()=COLUMN(),"-",(COUNTIF(G1_1,$H43)*COUNTIF(G1_1,J$7))+(COUNTIF(G1_2,$H43)*COUNTIF(G1_2,J$7))+(COUNTIF(G1_3,$H43)*COUNTIF(G1_3,J$7))+(COUNTIF(G1_4,$H43)*COUNTIF(G1_4,J$7))+(COUNTIF(G1_5,$H43)*COUNTIF(G1_5,J$7))+(COUNTIF(G2_1,$H43)*COUNTIF(G2_1,J$7))+(COUNTIF(G2_2,$H43)*COUNTIF(G2_2,J$7))+(COUNTIF(G2_3,$H43)*COUNTIF(G2_3,J$7))+(COUNTIF(G2_4,$H43)*COUNTIF(G2_4,J$7))+(COUNTIF(G2_5,$H43)*COUNTIF(G2_5,J$7))+(COUNTIF(G3_1,$H43)*COUNTIF(G3_1,J$7))+(COUNTIF(G3_2,$H43)*COUNTIF(G3_2,J$7))+(COUNTIF(G3_3,$H43)*COUNTIF(G3_3,J$7))+(COUNTIF(G3_4,$H43)*COUNTIF(G3_4,J$7))+(COUNTIF(G3_5,$H43)*COUNTIF(G3_5,J$7))+(COUNTIF(G4_1,$H43)*COUNTIF(G4_1,J$7))+(COUNTIF(G4_2,$H43)*COUNTIF(G4_2,J$7))+(COUNTIF(G4_3,$H43)*COUNTIF(G4_3,J$7))+(COUNTIF(G4_4,$H43)*COUNTIF(G4_4,J$7))+(COUNTIF(G4_5,$H43)*COUNTIF(G4_5,J$7))+(COUNTIF(G5_1,$H43)*COUNTIF(G5_1,J$7))+(COUNTIF(G5_2,$H43)*COUNTIF(G5_2,J$7))+(COUNTIF(G5_3,$H43)*COUNTIF(G5_3,J$7))+(COUNTIF(G5_4,$H43)*COUNTIF(G5_4,J$7))+(COUNTIF(G5_5,$H43)*COUNTIF(G5_5,J$7)+J103))</f>
        <v>0</v>
      </c>
      <c r="K43" s="25">
        <f t="shared" si="67"/>
        <v>0</v>
      </c>
      <c r="L43" s="25">
        <f t="shared" si="67"/>
        <v>0</v>
      </c>
      <c r="M43" s="25">
        <f t="shared" si="67"/>
        <v>0</v>
      </c>
      <c r="N43" s="25">
        <f t="shared" si="67"/>
        <v>0</v>
      </c>
      <c r="O43" s="25">
        <f t="shared" si="67"/>
        <v>0</v>
      </c>
      <c r="P43" s="25">
        <f t="shared" si="67"/>
        <v>0</v>
      </c>
      <c r="Q43" s="25">
        <f t="shared" si="67"/>
        <v>0</v>
      </c>
      <c r="R43" s="25">
        <f t="shared" si="67"/>
        <v>0</v>
      </c>
      <c r="S43" s="25">
        <f t="shared" si="67"/>
        <v>0</v>
      </c>
      <c r="T43" s="75">
        <f t="shared" si="67"/>
        <v>0</v>
      </c>
      <c r="U43" s="75">
        <f t="shared" si="67"/>
        <v>0</v>
      </c>
      <c r="V43" s="25">
        <f t="shared" si="67"/>
        <v>0</v>
      </c>
      <c r="W43" s="25">
        <f t="shared" si="67"/>
        <v>0</v>
      </c>
      <c r="X43" s="25">
        <f t="shared" si="67"/>
        <v>0</v>
      </c>
      <c r="Y43" s="25">
        <f t="shared" si="67"/>
        <v>0</v>
      </c>
      <c r="Z43" s="25">
        <f t="shared" si="67"/>
        <v>0</v>
      </c>
      <c r="AA43" s="25">
        <f t="shared" si="67"/>
        <v>0</v>
      </c>
      <c r="AB43" s="25">
        <f t="shared" si="67"/>
        <v>0</v>
      </c>
      <c r="AC43" s="25">
        <f t="shared" si="67"/>
        <v>0</v>
      </c>
      <c r="AD43" s="25">
        <f t="shared" si="67"/>
        <v>0</v>
      </c>
      <c r="AE43" s="25">
        <f t="shared" si="67"/>
        <v>0</v>
      </c>
      <c r="AF43" s="25">
        <f t="shared" si="67"/>
        <v>0</v>
      </c>
      <c r="AG43" s="25">
        <f t="shared" si="67"/>
        <v>0</v>
      </c>
      <c r="AH43" s="25">
        <f t="shared" si="67"/>
        <v>0</v>
      </c>
      <c r="AI43" s="25">
        <f t="shared" si="67"/>
        <v>0</v>
      </c>
      <c r="AJ43" s="25">
        <f t="shared" si="67"/>
        <v>0</v>
      </c>
      <c r="AK43" s="25">
        <f t="shared" si="67"/>
        <v>0</v>
      </c>
      <c r="AL43" s="25">
        <f t="shared" si="67"/>
        <v>0</v>
      </c>
      <c r="AM43" s="25">
        <f t="shared" si="67"/>
        <v>0</v>
      </c>
      <c r="AN43" s="25">
        <f t="shared" si="67"/>
        <v>0</v>
      </c>
      <c r="AO43" s="25">
        <f t="shared" si="67"/>
        <v>0</v>
      </c>
      <c r="AP43" s="25">
        <f t="shared" ref="AP43:BG43" si="68">IF(ROW()=COLUMN(),"-",(COUNTIF(G1_1,$H43)*COUNTIF(G1_1,AP$7))+(COUNTIF(G1_2,$H43)*COUNTIF(G1_2,AP$7))+(COUNTIF(G1_3,$H43)*COUNTIF(G1_3,AP$7))+(COUNTIF(G1_4,$H43)*COUNTIF(G1_4,AP$7))+(COUNTIF(G1_5,$H43)*COUNTIF(G1_5,AP$7))+(COUNTIF(G2_1,$H43)*COUNTIF(G2_1,AP$7))+(COUNTIF(G2_2,$H43)*COUNTIF(G2_2,AP$7))+(COUNTIF(G2_3,$H43)*COUNTIF(G2_3,AP$7))+(COUNTIF(G2_4,$H43)*COUNTIF(G2_4,AP$7))+(COUNTIF(G2_5,$H43)*COUNTIF(G2_5,AP$7))+(COUNTIF(G3_1,$H43)*COUNTIF(G3_1,AP$7))+(COUNTIF(G3_2,$H43)*COUNTIF(G3_2,AP$7))+(COUNTIF(G3_3,$H43)*COUNTIF(G3_3,AP$7))+(COUNTIF(G3_4,$H43)*COUNTIF(G3_4,AP$7))+(COUNTIF(G3_5,$H43)*COUNTIF(G3_5,AP$7))+(COUNTIF(G4_1,$H43)*COUNTIF(G4_1,AP$7))+(COUNTIF(G4_2,$H43)*COUNTIF(G4_2,AP$7))+(COUNTIF(G4_3,$H43)*COUNTIF(G4_3,AP$7))+(COUNTIF(G4_4,$H43)*COUNTIF(G4_4,AP$7))+(COUNTIF(G4_5,$H43)*COUNTIF(G4_5,AP$7))+(COUNTIF(G5_1,$H43)*COUNTIF(G5_1,AP$7))+(COUNTIF(G5_2,$H43)*COUNTIF(G5_2,AP$7))+(COUNTIF(G5_3,$H43)*COUNTIF(G5_3,AP$7))+(COUNTIF(G5_4,$H43)*COUNTIF(G5_4,AP$7))+(COUNTIF(G5_5,$H43)*COUNTIF(G5_5,AP$7)+AP103))</f>
        <v>0</v>
      </c>
      <c r="AQ43" s="25" t="str">
        <f t="shared" si="68"/>
        <v>-</v>
      </c>
      <c r="AR43" s="25">
        <f t="shared" si="68"/>
        <v>0</v>
      </c>
      <c r="AS43" s="25">
        <f t="shared" si="68"/>
        <v>0</v>
      </c>
      <c r="AT43" s="25">
        <f t="shared" si="68"/>
        <v>0</v>
      </c>
      <c r="AU43" s="25">
        <f t="shared" si="68"/>
        <v>0</v>
      </c>
      <c r="AV43" s="25">
        <f t="shared" si="68"/>
        <v>0</v>
      </c>
      <c r="AW43" s="25">
        <f t="shared" si="68"/>
        <v>0</v>
      </c>
      <c r="AX43" s="25">
        <f t="shared" si="68"/>
        <v>0</v>
      </c>
      <c r="AY43" s="25">
        <f t="shared" si="68"/>
        <v>0</v>
      </c>
      <c r="AZ43" s="76">
        <f t="shared" si="68"/>
        <v>0</v>
      </c>
      <c r="BA43" s="75">
        <f t="shared" si="68"/>
        <v>0</v>
      </c>
      <c r="BB43" s="75">
        <f t="shared" si="68"/>
        <v>0</v>
      </c>
      <c r="BC43" s="75">
        <f t="shared" si="68"/>
        <v>0</v>
      </c>
      <c r="BD43" s="25">
        <f t="shared" si="68"/>
        <v>0</v>
      </c>
      <c r="BE43" s="25">
        <f t="shared" si="68"/>
        <v>0</v>
      </c>
      <c r="BF43" s="25">
        <f t="shared" si="68"/>
        <v>0</v>
      </c>
      <c r="BG43" s="25">
        <f t="shared" si="68"/>
        <v>0</v>
      </c>
      <c r="BH43">
        <f t="shared" si="4"/>
        <v>0</v>
      </c>
    </row>
    <row r="44" spans="8:60">
      <c r="H44" s="55">
        <f>Registration!B45</f>
        <v>40</v>
      </c>
      <c r="I44" s="1">
        <f>Registration!C45</f>
        <v>0</v>
      </c>
      <c r="J44" s="76">
        <f t="shared" ref="J44:AO44" si="69">IF(ROW()=COLUMN(),"-",(COUNTIF(G1_1,$H44)*COUNTIF(G1_1,J$7))+(COUNTIF(G1_2,$H44)*COUNTIF(G1_2,J$7))+(COUNTIF(G1_3,$H44)*COUNTIF(G1_3,J$7))+(COUNTIF(G1_4,$H44)*COUNTIF(G1_4,J$7))+(COUNTIF(G1_5,$H44)*COUNTIF(G1_5,J$7))+(COUNTIF(G2_1,$H44)*COUNTIF(G2_1,J$7))+(COUNTIF(G2_2,$H44)*COUNTIF(G2_2,J$7))+(COUNTIF(G2_3,$H44)*COUNTIF(G2_3,J$7))+(COUNTIF(G2_4,$H44)*COUNTIF(G2_4,J$7))+(COUNTIF(G2_5,$H44)*COUNTIF(G2_5,J$7))+(COUNTIF(G3_1,$H44)*COUNTIF(G3_1,J$7))+(COUNTIF(G3_2,$H44)*COUNTIF(G3_2,J$7))+(COUNTIF(G3_3,$H44)*COUNTIF(G3_3,J$7))+(COUNTIF(G3_4,$H44)*COUNTIF(G3_4,J$7))+(COUNTIF(G3_5,$H44)*COUNTIF(G3_5,J$7))+(COUNTIF(G4_1,$H44)*COUNTIF(G4_1,J$7))+(COUNTIF(G4_2,$H44)*COUNTIF(G4_2,J$7))+(COUNTIF(G4_3,$H44)*COUNTIF(G4_3,J$7))+(COUNTIF(G4_4,$H44)*COUNTIF(G4_4,J$7))+(COUNTIF(G4_5,$H44)*COUNTIF(G4_5,J$7))+(COUNTIF(G5_1,$H44)*COUNTIF(G5_1,J$7))+(COUNTIF(G5_2,$H44)*COUNTIF(G5_2,J$7))+(COUNTIF(G5_3,$H44)*COUNTIF(G5_3,J$7))+(COUNTIF(G5_4,$H44)*COUNTIF(G5_4,J$7))+(COUNTIF(G5_5,$H44)*COUNTIF(G5_5,J$7)+J104))</f>
        <v>0</v>
      </c>
      <c r="K44" s="75">
        <f t="shared" si="69"/>
        <v>0</v>
      </c>
      <c r="L44" s="25">
        <f t="shared" si="69"/>
        <v>0</v>
      </c>
      <c r="M44" s="25">
        <f t="shared" si="69"/>
        <v>0</v>
      </c>
      <c r="N44" s="76">
        <f t="shared" si="69"/>
        <v>0</v>
      </c>
      <c r="O44" s="25">
        <f t="shared" si="69"/>
        <v>0</v>
      </c>
      <c r="P44" s="25">
        <f t="shared" si="69"/>
        <v>0</v>
      </c>
      <c r="Q44" s="25">
        <f t="shared" si="69"/>
        <v>0</v>
      </c>
      <c r="R44" s="25">
        <f t="shared" si="69"/>
        <v>0</v>
      </c>
      <c r="S44" s="25">
        <f t="shared" si="69"/>
        <v>0</v>
      </c>
      <c r="T44" s="25">
        <f t="shared" si="69"/>
        <v>0</v>
      </c>
      <c r="U44" s="25">
        <f t="shared" si="69"/>
        <v>0</v>
      </c>
      <c r="V44" s="25">
        <f t="shared" si="69"/>
        <v>0</v>
      </c>
      <c r="W44" s="25">
        <f t="shared" si="69"/>
        <v>0</v>
      </c>
      <c r="X44" s="25">
        <f t="shared" si="69"/>
        <v>0</v>
      </c>
      <c r="Y44" s="25">
        <f t="shared" si="69"/>
        <v>0</v>
      </c>
      <c r="Z44" s="25">
        <f t="shared" si="69"/>
        <v>0</v>
      </c>
      <c r="AA44" s="25">
        <f t="shared" si="69"/>
        <v>0</v>
      </c>
      <c r="AB44" s="25">
        <f t="shared" si="69"/>
        <v>0</v>
      </c>
      <c r="AC44" s="25">
        <f t="shared" si="69"/>
        <v>0</v>
      </c>
      <c r="AD44" s="25">
        <f t="shared" si="69"/>
        <v>0</v>
      </c>
      <c r="AE44" s="25">
        <f t="shared" si="69"/>
        <v>0</v>
      </c>
      <c r="AF44" s="25">
        <f t="shared" si="69"/>
        <v>0</v>
      </c>
      <c r="AG44" s="25">
        <f t="shared" si="69"/>
        <v>0</v>
      </c>
      <c r="AH44" s="25">
        <f t="shared" si="69"/>
        <v>0</v>
      </c>
      <c r="AI44" s="25">
        <f t="shared" si="69"/>
        <v>0</v>
      </c>
      <c r="AJ44" s="25">
        <f t="shared" si="69"/>
        <v>0</v>
      </c>
      <c r="AK44" s="25">
        <f t="shared" si="69"/>
        <v>0</v>
      </c>
      <c r="AL44" s="25">
        <f t="shared" si="69"/>
        <v>0</v>
      </c>
      <c r="AM44" s="25">
        <f t="shared" si="69"/>
        <v>0</v>
      </c>
      <c r="AN44" s="25">
        <f t="shared" si="69"/>
        <v>0</v>
      </c>
      <c r="AO44" s="25">
        <f t="shared" si="69"/>
        <v>0</v>
      </c>
      <c r="AP44" s="25">
        <f t="shared" ref="AP44:BG44" si="70">IF(ROW()=COLUMN(),"-",(COUNTIF(G1_1,$H44)*COUNTIF(G1_1,AP$7))+(COUNTIF(G1_2,$H44)*COUNTIF(G1_2,AP$7))+(COUNTIF(G1_3,$H44)*COUNTIF(G1_3,AP$7))+(COUNTIF(G1_4,$H44)*COUNTIF(G1_4,AP$7))+(COUNTIF(G1_5,$H44)*COUNTIF(G1_5,AP$7))+(COUNTIF(G2_1,$H44)*COUNTIF(G2_1,AP$7))+(COUNTIF(G2_2,$H44)*COUNTIF(G2_2,AP$7))+(COUNTIF(G2_3,$H44)*COUNTIF(G2_3,AP$7))+(COUNTIF(G2_4,$H44)*COUNTIF(G2_4,AP$7))+(COUNTIF(G2_5,$H44)*COUNTIF(G2_5,AP$7))+(COUNTIF(G3_1,$H44)*COUNTIF(G3_1,AP$7))+(COUNTIF(G3_2,$H44)*COUNTIF(G3_2,AP$7))+(COUNTIF(G3_3,$H44)*COUNTIF(G3_3,AP$7))+(COUNTIF(G3_4,$H44)*COUNTIF(G3_4,AP$7))+(COUNTIF(G3_5,$H44)*COUNTIF(G3_5,AP$7))+(COUNTIF(G4_1,$H44)*COUNTIF(G4_1,AP$7))+(COUNTIF(G4_2,$H44)*COUNTIF(G4_2,AP$7))+(COUNTIF(G4_3,$H44)*COUNTIF(G4_3,AP$7))+(COUNTIF(G4_4,$H44)*COUNTIF(G4_4,AP$7))+(COUNTIF(G4_5,$H44)*COUNTIF(G4_5,AP$7))+(COUNTIF(G5_1,$H44)*COUNTIF(G5_1,AP$7))+(COUNTIF(G5_2,$H44)*COUNTIF(G5_2,AP$7))+(COUNTIF(G5_3,$H44)*COUNTIF(G5_3,AP$7))+(COUNTIF(G5_4,$H44)*COUNTIF(G5_4,AP$7))+(COUNTIF(G5_5,$H44)*COUNTIF(G5_5,AP$7)+AP104))</f>
        <v>0</v>
      </c>
      <c r="AQ44" s="25">
        <f t="shared" si="70"/>
        <v>0</v>
      </c>
      <c r="AR44" s="25" t="str">
        <f t="shared" si="70"/>
        <v>-</v>
      </c>
      <c r="AS44" s="25">
        <f t="shared" si="70"/>
        <v>0</v>
      </c>
      <c r="AT44" s="25">
        <f t="shared" si="70"/>
        <v>0</v>
      </c>
      <c r="AU44" s="25">
        <f t="shared" si="70"/>
        <v>0</v>
      </c>
      <c r="AV44" s="25">
        <f t="shared" si="70"/>
        <v>0</v>
      </c>
      <c r="AW44" s="25">
        <f t="shared" si="70"/>
        <v>0</v>
      </c>
      <c r="AX44" s="25">
        <f t="shared" si="70"/>
        <v>0</v>
      </c>
      <c r="AY44" s="25">
        <f t="shared" si="70"/>
        <v>0</v>
      </c>
      <c r="AZ44" s="25">
        <f t="shared" si="70"/>
        <v>0</v>
      </c>
      <c r="BA44" s="25">
        <f t="shared" si="70"/>
        <v>0</v>
      </c>
      <c r="BB44" s="25">
        <f t="shared" si="70"/>
        <v>0</v>
      </c>
      <c r="BC44" s="25">
        <f t="shared" si="70"/>
        <v>0</v>
      </c>
      <c r="BD44" s="25">
        <f t="shared" si="70"/>
        <v>0</v>
      </c>
      <c r="BE44" s="25">
        <f t="shared" si="70"/>
        <v>0</v>
      </c>
      <c r="BF44" s="25">
        <f t="shared" si="70"/>
        <v>0</v>
      </c>
      <c r="BG44" s="25">
        <f t="shared" si="70"/>
        <v>0</v>
      </c>
      <c r="BH44">
        <f t="shared" si="4"/>
        <v>0</v>
      </c>
    </row>
    <row r="45" spans="8:60">
      <c r="H45" s="55">
        <f>Registration!B46</f>
        <v>41</v>
      </c>
      <c r="I45" s="1">
        <f>Registration!C46</f>
        <v>0</v>
      </c>
      <c r="J45" s="25">
        <f t="shared" ref="J45:AO45" si="71">IF(ROW()=COLUMN(),"-",(COUNTIF(G1_1,$H45)*COUNTIF(G1_1,J$7))+(COUNTIF(G1_2,$H45)*COUNTIF(G1_2,J$7))+(COUNTIF(G1_3,$H45)*COUNTIF(G1_3,J$7))+(COUNTIF(G1_4,$H45)*COUNTIF(G1_4,J$7))+(COUNTIF(G1_5,$H45)*COUNTIF(G1_5,J$7))+(COUNTIF(G2_1,$H45)*COUNTIF(G2_1,J$7))+(COUNTIF(G2_2,$H45)*COUNTIF(G2_2,J$7))+(COUNTIF(G2_3,$H45)*COUNTIF(G2_3,J$7))+(COUNTIF(G2_4,$H45)*COUNTIF(G2_4,J$7))+(COUNTIF(G2_5,$H45)*COUNTIF(G2_5,J$7))+(COUNTIF(G3_1,$H45)*COUNTIF(G3_1,J$7))+(COUNTIF(G3_2,$H45)*COUNTIF(G3_2,J$7))+(COUNTIF(G3_3,$H45)*COUNTIF(G3_3,J$7))+(COUNTIF(G3_4,$H45)*COUNTIF(G3_4,J$7))+(COUNTIF(G3_5,$H45)*COUNTIF(G3_5,J$7))+(COUNTIF(G4_1,$H45)*COUNTIF(G4_1,J$7))+(COUNTIF(G4_2,$H45)*COUNTIF(G4_2,J$7))+(COUNTIF(G4_3,$H45)*COUNTIF(G4_3,J$7))+(COUNTIF(G4_4,$H45)*COUNTIF(G4_4,J$7))+(COUNTIF(G4_5,$H45)*COUNTIF(G4_5,J$7))+(COUNTIF(G5_1,$H45)*COUNTIF(G5_1,J$7))+(COUNTIF(G5_2,$H45)*COUNTIF(G5_2,J$7))+(COUNTIF(G5_3,$H45)*COUNTIF(G5_3,J$7))+(COUNTIF(G5_4,$H45)*COUNTIF(G5_4,J$7))+(COUNTIF(G5_5,$H45)*COUNTIF(G5_5,J$7)+J105))</f>
        <v>0</v>
      </c>
      <c r="K45" s="25">
        <f t="shared" si="71"/>
        <v>0</v>
      </c>
      <c r="L45" s="25">
        <f t="shared" si="71"/>
        <v>0</v>
      </c>
      <c r="M45" s="25">
        <f t="shared" si="71"/>
        <v>0</v>
      </c>
      <c r="N45" s="25">
        <f t="shared" si="71"/>
        <v>0</v>
      </c>
      <c r="O45" s="25">
        <f t="shared" si="71"/>
        <v>0</v>
      </c>
      <c r="P45" s="76">
        <f t="shared" si="71"/>
        <v>0</v>
      </c>
      <c r="Q45" s="76">
        <f t="shared" si="71"/>
        <v>0</v>
      </c>
      <c r="R45" s="75">
        <f t="shared" si="71"/>
        <v>0</v>
      </c>
      <c r="S45" s="75">
        <f t="shared" si="71"/>
        <v>0</v>
      </c>
      <c r="T45" s="25">
        <f t="shared" si="71"/>
        <v>0</v>
      </c>
      <c r="U45" s="25">
        <f t="shared" si="71"/>
        <v>0</v>
      </c>
      <c r="V45" s="25">
        <f t="shared" si="71"/>
        <v>0</v>
      </c>
      <c r="W45" s="25">
        <f t="shared" si="71"/>
        <v>0</v>
      </c>
      <c r="X45" s="25">
        <f t="shared" si="71"/>
        <v>0</v>
      </c>
      <c r="Y45" s="25">
        <f t="shared" si="71"/>
        <v>0</v>
      </c>
      <c r="Z45" s="25">
        <f t="shared" si="71"/>
        <v>0</v>
      </c>
      <c r="AA45" s="25">
        <f t="shared" si="71"/>
        <v>0</v>
      </c>
      <c r="AB45" s="25">
        <f t="shared" si="71"/>
        <v>0</v>
      </c>
      <c r="AC45" s="25">
        <f t="shared" si="71"/>
        <v>0</v>
      </c>
      <c r="AD45" s="25">
        <f t="shared" si="71"/>
        <v>0</v>
      </c>
      <c r="AE45" s="25">
        <f t="shared" si="71"/>
        <v>0</v>
      </c>
      <c r="AF45" s="25">
        <f t="shared" si="71"/>
        <v>0</v>
      </c>
      <c r="AG45" s="25">
        <f t="shared" si="71"/>
        <v>0</v>
      </c>
      <c r="AH45" s="25">
        <f t="shared" si="71"/>
        <v>0</v>
      </c>
      <c r="AI45" s="25">
        <f t="shared" si="71"/>
        <v>0</v>
      </c>
      <c r="AJ45" s="25">
        <f t="shared" si="71"/>
        <v>0</v>
      </c>
      <c r="AK45" s="25">
        <f t="shared" si="71"/>
        <v>0</v>
      </c>
      <c r="AL45" s="25">
        <f t="shared" si="71"/>
        <v>0</v>
      </c>
      <c r="AM45" s="25">
        <f t="shared" si="71"/>
        <v>0</v>
      </c>
      <c r="AN45" s="25">
        <f t="shared" si="71"/>
        <v>0</v>
      </c>
      <c r="AO45" s="25">
        <f t="shared" si="71"/>
        <v>0</v>
      </c>
      <c r="AP45" s="25">
        <f t="shared" ref="AP45:BG45" si="72">IF(ROW()=COLUMN(),"-",(COUNTIF(G1_1,$H45)*COUNTIF(G1_1,AP$7))+(COUNTIF(G1_2,$H45)*COUNTIF(G1_2,AP$7))+(COUNTIF(G1_3,$H45)*COUNTIF(G1_3,AP$7))+(COUNTIF(G1_4,$H45)*COUNTIF(G1_4,AP$7))+(COUNTIF(G1_5,$H45)*COUNTIF(G1_5,AP$7))+(COUNTIF(G2_1,$H45)*COUNTIF(G2_1,AP$7))+(COUNTIF(G2_2,$H45)*COUNTIF(G2_2,AP$7))+(COUNTIF(G2_3,$H45)*COUNTIF(G2_3,AP$7))+(COUNTIF(G2_4,$H45)*COUNTIF(G2_4,AP$7))+(COUNTIF(G2_5,$H45)*COUNTIF(G2_5,AP$7))+(COUNTIF(G3_1,$H45)*COUNTIF(G3_1,AP$7))+(COUNTIF(G3_2,$H45)*COUNTIF(G3_2,AP$7))+(COUNTIF(G3_3,$H45)*COUNTIF(G3_3,AP$7))+(COUNTIF(G3_4,$H45)*COUNTIF(G3_4,AP$7))+(COUNTIF(G3_5,$H45)*COUNTIF(G3_5,AP$7))+(COUNTIF(G4_1,$H45)*COUNTIF(G4_1,AP$7))+(COUNTIF(G4_2,$H45)*COUNTIF(G4_2,AP$7))+(COUNTIF(G4_3,$H45)*COUNTIF(G4_3,AP$7))+(COUNTIF(G4_4,$H45)*COUNTIF(G4_4,AP$7))+(COUNTIF(G4_5,$H45)*COUNTIF(G4_5,AP$7))+(COUNTIF(G5_1,$H45)*COUNTIF(G5_1,AP$7))+(COUNTIF(G5_2,$H45)*COUNTIF(G5_2,AP$7))+(COUNTIF(G5_3,$H45)*COUNTIF(G5_3,AP$7))+(COUNTIF(G5_4,$H45)*COUNTIF(G5_4,AP$7))+(COUNTIF(G5_5,$H45)*COUNTIF(G5_5,AP$7)+AP105))</f>
        <v>0</v>
      </c>
      <c r="AQ45" s="25">
        <f t="shared" si="72"/>
        <v>0</v>
      </c>
      <c r="AR45" s="25">
        <f t="shared" si="72"/>
        <v>0</v>
      </c>
      <c r="AS45" s="25" t="str">
        <f t="shared" si="72"/>
        <v>-</v>
      </c>
      <c r="AT45" s="25">
        <f t="shared" si="72"/>
        <v>0</v>
      </c>
      <c r="AU45" s="25">
        <f t="shared" si="72"/>
        <v>0</v>
      </c>
      <c r="AV45" s="25">
        <f t="shared" si="72"/>
        <v>0</v>
      </c>
      <c r="AW45" s="25">
        <f t="shared" si="72"/>
        <v>0</v>
      </c>
      <c r="AX45" s="25">
        <f t="shared" si="72"/>
        <v>0</v>
      </c>
      <c r="AY45" s="25">
        <f t="shared" si="72"/>
        <v>0</v>
      </c>
      <c r="AZ45" s="25">
        <f t="shared" si="72"/>
        <v>0</v>
      </c>
      <c r="BA45" s="25">
        <f t="shared" si="72"/>
        <v>0</v>
      </c>
      <c r="BB45" s="25">
        <f t="shared" si="72"/>
        <v>0</v>
      </c>
      <c r="BC45" s="25">
        <f t="shared" si="72"/>
        <v>0</v>
      </c>
      <c r="BD45" s="25">
        <f t="shared" si="72"/>
        <v>0</v>
      </c>
      <c r="BE45" s="25">
        <f t="shared" si="72"/>
        <v>0</v>
      </c>
      <c r="BF45" s="25">
        <f t="shared" si="72"/>
        <v>0</v>
      </c>
      <c r="BG45" s="25">
        <f t="shared" si="72"/>
        <v>0</v>
      </c>
      <c r="BH45">
        <f t="shared" si="4"/>
        <v>0</v>
      </c>
    </row>
    <row r="46" spans="8:60">
      <c r="H46" s="55">
        <f>Registration!B47</f>
        <v>42</v>
      </c>
      <c r="I46" s="1">
        <f>Registration!C47</f>
        <v>0</v>
      </c>
      <c r="J46" s="25">
        <f t="shared" ref="J46:AO46" si="73">IF(ROW()=COLUMN(),"-",(COUNTIF(G1_1,$H46)*COUNTIF(G1_1,J$7))+(COUNTIF(G1_2,$H46)*COUNTIF(G1_2,J$7))+(COUNTIF(G1_3,$H46)*COUNTIF(G1_3,J$7))+(COUNTIF(G1_4,$H46)*COUNTIF(G1_4,J$7))+(COUNTIF(G1_5,$H46)*COUNTIF(G1_5,J$7))+(COUNTIF(G2_1,$H46)*COUNTIF(G2_1,J$7))+(COUNTIF(G2_2,$H46)*COUNTIF(G2_2,J$7))+(COUNTIF(G2_3,$H46)*COUNTIF(G2_3,J$7))+(COUNTIF(G2_4,$H46)*COUNTIF(G2_4,J$7))+(COUNTIF(G2_5,$H46)*COUNTIF(G2_5,J$7))+(COUNTIF(G3_1,$H46)*COUNTIF(G3_1,J$7))+(COUNTIF(G3_2,$H46)*COUNTIF(G3_2,J$7))+(COUNTIF(G3_3,$H46)*COUNTIF(G3_3,J$7))+(COUNTIF(G3_4,$H46)*COUNTIF(G3_4,J$7))+(COUNTIF(G3_5,$H46)*COUNTIF(G3_5,J$7))+(COUNTIF(G4_1,$H46)*COUNTIF(G4_1,J$7))+(COUNTIF(G4_2,$H46)*COUNTIF(G4_2,J$7))+(COUNTIF(G4_3,$H46)*COUNTIF(G4_3,J$7))+(COUNTIF(G4_4,$H46)*COUNTIF(G4_4,J$7))+(COUNTIF(G4_5,$H46)*COUNTIF(G4_5,J$7))+(COUNTIF(G5_1,$H46)*COUNTIF(G5_1,J$7))+(COUNTIF(G5_2,$H46)*COUNTIF(G5_2,J$7))+(COUNTIF(G5_3,$H46)*COUNTIF(G5_3,J$7))+(COUNTIF(G5_4,$H46)*COUNTIF(G5_4,J$7))+(COUNTIF(G5_5,$H46)*COUNTIF(G5_5,J$7)+J106))</f>
        <v>0</v>
      </c>
      <c r="K46" s="25">
        <f t="shared" si="73"/>
        <v>0</v>
      </c>
      <c r="L46" s="25">
        <f t="shared" si="73"/>
        <v>0</v>
      </c>
      <c r="M46" s="25">
        <f t="shared" si="73"/>
        <v>0</v>
      </c>
      <c r="N46" s="75">
        <f t="shared" si="73"/>
        <v>0</v>
      </c>
      <c r="O46" s="25">
        <f t="shared" si="73"/>
        <v>0</v>
      </c>
      <c r="P46" s="25">
        <f t="shared" si="73"/>
        <v>0</v>
      </c>
      <c r="Q46" s="25">
        <f t="shared" si="73"/>
        <v>0</v>
      </c>
      <c r="R46" s="25">
        <f t="shared" si="73"/>
        <v>0</v>
      </c>
      <c r="S46" s="25">
        <f t="shared" si="73"/>
        <v>0</v>
      </c>
      <c r="T46" s="25">
        <f t="shared" si="73"/>
        <v>0</v>
      </c>
      <c r="U46" s="25">
        <f t="shared" si="73"/>
        <v>0</v>
      </c>
      <c r="V46" s="25">
        <f t="shared" si="73"/>
        <v>0</v>
      </c>
      <c r="W46" s="25">
        <f t="shared" si="73"/>
        <v>0</v>
      </c>
      <c r="X46" s="25">
        <f t="shared" si="73"/>
        <v>0</v>
      </c>
      <c r="Y46" s="25">
        <f t="shared" si="73"/>
        <v>0</v>
      </c>
      <c r="Z46" s="25">
        <f t="shared" si="73"/>
        <v>0</v>
      </c>
      <c r="AA46" s="25">
        <f t="shared" si="73"/>
        <v>0</v>
      </c>
      <c r="AB46" s="25">
        <f t="shared" si="73"/>
        <v>0</v>
      </c>
      <c r="AC46" s="25">
        <f t="shared" si="73"/>
        <v>0</v>
      </c>
      <c r="AD46" s="25">
        <f t="shared" si="73"/>
        <v>0</v>
      </c>
      <c r="AE46" s="25">
        <f t="shared" si="73"/>
        <v>0</v>
      </c>
      <c r="AF46" s="25">
        <f t="shared" si="73"/>
        <v>0</v>
      </c>
      <c r="AG46" s="25">
        <f t="shared" si="73"/>
        <v>0</v>
      </c>
      <c r="AH46" s="25">
        <f t="shared" si="73"/>
        <v>0</v>
      </c>
      <c r="AI46" s="25">
        <f t="shared" si="73"/>
        <v>0</v>
      </c>
      <c r="AJ46" s="25">
        <f t="shared" si="73"/>
        <v>0</v>
      </c>
      <c r="AK46" s="25">
        <f t="shared" si="73"/>
        <v>0</v>
      </c>
      <c r="AL46" s="25">
        <f t="shared" si="73"/>
        <v>0</v>
      </c>
      <c r="AM46" s="25">
        <f t="shared" si="73"/>
        <v>0</v>
      </c>
      <c r="AN46" s="25">
        <f t="shared" si="73"/>
        <v>0</v>
      </c>
      <c r="AO46" s="25">
        <f t="shared" si="73"/>
        <v>0</v>
      </c>
      <c r="AP46" s="25">
        <f t="shared" ref="AP46:BG46" si="74">IF(ROW()=COLUMN(),"-",(COUNTIF(G1_1,$H46)*COUNTIF(G1_1,AP$7))+(COUNTIF(G1_2,$H46)*COUNTIF(G1_2,AP$7))+(COUNTIF(G1_3,$H46)*COUNTIF(G1_3,AP$7))+(COUNTIF(G1_4,$H46)*COUNTIF(G1_4,AP$7))+(COUNTIF(G1_5,$H46)*COUNTIF(G1_5,AP$7))+(COUNTIF(G2_1,$H46)*COUNTIF(G2_1,AP$7))+(COUNTIF(G2_2,$H46)*COUNTIF(G2_2,AP$7))+(COUNTIF(G2_3,$H46)*COUNTIF(G2_3,AP$7))+(COUNTIF(G2_4,$H46)*COUNTIF(G2_4,AP$7))+(COUNTIF(G2_5,$H46)*COUNTIF(G2_5,AP$7))+(COUNTIF(G3_1,$H46)*COUNTIF(G3_1,AP$7))+(COUNTIF(G3_2,$H46)*COUNTIF(G3_2,AP$7))+(COUNTIF(G3_3,$H46)*COUNTIF(G3_3,AP$7))+(COUNTIF(G3_4,$H46)*COUNTIF(G3_4,AP$7))+(COUNTIF(G3_5,$H46)*COUNTIF(G3_5,AP$7))+(COUNTIF(G4_1,$H46)*COUNTIF(G4_1,AP$7))+(COUNTIF(G4_2,$H46)*COUNTIF(G4_2,AP$7))+(COUNTIF(G4_3,$H46)*COUNTIF(G4_3,AP$7))+(COUNTIF(G4_4,$H46)*COUNTIF(G4_4,AP$7))+(COUNTIF(G4_5,$H46)*COUNTIF(G4_5,AP$7))+(COUNTIF(G5_1,$H46)*COUNTIF(G5_1,AP$7))+(COUNTIF(G5_2,$H46)*COUNTIF(G5_2,AP$7))+(COUNTIF(G5_3,$H46)*COUNTIF(G5_3,AP$7))+(COUNTIF(G5_4,$H46)*COUNTIF(G5_4,AP$7))+(COUNTIF(G5_5,$H46)*COUNTIF(G5_5,AP$7)+AP106))</f>
        <v>0</v>
      </c>
      <c r="AQ46" s="25">
        <f t="shared" si="74"/>
        <v>0</v>
      </c>
      <c r="AR46" s="25">
        <f t="shared" si="74"/>
        <v>0</v>
      </c>
      <c r="AS46" s="25">
        <f t="shared" si="74"/>
        <v>0</v>
      </c>
      <c r="AT46" s="25" t="str">
        <f t="shared" si="74"/>
        <v>-</v>
      </c>
      <c r="AU46" s="25">
        <f t="shared" si="74"/>
        <v>0</v>
      </c>
      <c r="AV46" s="25">
        <f t="shared" si="74"/>
        <v>0</v>
      </c>
      <c r="AW46" s="25">
        <f t="shared" si="74"/>
        <v>0</v>
      </c>
      <c r="AX46" s="25">
        <f t="shared" si="74"/>
        <v>0</v>
      </c>
      <c r="AY46" s="25">
        <f t="shared" si="74"/>
        <v>0</v>
      </c>
      <c r="AZ46" s="25">
        <f t="shared" si="74"/>
        <v>0</v>
      </c>
      <c r="BA46" s="25">
        <f t="shared" si="74"/>
        <v>0</v>
      </c>
      <c r="BB46" s="25">
        <f t="shared" si="74"/>
        <v>0</v>
      </c>
      <c r="BC46" s="25">
        <f t="shared" si="74"/>
        <v>0</v>
      </c>
      <c r="BD46" s="25">
        <f t="shared" si="74"/>
        <v>0</v>
      </c>
      <c r="BE46" s="25">
        <f t="shared" si="74"/>
        <v>0</v>
      </c>
      <c r="BF46" s="25">
        <f t="shared" si="74"/>
        <v>0</v>
      </c>
      <c r="BG46" s="25">
        <f t="shared" si="74"/>
        <v>0</v>
      </c>
      <c r="BH46">
        <f t="shared" si="4"/>
        <v>0</v>
      </c>
    </row>
    <row r="47" spans="8:60">
      <c r="H47" s="55">
        <f>Registration!B48</f>
        <v>43</v>
      </c>
      <c r="I47" s="1">
        <f>Registration!C48</f>
        <v>0</v>
      </c>
      <c r="J47" s="25">
        <f t="shared" ref="J47:AO47" si="75">IF(ROW()=COLUMN(),"-",(COUNTIF(G1_1,$H47)*COUNTIF(G1_1,J$7))+(COUNTIF(G1_2,$H47)*COUNTIF(G1_2,J$7))+(COUNTIF(G1_3,$H47)*COUNTIF(G1_3,J$7))+(COUNTIF(G1_4,$H47)*COUNTIF(G1_4,J$7))+(COUNTIF(G1_5,$H47)*COUNTIF(G1_5,J$7))+(COUNTIF(G2_1,$H47)*COUNTIF(G2_1,J$7))+(COUNTIF(G2_2,$H47)*COUNTIF(G2_2,J$7))+(COUNTIF(G2_3,$H47)*COUNTIF(G2_3,J$7))+(COUNTIF(G2_4,$H47)*COUNTIF(G2_4,J$7))+(COUNTIF(G2_5,$H47)*COUNTIF(G2_5,J$7))+(COUNTIF(G3_1,$H47)*COUNTIF(G3_1,J$7))+(COUNTIF(G3_2,$H47)*COUNTIF(G3_2,J$7))+(COUNTIF(G3_3,$H47)*COUNTIF(G3_3,J$7))+(COUNTIF(G3_4,$H47)*COUNTIF(G3_4,J$7))+(COUNTIF(G3_5,$H47)*COUNTIF(G3_5,J$7))+(COUNTIF(G4_1,$H47)*COUNTIF(G4_1,J$7))+(COUNTIF(G4_2,$H47)*COUNTIF(G4_2,J$7))+(COUNTIF(G4_3,$H47)*COUNTIF(G4_3,J$7))+(COUNTIF(G4_4,$H47)*COUNTIF(G4_4,J$7))+(COUNTIF(G4_5,$H47)*COUNTIF(G4_5,J$7))+(COUNTIF(G5_1,$H47)*COUNTIF(G5_1,J$7))+(COUNTIF(G5_2,$H47)*COUNTIF(G5_2,J$7))+(COUNTIF(G5_3,$H47)*COUNTIF(G5_3,J$7))+(COUNTIF(G5_4,$H47)*COUNTIF(G5_4,J$7))+(COUNTIF(G5_5,$H47)*COUNTIF(G5_5,J$7)+J107))</f>
        <v>0</v>
      </c>
      <c r="K47" s="25">
        <f t="shared" si="75"/>
        <v>0</v>
      </c>
      <c r="L47" s="25">
        <f t="shared" si="75"/>
        <v>0</v>
      </c>
      <c r="M47" s="25">
        <f t="shared" si="75"/>
        <v>0</v>
      </c>
      <c r="N47" s="25">
        <f t="shared" si="75"/>
        <v>0</v>
      </c>
      <c r="O47" s="25">
        <f t="shared" si="75"/>
        <v>0</v>
      </c>
      <c r="P47" s="25">
        <f t="shared" si="75"/>
        <v>0</v>
      </c>
      <c r="Q47" s="25">
        <f t="shared" si="75"/>
        <v>0</v>
      </c>
      <c r="R47" s="25">
        <f t="shared" si="75"/>
        <v>0</v>
      </c>
      <c r="S47" s="25">
        <f t="shared" si="75"/>
        <v>0</v>
      </c>
      <c r="T47" s="25">
        <f t="shared" si="75"/>
        <v>0</v>
      </c>
      <c r="U47" s="25">
        <f t="shared" si="75"/>
        <v>0</v>
      </c>
      <c r="V47" s="25">
        <f t="shared" si="75"/>
        <v>0</v>
      </c>
      <c r="W47" s="25">
        <f t="shared" si="75"/>
        <v>0</v>
      </c>
      <c r="X47" s="25">
        <f t="shared" si="75"/>
        <v>0</v>
      </c>
      <c r="Y47" s="25">
        <f t="shared" si="75"/>
        <v>0</v>
      </c>
      <c r="Z47" s="25">
        <f t="shared" si="75"/>
        <v>0</v>
      </c>
      <c r="AA47" s="25">
        <f t="shared" si="75"/>
        <v>0</v>
      </c>
      <c r="AB47" s="25">
        <f t="shared" si="75"/>
        <v>0</v>
      </c>
      <c r="AC47" s="25">
        <f t="shared" si="75"/>
        <v>0</v>
      </c>
      <c r="AD47" s="25">
        <f t="shared" si="75"/>
        <v>0</v>
      </c>
      <c r="AE47" s="25">
        <f t="shared" si="75"/>
        <v>0</v>
      </c>
      <c r="AF47" s="25">
        <f t="shared" si="75"/>
        <v>0</v>
      </c>
      <c r="AG47" s="25">
        <f t="shared" si="75"/>
        <v>0</v>
      </c>
      <c r="AH47" s="25">
        <f t="shared" si="75"/>
        <v>0</v>
      </c>
      <c r="AI47" s="25">
        <f t="shared" si="75"/>
        <v>0</v>
      </c>
      <c r="AJ47" s="25">
        <f t="shared" si="75"/>
        <v>0</v>
      </c>
      <c r="AK47" s="25">
        <f t="shared" si="75"/>
        <v>0</v>
      </c>
      <c r="AL47" s="25">
        <f t="shared" si="75"/>
        <v>0</v>
      </c>
      <c r="AM47" s="25">
        <f t="shared" si="75"/>
        <v>0</v>
      </c>
      <c r="AN47" s="25">
        <f t="shared" si="75"/>
        <v>0</v>
      </c>
      <c r="AO47" s="25">
        <f t="shared" si="75"/>
        <v>0</v>
      </c>
      <c r="AP47" s="25">
        <f t="shared" ref="AP47:BG47" si="76">IF(ROW()=COLUMN(),"-",(COUNTIF(G1_1,$H47)*COUNTIF(G1_1,AP$7))+(COUNTIF(G1_2,$H47)*COUNTIF(G1_2,AP$7))+(COUNTIF(G1_3,$H47)*COUNTIF(G1_3,AP$7))+(COUNTIF(G1_4,$H47)*COUNTIF(G1_4,AP$7))+(COUNTIF(G1_5,$H47)*COUNTIF(G1_5,AP$7))+(COUNTIF(G2_1,$H47)*COUNTIF(G2_1,AP$7))+(COUNTIF(G2_2,$H47)*COUNTIF(G2_2,AP$7))+(COUNTIF(G2_3,$H47)*COUNTIF(G2_3,AP$7))+(COUNTIF(G2_4,$H47)*COUNTIF(G2_4,AP$7))+(COUNTIF(G2_5,$H47)*COUNTIF(G2_5,AP$7))+(COUNTIF(G3_1,$H47)*COUNTIF(G3_1,AP$7))+(COUNTIF(G3_2,$H47)*COUNTIF(G3_2,AP$7))+(COUNTIF(G3_3,$H47)*COUNTIF(G3_3,AP$7))+(COUNTIF(G3_4,$H47)*COUNTIF(G3_4,AP$7))+(COUNTIF(G3_5,$H47)*COUNTIF(G3_5,AP$7))+(COUNTIF(G4_1,$H47)*COUNTIF(G4_1,AP$7))+(COUNTIF(G4_2,$H47)*COUNTIF(G4_2,AP$7))+(COUNTIF(G4_3,$H47)*COUNTIF(G4_3,AP$7))+(COUNTIF(G4_4,$H47)*COUNTIF(G4_4,AP$7))+(COUNTIF(G4_5,$H47)*COUNTIF(G4_5,AP$7))+(COUNTIF(G5_1,$H47)*COUNTIF(G5_1,AP$7))+(COUNTIF(G5_2,$H47)*COUNTIF(G5_2,AP$7))+(COUNTIF(G5_3,$H47)*COUNTIF(G5_3,AP$7))+(COUNTIF(G5_4,$H47)*COUNTIF(G5_4,AP$7))+(COUNTIF(G5_5,$H47)*COUNTIF(G5_5,AP$7)+AP107))</f>
        <v>0</v>
      </c>
      <c r="AQ47" s="25">
        <f t="shared" si="76"/>
        <v>0</v>
      </c>
      <c r="AR47" s="25">
        <f t="shared" si="76"/>
        <v>0</v>
      </c>
      <c r="AS47" s="25">
        <f t="shared" si="76"/>
        <v>0</v>
      </c>
      <c r="AT47" s="25">
        <f t="shared" si="76"/>
        <v>0</v>
      </c>
      <c r="AU47" s="25" t="str">
        <f t="shared" si="76"/>
        <v>-</v>
      </c>
      <c r="AV47" s="25">
        <f t="shared" si="76"/>
        <v>0</v>
      </c>
      <c r="AW47" s="25">
        <f t="shared" si="76"/>
        <v>0</v>
      </c>
      <c r="AX47" s="25">
        <f t="shared" si="76"/>
        <v>0</v>
      </c>
      <c r="AY47" s="25">
        <f t="shared" si="76"/>
        <v>0</v>
      </c>
      <c r="AZ47" s="25">
        <f t="shared" si="76"/>
        <v>0</v>
      </c>
      <c r="BA47" s="25">
        <f t="shared" si="76"/>
        <v>0</v>
      </c>
      <c r="BB47" s="25">
        <f t="shared" si="76"/>
        <v>0</v>
      </c>
      <c r="BC47" s="25">
        <f t="shared" si="76"/>
        <v>0</v>
      </c>
      <c r="BD47" s="25">
        <f t="shared" si="76"/>
        <v>0</v>
      </c>
      <c r="BE47" s="25">
        <f t="shared" si="76"/>
        <v>0</v>
      </c>
      <c r="BF47" s="25">
        <f t="shared" si="76"/>
        <v>0</v>
      </c>
      <c r="BG47" s="25">
        <f t="shared" si="76"/>
        <v>0</v>
      </c>
      <c r="BH47">
        <f t="shared" si="4"/>
        <v>0</v>
      </c>
    </row>
    <row r="48" spans="8:60">
      <c r="H48" s="55">
        <f>Registration!B49</f>
        <v>44</v>
      </c>
      <c r="I48" s="1">
        <f>Registration!C49</f>
        <v>0</v>
      </c>
      <c r="J48" s="25">
        <f t="shared" ref="J48:AO48" si="77">IF(ROW()=COLUMN(),"-",(COUNTIF(G1_1,$H48)*COUNTIF(G1_1,J$7))+(COUNTIF(G1_2,$H48)*COUNTIF(G1_2,J$7))+(COUNTIF(G1_3,$H48)*COUNTIF(G1_3,J$7))+(COUNTIF(G1_4,$H48)*COUNTIF(G1_4,J$7))+(COUNTIF(G1_5,$H48)*COUNTIF(G1_5,J$7))+(COUNTIF(G2_1,$H48)*COUNTIF(G2_1,J$7))+(COUNTIF(G2_2,$H48)*COUNTIF(G2_2,J$7))+(COUNTIF(G2_3,$H48)*COUNTIF(G2_3,J$7))+(COUNTIF(G2_4,$H48)*COUNTIF(G2_4,J$7))+(COUNTIF(G2_5,$H48)*COUNTIF(G2_5,J$7))+(COUNTIF(G3_1,$H48)*COUNTIF(G3_1,J$7))+(COUNTIF(G3_2,$H48)*COUNTIF(G3_2,J$7))+(COUNTIF(G3_3,$H48)*COUNTIF(G3_3,J$7))+(COUNTIF(G3_4,$H48)*COUNTIF(G3_4,J$7))+(COUNTIF(G3_5,$H48)*COUNTIF(G3_5,J$7))+(COUNTIF(G4_1,$H48)*COUNTIF(G4_1,J$7))+(COUNTIF(G4_2,$H48)*COUNTIF(G4_2,J$7))+(COUNTIF(G4_3,$H48)*COUNTIF(G4_3,J$7))+(COUNTIF(G4_4,$H48)*COUNTIF(G4_4,J$7))+(COUNTIF(G4_5,$H48)*COUNTIF(G4_5,J$7))+(COUNTIF(G5_1,$H48)*COUNTIF(G5_1,J$7))+(COUNTIF(G5_2,$H48)*COUNTIF(G5_2,J$7))+(COUNTIF(G5_3,$H48)*COUNTIF(G5_3,J$7))+(COUNTIF(G5_4,$H48)*COUNTIF(G5_4,J$7))+(COUNTIF(G5_5,$H48)*COUNTIF(G5_5,J$7)+J108))</f>
        <v>0</v>
      </c>
      <c r="K48" s="25">
        <f t="shared" si="77"/>
        <v>0</v>
      </c>
      <c r="L48" s="25">
        <f t="shared" si="77"/>
        <v>0</v>
      </c>
      <c r="M48" s="25">
        <f t="shared" si="77"/>
        <v>0</v>
      </c>
      <c r="N48" s="25">
        <f t="shared" si="77"/>
        <v>0</v>
      </c>
      <c r="O48" s="25">
        <f t="shared" si="77"/>
        <v>0</v>
      </c>
      <c r="P48" s="25">
        <f t="shared" si="77"/>
        <v>0</v>
      </c>
      <c r="Q48" s="25">
        <f t="shared" si="77"/>
        <v>0</v>
      </c>
      <c r="R48" s="25">
        <f t="shared" si="77"/>
        <v>0</v>
      </c>
      <c r="S48" s="25">
        <f t="shared" si="77"/>
        <v>0</v>
      </c>
      <c r="T48" s="25">
        <f t="shared" si="77"/>
        <v>0</v>
      </c>
      <c r="U48" s="25">
        <f t="shared" si="77"/>
        <v>0</v>
      </c>
      <c r="V48" s="25">
        <f t="shared" si="77"/>
        <v>0</v>
      </c>
      <c r="W48" s="25">
        <f t="shared" si="77"/>
        <v>0</v>
      </c>
      <c r="X48" s="25">
        <f t="shared" si="77"/>
        <v>0</v>
      </c>
      <c r="Y48" s="25">
        <f t="shared" si="77"/>
        <v>0</v>
      </c>
      <c r="Z48" s="25">
        <f t="shared" si="77"/>
        <v>0</v>
      </c>
      <c r="AA48" s="25">
        <f t="shared" si="77"/>
        <v>0</v>
      </c>
      <c r="AB48" s="25">
        <f t="shared" si="77"/>
        <v>0</v>
      </c>
      <c r="AC48" s="25">
        <f t="shared" si="77"/>
        <v>0</v>
      </c>
      <c r="AD48" s="25">
        <f t="shared" si="77"/>
        <v>0</v>
      </c>
      <c r="AE48" s="25">
        <f t="shared" si="77"/>
        <v>0</v>
      </c>
      <c r="AF48" s="25">
        <f t="shared" si="77"/>
        <v>0</v>
      </c>
      <c r="AG48" s="25">
        <f t="shared" si="77"/>
        <v>0</v>
      </c>
      <c r="AH48" s="25">
        <f t="shared" si="77"/>
        <v>0</v>
      </c>
      <c r="AI48" s="25">
        <f t="shared" si="77"/>
        <v>0</v>
      </c>
      <c r="AJ48" s="25">
        <f t="shared" si="77"/>
        <v>0</v>
      </c>
      <c r="AK48" s="25">
        <f t="shared" si="77"/>
        <v>0</v>
      </c>
      <c r="AL48" s="25">
        <f t="shared" si="77"/>
        <v>0</v>
      </c>
      <c r="AM48" s="25">
        <f t="shared" si="77"/>
        <v>0</v>
      </c>
      <c r="AN48" s="25">
        <f t="shared" si="77"/>
        <v>0</v>
      </c>
      <c r="AO48" s="25">
        <f t="shared" si="77"/>
        <v>0</v>
      </c>
      <c r="AP48" s="25">
        <f t="shared" ref="AP48:BG48" si="78">IF(ROW()=COLUMN(),"-",(COUNTIF(G1_1,$H48)*COUNTIF(G1_1,AP$7))+(COUNTIF(G1_2,$H48)*COUNTIF(G1_2,AP$7))+(COUNTIF(G1_3,$H48)*COUNTIF(G1_3,AP$7))+(COUNTIF(G1_4,$H48)*COUNTIF(G1_4,AP$7))+(COUNTIF(G1_5,$H48)*COUNTIF(G1_5,AP$7))+(COUNTIF(G2_1,$H48)*COUNTIF(G2_1,AP$7))+(COUNTIF(G2_2,$H48)*COUNTIF(G2_2,AP$7))+(COUNTIF(G2_3,$H48)*COUNTIF(G2_3,AP$7))+(COUNTIF(G2_4,$H48)*COUNTIF(G2_4,AP$7))+(COUNTIF(G2_5,$H48)*COUNTIF(G2_5,AP$7))+(COUNTIF(G3_1,$H48)*COUNTIF(G3_1,AP$7))+(COUNTIF(G3_2,$H48)*COUNTIF(G3_2,AP$7))+(COUNTIF(G3_3,$H48)*COUNTIF(G3_3,AP$7))+(COUNTIF(G3_4,$H48)*COUNTIF(G3_4,AP$7))+(COUNTIF(G3_5,$H48)*COUNTIF(G3_5,AP$7))+(COUNTIF(G4_1,$H48)*COUNTIF(G4_1,AP$7))+(COUNTIF(G4_2,$H48)*COUNTIF(G4_2,AP$7))+(COUNTIF(G4_3,$H48)*COUNTIF(G4_3,AP$7))+(COUNTIF(G4_4,$H48)*COUNTIF(G4_4,AP$7))+(COUNTIF(G4_5,$H48)*COUNTIF(G4_5,AP$7))+(COUNTIF(G5_1,$H48)*COUNTIF(G5_1,AP$7))+(COUNTIF(G5_2,$H48)*COUNTIF(G5_2,AP$7))+(COUNTIF(G5_3,$H48)*COUNTIF(G5_3,AP$7))+(COUNTIF(G5_4,$H48)*COUNTIF(G5_4,AP$7))+(COUNTIF(G5_5,$H48)*COUNTIF(G5_5,AP$7)+AP108))</f>
        <v>0</v>
      </c>
      <c r="AQ48" s="25">
        <f t="shared" si="78"/>
        <v>0</v>
      </c>
      <c r="AR48" s="25">
        <f t="shared" si="78"/>
        <v>0</v>
      </c>
      <c r="AS48" s="25">
        <f t="shared" si="78"/>
        <v>0</v>
      </c>
      <c r="AT48" s="25">
        <f t="shared" si="78"/>
        <v>0</v>
      </c>
      <c r="AU48" s="25">
        <f t="shared" si="78"/>
        <v>0</v>
      </c>
      <c r="AV48" s="25" t="str">
        <f t="shared" si="78"/>
        <v>-</v>
      </c>
      <c r="AW48" s="25">
        <f t="shared" si="78"/>
        <v>0</v>
      </c>
      <c r="AX48" s="25">
        <f t="shared" si="78"/>
        <v>0</v>
      </c>
      <c r="AY48" s="25">
        <f t="shared" si="78"/>
        <v>0</v>
      </c>
      <c r="AZ48" s="25">
        <f t="shared" si="78"/>
        <v>0</v>
      </c>
      <c r="BA48" s="25">
        <f t="shared" si="78"/>
        <v>0</v>
      </c>
      <c r="BB48" s="25">
        <f t="shared" si="78"/>
        <v>0</v>
      </c>
      <c r="BC48" s="25">
        <f t="shared" si="78"/>
        <v>0</v>
      </c>
      <c r="BD48" s="25">
        <f t="shared" si="78"/>
        <v>0</v>
      </c>
      <c r="BE48" s="25">
        <f t="shared" si="78"/>
        <v>0</v>
      </c>
      <c r="BF48" s="25">
        <f t="shared" si="78"/>
        <v>0</v>
      </c>
      <c r="BG48" s="25">
        <f t="shared" si="78"/>
        <v>0</v>
      </c>
      <c r="BH48">
        <f t="shared" si="4"/>
        <v>0</v>
      </c>
    </row>
    <row r="49" spans="8:60">
      <c r="H49" s="55">
        <f>Registration!B50</f>
        <v>45</v>
      </c>
      <c r="I49" s="1">
        <f>Registration!C50</f>
        <v>0</v>
      </c>
      <c r="J49" s="25">
        <f t="shared" ref="J49:AO49" si="79">IF(ROW()=COLUMN(),"-",(COUNTIF(G1_1,$H49)*COUNTIF(G1_1,J$7))+(COUNTIF(G1_2,$H49)*COUNTIF(G1_2,J$7))+(COUNTIF(G1_3,$H49)*COUNTIF(G1_3,J$7))+(COUNTIF(G1_4,$H49)*COUNTIF(G1_4,J$7))+(COUNTIF(G1_5,$H49)*COUNTIF(G1_5,J$7))+(COUNTIF(G2_1,$H49)*COUNTIF(G2_1,J$7))+(COUNTIF(G2_2,$H49)*COUNTIF(G2_2,J$7))+(COUNTIF(G2_3,$H49)*COUNTIF(G2_3,J$7))+(COUNTIF(G2_4,$H49)*COUNTIF(G2_4,J$7))+(COUNTIF(G2_5,$H49)*COUNTIF(G2_5,J$7))+(COUNTIF(G3_1,$H49)*COUNTIF(G3_1,J$7))+(COUNTIF(G3_2,$H49)*COUNTIF(G3_2,J$7))+(COUNTIF(G3_3,$H49)*COUNTIF(G3_3,J$7))+(COUNTIF(G3_4,$H49)*COUNTIF(G3_4,J$7))+(COUNTIF(G3_5,$H49)*COUNTIF(G3_5,J$7))+(COUNTIF(G4_1,$H49)*COUNTIF(G4_1,J$7))+(COUNTIF(G4_2,$H49)*COUNTIF(G4_2,J$7))+(COUNTIF(G4_3,$H49)*COUNTIF(G4_3,J$7))+(COUNTIF(G4_4,$H49)*COUNTIF(G4_4,J$7))+(COUNTIF(G4_5,$H49)*COUNTIF(G4_5,J$7))+(COUNTIF(G5_1,$H49)*COUNTIF(G5_1,J$7))+(COUNTIF(G5_2,$H49)*COUNTIF(G5_2,J$7))+(COUNTIF(G5_3,$H49)*COUNTIF(G5_3,J$7))+(COUNTIF(G5_4,$H49)*COUNTIF(G5_4,J$7))+(COUNTIF(G5_5,$H49)*COUNTIF(G5_5,J$7)+J109))</f>
        <v>0</v>
      </c>
      <c r="K49" s="25">
        <f t="shared" si="79"/>
        <v>0</v>
      </c>
      <c r="L49" s="25">
        <f t="shared" si="79"/>
        <v>0</v>
      </c>
      <c r="M49" s="25">
        <f t="shared" si="79"/>
        <v>0</v>
      </c>
      <c r="N49" s="25">
        <f t="shared" si="79"/>
        <v>0</v>
      </c>
      <c r="O49" s="25">
        <f t="shared" si="79"/>
        <v>0</v>
      </c>
      <c r="P49" s="25">
        <f t="shared" si="79"/>
        <v>0</v>
      </c>
      <c r="Q49" s="25">
        <f t="shared" si="79"/>
        <v>0</v>
      </c>
      <c r="R49" s="25">
        <f t="shared" si="79"/>
        <v>0</v>
      </c>
      <c r="S49" s="25">
        <f t="shared" si="79"/>
        <v>0</v>
      </c>
      <c r="T49" s="25">
        <f t="shared" si="79"/>
        <v>0</v>
      </c>
      <c r="U49" s="25">
        <f t="shared" si="79"/>
        <v>0</v>
      </c>
      <c r="V49" s="25">
        <f t="shared" si="79"/>
        <v>0</v>
      </c>
      <c r="W49" s="25">
        <f t="shared" si="79"/>
        <v>0</v>
      </c>
      <c r="X49" s="25">
        <f t="shared" si="79"/>
        <v>0</v>
      </c>
      <c r="Y49" s="25">
        <f t="shared" si="79"/>
        <v>0</v>
      </c>
      <c r="Z49" s="25">
        <f t="shared" si="79"/>
        <v>0</v>
      </c>
      <c r="AA49" s="25">
        <f t="shared" si="79"/>
        <v>0</v>
      </c>
      <c r="AB49" s="25">
        <f t="shared" si="79"/>
        <v>0</v>
      </c>
      <c r="AC49" s="25">
        <f t="shared" si="79"/>
        <v>0</v>
      </c>
      <c r="AD49" s="25">
        <f t="shared" si="79"/>
        <v>0</v>
      </c>
      <c r="AE49" s="25">
        <f t="shared" si="79"/>
        <v>0</v>
      </c>
      <c r="AF49" s="25">
        <f t="shared" si="79"/>
        <v>0</v>
      </c>
      <c r="AG49" s="25">
        <f t="shared" si="79"/>
        <v>0</v>
      </c>
      <c r="AH49" s="25">
        <f t="shared" si="79"/>
        <v>0</v>
      </c>
      <c r="AI49" s="25">
        <f t="shared" si="79"/>
        <v>0</v>
      </c>
      <c r="AJ49" s="25">
        <f t="shared" si="79"/>
        <v>0</v>
      </c>
      <c r="AK49" s="25">
        <f t="shared" si="79"/>
        <v>0</v>
      </c>
      <c r="AL49" s="25">
        <f t="shared" si="79"/>
        <v>0</v>
      </c>
      <c r="AM49" s="25">
        <f t="shared" si="79"/>
        <v>0</v>
      </c>
      <c r="AN49" s="25">
        <f t="shared" si="79"/>
        <v>0</v>
      </c>
      <c r="AO49" s="25">
        <f t="shared" si="79"/>
        <v>0</v>
      </c>
      <c r="AP49" s="25">
        <f t="shared" ref="AP49:BG49" si="80">IF(ROW()=COLUMN(),"-",(COUNTIF(G1_1,$H49)*COUNTIF(G1_1,AP$7))+(COUNTIF(G1_2,$H49)*COUNTIF(G1_2,AP$7))+(COUNTIF(G1_3,$H49)*COUNTIF(G1_3,AP$7))+(COUNTIF(G1_4,$H49)*COUNTIF(G1_4,AP$7))+(COUNTIF(G1_5,$H49)*COUNTIF(G1_5,AP$7))+(COUNTIF(G2_1,$H49)*COUNTIF(G2_1,AP$7))+(COUNTIF(G2_2,$H49)*COUNTIF(G2_2,AP$7))+(COUNTIF(G2_3,$H49)*COUNTIF(G2_3,AP$7))+(COUNTIF(G2_4,$H49)*COUNTIF(G2_4,AP$7))+(COUNTIF(G2_5,$H49)*COUNTIF(G2_5,AP$7))+(COUNTIF(G3_1,$H49)*COUNTIF(G3_1,AP$7))+(COUNTIF(G3_2,$H49)*COUNTIF(G3_2,AP$7))+(COUNTIF(G3_3,$H49)*COUNTIF(G3_3,AP$7))+(COUNTIF(G3_4,$H49)*COUNTIF(G3_4,AP$7))+(COUNTIF(G3_5,$H49)*COUNTIF(G3_5,AP$7))+(COUNTIF(G4_1,$H49)*COUNTIF(G4_1,AP$7))+(COUNTIF(G4_2,$H49)*COUNTIF(G4_2,AP$7))+(COUNTIF(G4_3,$H49)*COUNTIF(G4_3,AP$7))+(COUNTIF(G4_4,$H49)*COUNTIF(G4_4,AP$7))+(COUNTIF(G4_5,$H49)*COUNTIF(G4_5,AP$7))+(COUNTIF(G5_1,$H49)*COUNTIF(G5_1,AP$7))+(COUNTIF(G5_2,$H49)*COUNTIF(G5_2,AP$7))+(COUNTIF(G5_3,$H49)*COUNTIF(G5_3,AP$7))+(COUNTIF(G5_4,$H49)*COUNTIF(G5_4,AP$7))+(COUNTIF(G5_5,$H49)*COUNTIF(G5_5,AP$7)+AP109))</f>
        <v>0</v>
      </c>
      <c r="AQ49" s="25">
        <f t="shared" si="80"/>
        <v>0</v>
      </c>
      <c r="AR49" s="25">
        <f t="shared" si="80"/>
        <v>0</v>
      </c>
      <c r="AS49" s="25">
        <f t="shared" si="80"/>
        <v>0</v>
      </c>
      <c r="AT49" s="25">
        <f t="shared" si="80"/>
        <v>0</v>
      </c>
      <c r="AU49" s="25">
        <f t="shared" si="80"/>
        <v>0</v>
      </c>
      <c r="AV49" s="25">
        <f t="shared" si="80"/>
        <v>0</v>
      </c>
      <c r="AW49" s="25" t="str">
        <f t="shared" si="80"/>
        <v>-</v>
      </c>
      <c r="AX49" s="25">
        <f t="shared" si="80"/>
        <v>0</v>
      </c>
      <c r="AY49" s="25">
        <f t="shared" si="80"/>
        <v>0</v>
      </c>
      <c r="AZ49" s="25">
        <f t="shared" si="80"/>
        <v>0</v>
      </c>
      <c r="BA49" s="25">
        <f t="shared" si="80"/>
        <v>0</v>
      </c>
      <c r="BB49" s="25">
        <f t="shared" si="80"/>
        <v>0</v>
      </c>
      <c r="BC49" s="25">
        <f t="shared" si="80"/>
        <v>0</v>
      </c>
      <c r="BD49" s="25">
        <f t="shared" si="80"/>
        <v>0</v>
      </c>
      <c r="BE49" s="25">
        <f t="shared" si="80"/>
        <v>0</v>
      </c>
      <c r="BF49" s="25">
        <f t="shared" si="80"/>
        <v>0</v>
      </c>
      <c r="BG49" s="25">
        <f t="shared" si="80"/>
        <v>0</v>
      </c>
      <c r="BH49">
        <f t="shared" si="4"/>
        <v>0</v>
      </c>
    </row>
    <row r="50" spans="8:60">
      <c r="H50" s="55">
        <f>Registration!B51</f>
        <v>46</v>
      </c>
      <c r="I50" s="1">
        <f>Registration!C46</f>
        <v>0</v>
      </c>
      <c r="J50" s="25">
        <f t="shared" ref="J50:AO50" si="81">IF(ROW()=COLUMN(),"-",(COUNTIF(G1_1,$H50)*COUNTIF(G1_1,J$7))+(COUNTIF(G1_2,$H50)*COUNTIF(G1_2,J$7))+(COUNTIF(G1_3,$H50)*COUNTIF(G1_3,J$7))+(COUNTIF(G1_4,$H50)*COUNTIF(G1_4,J$7))+(COUNTIF(G1_5,$H50)*COUNTIF(G1_5,J$7))+(COUNTIF(G2_1,$H50)*COUNTIF(G2_1,J$7))+(COUNTIF(G2_2,$H50)*COUNTIF(G2_2,J$7))+(COUNTIF(G2_3,$H50)*COUNTIF(G2_3,J$7))+(COUNTIF(G2_4,$H50)*COUNTIF(G2_4,J$7))+(COUNTIF(G2_5,$H50)*COUNTIF(G2_5,J$7))+(COUNTIF(G3_1,$H50)*COUNTIF(G3_1,J$7))+(COUNTIF(G3_2,$H50)*COUNTIF(G3_2,J$7))+(COUNTIF(G3_3,$H50)*COUNTIF(G3_3,J$7))+(COUNTIF(G3_4,$H50)*COUNTIF(G3_4,J$7))+(COUNTIF(G3_5,$H50)*COUNTIF(G3_5,J$7))+(COUNTIF(G4_1,$H50)*COUNTIF(G4_1,J$7))+(COUNTIF(G4_2,$H50)*COUNTIF(G4_2,J$7))+(COUNTIF(G4_3,$H50)*COUNTIF(G4_3,J$7))+(COUNTIF(G4_4,$H50)*COUNTIF(G4_4,J$7))+(COUNTIF(G4_5,$H50)*COUNTIF(G4_5,J$7))+(COUNTIF(G5_1,$H50)*COUNTIF(G5_1,J$7))+(COUNTIF(G5_2,$H50)*COUNTIF(G5_2,J$7))+(COUNTIF(G5_3,$H50)*COUNTIF(G5_3,J$7))+(COUNTIF(G5_4,$H50)*COUNTIF(G5_4,J$7))+(COUNTIF(G5_5,$H50)*COUNTIF(G5_5,J$7)+J110))</f>
        <v>0</v>
      </c>
      <c r="K50" s="25">
        <f t="shared" si="81"/>
        <v>0</v>
      </c>
      <c r="L50" s="25">
        <f t="shared" si="81"/>
        <v>0</v>
      </c>
      <c r="M50" s="25">
        <f t="shared" si="81"/>
        <v>0</v>
      </c>
      <c r="N50" s="25">
        <f t="shared" si="81"/>
        <v>0</v>
      </c>
      <c r="O50" s="25">
        <f t="shared" si="81"/>
        <v>0</v>
      </c>
      <c r="P50" s="25">
        <f t="shared" si="81"/>
        <v>0</v>
      </c>
      <c r="Q50" s="25">
        <f t="shared" si="81"/>
        <v>0</v>
      </c>
      <c r="R50" s="25">
        <f t="shared" si="81"/>
        <v>0</v>
      </c>
      <c r="S50" s="25">
        <f t="shared" si="81"/>
        <v>0</v>
      </c>
      <c r="T50" s="25">
        <f t="shared" si="81"/>
        <v>0</v>
      </c>
      <c r="U50" s="25">
        <f t="shared" si="81"/>
        <v>0</v>
      </c>
      <c r="V50" s="25">
        <f t="shared" si="81"/>
        <v>0</v>
      </c>
      <c r="W50" s="25">
        <f t="shared" si="81"/>
        <v>0</v>
      </c>
      <c r="X50" s="25">
        <f t="shared" si="81"/>
        <v>0</v>
      </c>
      <c r="Y50" s="25">
        <f t="shared" si="81"/>
        <v>0</v>
      </c>
      <c r="Z50" s="25">
        <f t="shared" si="81"/>
        <v>0</v>
      </c>
      <c r="AA50" s="25">
        <f t="shared" si="81"/>
        <v>0</v>
      </c>
      <c r="AB50" s="25">
        <f t="shared" si="81"/>
        <v>0</v>
      </c>
      <c r="AC50" s="25">
        <f t="shared" si="81"/>
        <v>0</v>
      </c>
      <c r="AD50" s="25">
        <f t="shared" si="81"/>
        <v>0</v>
      </c>
      <c r="AE50" s="25">
        <f t="shared" si="81"/>
        <v>0</v>
      </c>
      <c r="AF50" s="25">
        <f t="shared" si="81"/>
        <v>0</v>
      </c>
      <c r="AG50" s="25">
        <f t="shared" si="81"/>
        <v>0</v>
      </c>
      <c r="AH50" s="25">
        <f t="shared" si="81"/>
        <v>0</v>
      </c>
      <c r="AI50" s="25">
        <f t="shared" si="81"/>
        <v>0</v>
      </c>
      <c r="AJ50" s="25">
        <f t="shared" si="81"/>
        <v>0</v>
      </c>
      <c r="AK50" s="25">
        <f t="shared" si="81"/>
        <v>0</v>
      </c>
      <c r="AL50" s="25">
        <f t="shared" si="81"/>
        <v>0</v>
      </c>
      <c r="AM50" s="25">
        <f t="shared" si="81"/>
        <v>0</v>
      </c>
      <c r="AN50" s="25">
        <f t="shared" si="81"/>
        <v>0</v>
      </c>
      <c r="AO50" s="25">
        <f t="shared" si="81"/>
        <v>0</v>
      </c>
      <c r="AP50" s="25">
        <f t="shared" ref="AP50:BG50" si="82">IF(ROW()=COLUMN(),"-",(COUNTIF(G1_1,$H50)*COUNTIF(G1_1,AP$7))+(COUNTIF(G1_2,$H50)*COUNTIF(G1_2,AP$7))+(COUNTIF(G1_3,$H50)*COUNTIF(G1_3,AP$7))+(COUNTIF(G1_4,$H50)*COUNTIF(G1_4,AP$7))+(COUNTIF(G1_5,$H50)*COUNTIF(G1_5,AP$7))+(COUNTIF(G2_1,$H50)*COUNTIF(G2_1,AP$7))+(COUNTIF(G2_2,$H50)*COUNTIF(G2_2,AP$7))+(COUNTIF(G2_3,$H50)*COUNTIF(G2_3,AP$7))+(COUNTIF(G2_4,$H50)*COUNTIF(G2_4,AP$7))+(COUNTIF(G2_5,$H50)*COUNTIF(G2_5,AP$7))+(COUNTIF(G3_1,$H50)*COUNTIF(G3_1,AP$7))+(COUNTIF(G3_2,$H50)*COUNTIF(G3_2,AP$7))+(COUNTIF(G3_3,$H50)*COUNTIF(G3_3,AP$7))+(COUNTIF(G3_4,$H50)*COUNTIF(G3_4,AP$7))+(COUNTIF(G3_5,$H50)*COUNTIF(G3_5,AP$7))+(COUNTIF(G4_1,$H50)*COUNTIF(G4_1,AP$7))+(COUNTIF(G4_2,$H50)*COUNTIF(G4_2,AP$7))+(COUNTIF(G4_3,$H50)*COUNTIF(G4_3,AP$7))+(COUNTIF(G4_4,$H50)*COUNTIF(G4_4,AP$7))+(COUNTIF(G4_5,$H50)*COUNTIF(G4_5,AP$7))+(COUNTIF(G5_1,$H50)*COUNTIF(G5_1,AP$7))+(COUNTIF(G5_2,$H50)*COUNTIF(G5_2,AP$7))+(COUNTIF(G5_3,$H50)*COUNTIF(G5_3,AP$7))+(COUNTIF(G5_4,$H50)*COUNTIF(G5_4,AP$7))+(COUNTIF(G5_5,$H50)*COUNTIF(G5_5,AP$7)+AP110))</f>
        <v>0</v>
      </c>
      <c r="AQ50" s="25">
        <f t="shared" si="82"/>
        <v>0</v>
      </c>
      <c r="AR50" s="25">
        <f t="shared" si="82"/>
        <v>0</v>
      </c>
      <c r="AS50" s="25">
        <f t="shared" si="82"/>
        <v>0</v>
      </c>
      <c r="AT50" s="25">
        <f t="shared" si="82"/>
        <v>0</v>
      </c>
      <c r="AU50" s="25">
        <f t="shared" si="82"/>
        <v>0</v>
      </c>
      <c r="AV50" s="25">
        <f t="shared" si="82"/>
        <v>0</v>
      </c>
      <c r="AW50" s="25">
        <f t="shared" si="82"/>
        <v>0</v>
      </c>
      <c r="AX50" s="25" t="str">
        <f t="shared" si="82"/>
        <v>-</v>
      </c>
      <c r="AY50" s="25">
        <f t="shared" si="82"/>
        <v>0</v>
      </c>
      <c r="AZ50" s="25">
        <f t="shared" si="82"/>
        <v>0</v>
      </c>
      <c r="BA50" s="25">
        <f t="shared" si="82"/>
        <v>0</v>
      </c>
      <c r="BB50" s="25">
        <f t="shared" si="82"/>
        <v>0</v>
      </c>
      <c r="BC50" s="25">
        <f t="shared" si="82"/>
        <v>0</v>
      </c>
      <c r="BD50" s="25">
        <f t="shared" si="82"/>
        <v>0</v>
      </c>
      <c r="BE50" s="25">
        <f t="shared" si="82"/>
        <v>0</v>
      </c>
      <c r="BF50" s="25">
        <f t="shared" si="82"/>
        <v>0</v>
      </c>
      <c r="BG50" s="25">
        <f t="shared" si="82"/>
        <v>0</v>
      </c>
      <c r="BH50">
        <f t="shared" si="4"/>
        <v>0</v>
      </c>
    </row>
    <row r="51" spans="8:60">
      <c r="H51" s="55">
        <f>Registration!B52</f>
        <v>47</v>
      </c>
      <c r="I51" s="1">
        <f>Registration!C47</f>
        <v>0</v>
      </c>
      <c r="J51" s="25">
        <f t="shared" ref="J51:AO51" si="83">IF(ROW()=COLUMN(),"-",(COUNTIF(G1_1,$H51)*COUNTIF(G1_1,J$7))+(COUNTIF(G1_2,$H51)*COUNTIF(G1_2,J$7))+(COUNTIF(G1_3,$H51)*COUNTIF(G1_3,J$7))+(COUNTIF(G1_4,$H51)*COUNTIF(G1_4,J$7))+(COUNTIF(G1_5,$H51)*COUNTIF(G1_5,J$7))+(COUNTIF(G2_1,$H51)*COUNTIF(G2_1,J$7))+(COUNTIF(G2_2,$H51)*COUNTIF(G2_2,J$7))+(COUNTIF(G2_3,$H51)*COUNTIF(G2_3,J$7))+(COUNTIF(G2_4,$H51)*COUNTIF(G2_4,J$7))+(COUNTIF(G2_5,$H51)*COUNTIF(G2_5,J$7))+(COUNTIF(G3_1,$H51)*COUNTIF(G3_1,J$7))+(COUNTIF(G3_2,$H51)*COUNTIF(G3_2,J$7))+(COUNTIF(G3_3,$H51)*COUNTIF(G3_3,J$7))+(COUNTIF(G3_4,$H51)*COUNTIF(G3_4,J$7))+(COUNTIF(G3_5,$H51)*COUNTIF(G3_5,J$7))+(COUNTIF(G4_1,$H51)*COUNTIF(G4_1,J$7))+(COUNTIF(G4_2,$H51)*COUNTIF(G4_2,J$7))+(COUNTIF(G4_3,$H51)*COUNTIF(G4_3,J$7))+(COUNTIF(G4_4,$H51)*COUNTIF(G4_4,J$7))+(COUNTIF(G4_5,$H51)*COUNTIF(G4_5,J$7))+(COUNTIF(G5_1,$H51)*COUNTIF(G5_1,J$7))+(COUNTIF(G5_2,$H51)*COUNTIF(G5_2,J$7))+(COUNTIF(G5_3,$H51)*COUNTIF(G5_3,J$7))+(COUNTIF(G5_4,$H51)*COUNTIF(G5_4,J$7))+(COUNTIF(G5_5,$H51)*COUNTIF(G5_5,J$7)+J111))</f>
        <v>0</v>
      </c>
      <c r="K51" s="25">
        <f t="shared" si="83"/>
        <v>0</v>
      </c>
      <c r="L51" s="25">
        <f t="shared" si="83"/>
        <v>0</v>
      </c>
      <c r="M51" s="25">
        <f t="shared" si="83"/>
        <v>0</v>
      </c>
      <c r="N51" s="25">
        <f t="shared" si="83"/>
        <v>0</v>
      </c>
      <c r="O51" s="25">
        <f t="shared" si="83"/>
        <v>0</v>
      </c>
      <c r="P51" s="25">
        <f t="shared" si="83"/>
        <v>0</v>
      </c>
      <c r="Q51" s="25">
        <f t="shared" si="83"/>
        <v>0</v>
      </c>
      <c r="R51" s="25">
        <f t="shared" si="83"/>
        <v>0</v>
      </c>
      <c r="S51" s="25">
        <f t="shared" si="83"/>
        <v>0</v>
      </c>
      <c r="T51" s="25">
        <f t="shared" si="83"/>
        <v>0</v>
      </c>
      <c r="U51" s="25">
        <f t="shared" si="83"/>
        <v>0</v>
      </c>
      <c r="V51" s="25">
        <f t="shared" si="83"/>
        <v>0</v>
      </c>
      <c r="W51" s="25">
        <f t="shared" si="83"/>
        <v>0</v>
      </c>
      <c r="X51" s="25">
        <f t="shared" si="83"/>
        <v>0</v>
      </c>
      <c r="Y51" s="25">
        <f t="shared" si="83"/>
        <v>0</v>
      </c>
      <c r="Z51" s="25">
        <f t="shared" si="83"/>
        <v>0</v>
      </c>
      <c r="AA51" s="25">
        <f t="shared" si="83"/>
        <v>0</v>
      </c>
      <c r="AB51" s="25">
        <f t="shared" si="83"/>
        <v>0</v>
      </c>
      <c r="AC51" s="25">
        <f t="shared" si="83"/>
        <v>0</v>
      </c>
      <c r="AD51" s="25">
        <f t="shared" si="83"/>
        <v>0</v>
      </c>
      <c r="AE51" s="25">
        <f t="shared" si="83"/>
        <v>0</v>
      </c>
      <c r="AF51" s="25">
        <f t="shared" si="83"/>
        <v>0</v>
      </c>
      <c r="AG51" s="75">
        <f t="shared" si="83"/>
        <v>0</v>
      </c>
      <c r="AH51" s="25">
        <f t="shared" si="83"/>
        <v>0</v>
      </c>
      <c r="AI51" s="25">
        <f t="shared" si="83"/>
        <v>0</v>
      </c>
      <c r="AJ51" s="25">
        <f t="shared" si="83"/>
        <v>0</v>
      </c>
      <c r="AK51" s="25">
        <f t="shared" si="83"/>
        <v>0</v>
      </c>
      <c r="AL51" s="25">
        <f t="shared" si="83"/>
        <v>0</v>
      </c>
      <c r="AM51" s="25">
        <f t="shared" si="83"/>
        <v>0</v>
      </c>
      <c r="AN51" s="25">
        <f t="shared" si="83"/>
        <v>0</v>
      </c>
      <c r="AO51" s="25">
        <f t="shared" si="83"/>
        <v>0</v>
      </c>
      <c r="AP51" s="25">
        <f t="shared" ref="AP51:BG51" si="84">IF(ROW()=COLUMN(),"-",(COUNTIF(G1_1,$H51)*COUNTIF(G1_1,AP$7))+(COUNTIF(G1_2,$H51)*COUNTIF(G1_2,AP$7))+(COUNTIF(G1_3,$H51)*COUNTIF(G1_3,AP$7))+(COUNTIF(G1_4,$H51)*COUNTIF(G1_4,AP$7))+(COUNTIF(G1_5,$H51)*COUNTIF(G1_5,AP$7))+(COUNTIF(G2_1,$H51)*COUNTIF(G2_1,AP$7))+(COUNTIF(G2_2,$H51)*COUNTIF(G2_2,AP$7))+(COUNTIF(G2_3,$H51)*COUNTIF(G2_3,AP$7))+(COUNTIF(G2_4,$H51)*COUNTIF(G2_4,AP$7))+(COUNTIF(G2_5,$H51)*COUNTIF(G2_5,AP$7))+(COUNTIF(G3_1,$H51)*COUNTIF(G3_1,AP$7))+(COUNTIF(G3_2,$H51)*COUNTIF(G3_2,AP$7))+(COUNTIF(G3_3,$H51)*COUNTIF(G3_3,AP$7))+(COUNTIF(G3_4,$H51)*COUNTIF(G3_4,AP$7))+(COUNTIF(G3_5,$H51)*COUNTIF(G3_5,AP$7))+(COUNTIF(G4_1,$H51)*COUNTIF(G4_1,AP$7))+(COUNTIF(G4_2,$H51)*COUNTIF(G4_2,AP$7))+(COUNTIF(G4_3,$H51)*COUNTIF(G4_3,AP$7))+(COUNTIF(G4_4,$H51)*COUNTIF(G4_4,AP$7))+(COUNTIF(G4_5,$H51)*COUNTIF(G4_5,AP$7))+(COUNTIF(G5_1,$H51)*COUNTIF(G5_1,AP$7))+(COUNTIF(G5_2,$H51)*COUNTIF(G5_2,AP$7))+(COUNTIF(G5_3,$H51)*COUNTIF(G5_3,AP$7))+(COUNTIF(G5_4,$H51)*COUNTIF(G5_4,AP$7))+(COUNTIF(G5_5,$H51)*COUNTIF(G5_5,AP$7)+AP111))</f>
        <v>0</v>
      </c>
      <c r="AQ51" s="25">
        <f t="shared" si="84"/>
        <v>0</v>
      </c>
      <c r="AR51" s="25">
        <f t="shared" si="84"/>
        <v>0</v>
      </c>
      <c r="AS51" s="25">
        <f t="shared" si="84"/>
        <v>0</v>
      </c>
      <c r="AT51" s="25">
        <f t="shared" si="84"/>
        <v>0</v>
      </c>
      <c r="AU51" s="25">
        <f t="shared" si="84"/>
        <v>0</v>
      </c>
      <c r="AV51" s="25">
        <f t="shared" si="84"/>
        <v>0</v>
      </c>
      <c r="AW51" s="25">
        <f t="shared" si="84"/>
        <v>0</v>
      </c>
      <c r="AX51" s="25">
        <f t="shared" si="84"/>
        <v>0</v>
      </c>
      <c r="AY51" s="25" t="str">
        <f t="shared" si="84"/>
        <v>-</v>
      </c>
      <c r="AZ51" s="25">
        <f t="shared" si="84"/>
        <v>0</v>
      </c>
      <c r="BA51" s="25">
        <f t="shared" si="84"/>
        <v>0</v>
      </c>
      <c r="BB51" s="25">
        <f t="shared" si="84"/>
        <v>0</v>
      </c>
      <c r="BC51" s="25">
        <f t="shared" si="84"/>
        <v>0</v>
      </c>
      <c r="BD51" s="25">
        <f t="shared" si="84"/>
        <v>0</v>
      </c>
      <c r="BE51" s="25">
        <f t="shared" si="84"/>
        <v>0</v>
      </c>
      <c r="BF51" s="25">
        <f t="shared" si="84"/>
        <v>0</v>
      </c>
      <c r="BG51" s="25">
        <f t="shared" si="84"/>
        <v>0</v>
      </c>
      <c r="BH51">
        <f t="shared" si="4"/>
        <v>0</v>
      </c>
    </row>
    <row r="52" spans="8:60">
      <c r="H52" s="55">
        <f>Registration!B53</f>
        <v>48</v>
      </c>
      <c r="I52" s="1">
        <f>Registration!C48</f>
        <v>0</v>
      </c>
      <c r="J52" s="25">
        <f t="shared" ref="J52:AO52" si="85">IF(ROW()=COLUMN(),"-",(COUNTIF(G1_1,$H52)*COUNTIF(G1_1,J$7))+(COUNTIF(G1_2,$H52)*COUNTIF(G1_2,J$7))+(COUNTIF(G1_3,$H52)*COUNTIF(G1_3,J$7))+(COUNTIF(G1_4,$H52)*COUNTIF(G1_4,J$7))+(COUNTIF(G1_5,$H52)*COUNTIF(G1_5,J$7))+(COUNTIF(G2_1,$H52)*COUNTIF(G2_1,J$7))+(COUNTIF(G2_2,$H52)*COUNTIF(G2_2,J$7))+(COUNTIF(G2_3,$H52)*COUNTIF(G2_3,J$7))+(COUNTIF(G2_4,$H52)*COUNTIF(G2_4,J$7))+(COUNTIF(G2_5,$H52)*COUNTIF(G2_5,J$7))+(COUNTIF(G3_1,$H52)*COUNTIF(G3_1,J$7))+(COUNTIF(G3_2,$H52)*COUNTIF(G3_2,J$7))+(COUNTIF(G3_3,$H52)*COUNTIF(G3_3,J$7))+(COUNTIF(G3_4,$H52)*COUNTIF(G3_4,J$7))+(COUNTIF(G3_5,$H52)*COUNTIF(G3_5,J$7))+(COUNTIF(G4_1,$H52)*COUNTIF(G4_1,J$7))+(COUNTIF(G4_2,$H52)*COUNTIF(G4_2,J$7))+(COUNTIF(G4_3,$H52)*COUNTIF(G4_3,J$7))+(COUNTIF(G4_4,$H52)*COUNTIF(G4_4,J$7))+(COUNTIF(G4_5,$H52)*COUNTIF(G4_5,J$7))+(COUNTIF(G5_1,$H52)*COUNTIF(G5_1,J$7))+(COUNTIF(G5_2,$H52)*COUNTIF(G5_2,J$7))+(COUNTIF(G5_3,$H52)*COUNTIF(G5_3,J$7))+(COUNTIF(G5_4,$H52)*COUNTIF(G5_4,J$7))+(COUNTIF(G5_5,$H52)*COUNTIF(G5_5,J$7)+J112))</f>
        <v>0</v>
      </c>
      <c r="K52" s="25">
        <f t="shared" si="85"/>
        <v>0</v>
      </c>
      <c r="L52" s="25">
        <f t="shared" si="85"/>
        <v>0</v>
      </c>
      <c r="M52" s="25">
        <f t="shared" si="85"/>
        <v>0</v>
      </c>
      <c r="N52" s="25">
        <f t="shared" si="85"/>
        <v>0</v>
      </c>
      <c r="O52" s="25">
        <f t="shared" si="85"/>
        <v>0</v>
      </c>
      <c r="P52" s="25">
        <f t="shared" si="85"/>
        <v>0</v>
      </c>
      <c r="Q52" s="25">
        <f t="shared" si="85"/>
        <v>0</v>
      </c>
      <c r="R52" s="25">
        <f t="shared" si="85"/>
        <v>0</v>
      </c>
      <c r="S52" s="25">
        <f t="shared" si="85"/>
        <v>0</v>
      </c>
      <c r="T52" s="25">
        <f t="shared" si="85"/>
        <v>0</v>
      </c>
      <c r="U52" s="25">
        <f t="shared" si="85"/>
        <v>0</v>
      </c>
      <c r="V52" s="25">
        <f t="shared" si="85"/>
        <v>0</v>
      </c>
      <c r="W52" s="25">
        <f t="shared" si="85"/>
        <v>0</v>
      </c>
      <c r="X52" s="25">
        <f t="shared" si="85"/>
        <v>0</v>
      </c>
      <c r="Y52" s="25">
        <f t="shared" si="85"/>
        <v>0</v>
      </c>
      <c r="Z52" s="25">
        <f t="shared" si="85"/>
        <v>0</v>
      </c>
      <c r="AA52" s="25">
        <f t="shared" si="85"/>
        <v>0</v>
      </c>
      <c r="AB52" s="25">
        <f t="shared" si="85"/>
        <v>0</v>
      </c>
      <c r="AC52" s="25">
        <f t="shared" si="85"/>
        <v>0</v>
      </c>
      <c r="AD52" s="25">
        <f t="shared" si="85"/>
        <v>0</v>
      </c>
      <c r="AE52" s="25">
        <f t="shared" si="85"/>
        <v>0</v>
      </c>
      <c r="AF52" s="25">
        <f t="shared" si="85"/>
        <v>0</v>
      </c>
      <c r="AG52" s="25">
        <f t="shared" si="85"/>
        <v>0</v>
      </c>
      <c r="AH52" s="25">
        <f t="shared" si="85"/>
        <v>0</v>
      </c>
      <c r="AI52" s="25">
        <f t="shared" si="85"/>
        <v>0</v>
      </c>
      <c r="AJ52" s="25">
        <f t="shared" si="85"/>
        <v>0</v>
      </c>
      <c r="AK52" s="25">
        <f t="shared" si="85"/>
        <v>0</v>
      </c>
      <c r="AL52" s="25">
        <f t="shared" si="85"/>
        <v>0</v>
      </c>
      <c r="AM52" s="25">
        <f t="shared" si="85"/>
        <v>0</v>
      </c>
      <c r="AN52" s="25">
        <f t="shared" si="85"/>
        <v>0</v>
      </c>
      <c r="AO52" s="25">
        <f t="shared" si="85"/>
        <v>0</v>
      </c>
      <c r="AP52" s="25">
        <f t="shared" ref="AP52:BG52" si="86">IF(ROW()=COLUMN(),"-",(COUNTIF(G1_1,$H52)*COUNTIF(G1_1,AP$7))+(COUNTIF(G1_2,$H52)*COUNTIF(G1_2,AP$7))+(COUNTIF(G1_3,$H52)*COUNTIF(G1_3,AP$7))+(COUNTIF(G1_4,$H52)*COUNTIF(G1_4,AP$7))+(COUNTIF(G1_5,$H52)*COUNTIF(G1_5,AP$7))+(COUNTIF(G2_1,$H52)*COUNTIF(G2_1,AP$7))+(COUNTIF(G2_2,$H52)*COUNTIF(G2_2,AP$7))+(COUNTIF(G2_3,$H52)*COUNTIF(G2_3,AP$7))+(COUNTIF(G2_4,$H52)*COUNTIF(G2_4,AP$7))+(COUNTIF(G2_5,$H52)*COUNTIF(G2_5,AP$7))+(COUNTIF(G3_1,$H52)*COUNTIF(G3_1,AP$7))+(COUNTIF(G3_2,$H52)*COUNTIF(G3_2,AP$7))+(COUNTIF(G3_3,$H52)*COUNTIF(G3_3,AP$7))+(COUNTIF(G3_4,$H52)*COUNTIF(G3_4,AP$7))+(COUNTIF(G3_5,$H52)*COUNTIF(G3_5,AP$7))+(COUNTIF(G4_1,$H52)*COUNTIF(G4_1,AP$7))+(COUNTIF(G4_2,$H52)*COUNTIF(G4_2,AP$7))+(COUNTIF(G4_3,$H52)*COUNTIF(G4_3,AP$7))+(COUNTIF(G4_4,$H52)*COUNTIF(G4_4,AP$7))+(COUNTIF(G4_5,$H52)*COUNTIF(G4_5,AP$7))+(COUNTIF(G5_1,$H52)*COUNTIF(G5_1,AP$7))+(COUNTIF(G5_2,$H52)*COUNTIF(G5_2,AP$7))+(COUNTIF(G5_3,$H52)*COUNTIF(G5_3,AP$7))+(COUNTIF(G5_4,$H52)*COUNTIF(G5_4,AP$7))+(COUNTIF(G5_5,$H52)*COUNTIF(G5_5,AP$7)+AP112))</f>
        <v>0</v>
      </c>
      <c r="AQ52" s="25">
        <f t="shared" si="86"/>
        <v>0</v>
      </c>
      <c r="AR52" s="25">
        <f t="shared" si="86"/>
        <v>0</v>
      </c>
      <c r="AS52" s="25">
        <f t="shared" si="86"/>
        <v>0</v>
      </c>
      <c r="AT52" s="25">
        <f t="shared" si="86"/>
        <v>0</v>
      </c>
      <c r="AU52" s="25">
        <f t="shared" si="86"/>
        <v>0</v>
      </c>
      <c r="AV52" s="77">
        <f t="shared" si="86"/>
        <v>0</v>
      </c>
      <c r="AW52" s="25">
        <f t="shared" si="86"/>
        <v>0</v>
      </c>
      <c r="AX52" s="25">
        <f t="shared" si="86"/>
        <v>0</v>
      </c>
      <c r="AY52" s="25">
        <f t="shared" si="86"/>
        <v>0</v>
      </c>
      <c r="AZ52" s="25" t="str">
        <f t="shared" si="86"/>
        <v>-</v>
      </c>
      <c r="BA52" s="25">
        <f t="shared" si="86"/>
        <v>0</v>
      </c>
      <c r="BB52" s="25">
        <f t="shared" si="86"/>
        <v>0</v>
      </c>
      <c r="BC52" s="25">
        <f t="shared" si="86"/>
        <v>0</v>
      </c>
      <c r="BD52" s="25">
        <f t="shared" si="86"/>
        <v>0</v>
      </c>
      <c r="BE52" s="25">
        <f t="shared" si="86"/>
        <v>0</v>
      </c>
      <c r="BF52" s="25">
        <f t="shared" si="86"/>
        <v>0</v>
      </c>
      <c r="BG52" s="25">
        <f t="shared" si="86"/>
        <v>0</v>
      </c>
      <c r="BH52">
        <f t="shared" si="4"/>
        <v>0</v>
      </c>
    </row>
    <row r="53" spans="8:60">
      <c r="H53" s="55">
        <f>Registration!B54</f>
        <v>49</v>
      </c>
      <c r="I53" s="1">
        <f>Registration!C49</f>
        <v>0</v>
      </c>
      <c r="J53" s="25">
        <f t="shared" ref="J53:AO53" si="87">IF(ROW()=COLUMN(),"-",(COUNTIF(G1_1,$H53)*COUNTIF(G1_1,J$7))+(COUNTIF(G1_2,$H53)*COUNTIF(G1_2,J$7))+(COUNTIF(G1_3,$H53)*COUNTIF(G1_3,J$7))+(COUNTIF(G1_4,$H53)*COUNTIF(G1_4,J$7))+(COUNTIF(G1_5,$H53)*COUNTIF(G1_5,J$7))+(COUNTIF(G2_1,$H53)*COUNTIF(G2_1,J$7))+(COUNTIF(G2_2,$H53)*COUNTIF(G2_2,J$7))+(COUNTIF(G2_3,$H53)*COUNTIF(G2_3,J$7))+(COUNTIF(G2_4,$H53)*COUNTIF(G2_4,J$7))+(COUNTIF(G2_5,$H53)*COUNTIF(G2_5,J$7))+(COUNTIF(G3_1,$H53)*COUNTIF(G3_1,J$7))+(COUNTIF(G3_2,$H53)*COUNTIF(G3_2,J$7))+(COUNTIF(G3_3,$H53)*COUNTIF(G3_3,J$7))+(COUNTIF(G3_4,$H53)*COUNTIF(G3_4,J$7))+(COUNTIF(G3_5,$H53)*COUNTIF(G3_5,J$7))+(COUNTIF(G4_1,$H53)*COUNTIF(G4_1,J$7))+(COUNTIF(G4_2,$H53)*COUNTIF(G4_2,J$7))+(COUNTIF(G4_3,$H53)*COUNTIF(G4_3,J$7))+(COUNTIF(G4_4,$H53)*COUNTIF(G4_4,J$7))+(COUNTIF(G4_5,$H53)*COUNTIF(G4_5,J$7))+(COUNTIF(G5_1,$H53)*COUNTIF(G5_1,J$7))+(COUNTIF(G5_2,$H53)*COUNTIF(G5_2,J$7))+(COUNTIF(G5_3,$H53)*COUNTIF(G5_3,J$7))+(COUNTIF(G5_4,$H53)*COUNTIF(G5_4,J$7))+(COUNTIF(G5_5,$H53)*COUNTIF(G5_5,J$7)+J113))</f>
        <v>0</v>
      </c>
      <c r="K53" s="25">
        <f t="shared" si="87"/>
        <v>0</v>
      </c>
      <c r="L53" s="25">
        <f t="shared" si="87"/>
        <v>0</v>
      </c>
      <c r="M53" s="25">
        <f t="shared" si="87"/>
        <v>0</v>
      </c>
      <c r="N53" s="25">
        <f t="shared" si="87"/>
        <v>0</v>
      </c>
      <c r="O53" s="25">
        <f t="shared" si="87"/>
        <v>0</v>
      </c>
      <c r="P53" s="25">
        <f t="shared" si="87"/>
        <v>0</v>
      </c>
      <c r="Q53" s="25">
        <f t="shared" si="87"/>
        <v>0</v>
      </c>
      <c r="R53" s="25">
        <f t="shared" si="87"/>
        <v>0</v>
      </c>
      <c r="S53" s="25">
        <f t="shared" si="87"/>
        <v>0</v>
      </c>
      <c r="T53" s="25">
        <f t="shared" si="87"/>
        <v>0</v>
      </c>
      <c r="U53" s="25">
        <f t="shared" si="87"/>
        <v>0</v>
      </c>
      <c r="V53" s="25">
        <f t="shared" si="87"/>
        <v>0</v>
      </c>
      <c r="W53" s="25">
        <f t="shared" si="87"/>
        <v>0</v>
      </c>
      <c r="X53" s="25">
        <f t="shared" si="87"/>
        <v>0</v>
      </c>
      <c r="Y53" s="25">
        <f t="shared" si="87"/>
        <v>0</v>
      </c>
      <c r="Z53" s="25">
        <f t="shared" si="87"/>
        <v>0</v>
      </c>
      <c r="AA53" s="25">
        <f t="shared" si="87"/>
        <v>0</v>
      </c>
      <c r="AB53" s="25">
        <f t="shared" si="87"/>
        <v>0</v>
      </c>
      <c r="AC53" s="77">
        <f t="shared" si="87"/>
        <v>0</v>
      </c>
      <c r="AD53" s="25">
        <f t="shared" si="87"/>
        <v>0</v>
      </c>
      <c r="AE53" s="25">
        <f t="shared" si="87"/>
        <v>0</v>
      </c>
      <c r="AF53" s="25">
        <f t="shared" si="87"/>
        <v>0</v>
      </c>
      <c r="AG53" s="25">
        <f t="shared" si="87"/>
        <v>0</v>
      </c>
      <c r="AH53" s="25">
        <f t="shared" si="87"/>
        <v>0</v>
      </c>
      <c r="AI53" s="25">
        <f t="shared" si="87"/>
        <v>0</v>
      </c>
      <c r="AJ53" s="25">
        <f t="shared" si="87"/>
        <v>0</v>
      </c>
      <c r="AK53" s="25">
        <f t="shared" si="87"/>
        <v>0</v>
      </c>
      <c r="AL53" s="25">
        <f t="shared" si="87"/>
        <v>0</v>
      </c>
      <c r="AM53" s="25">
        <f t="shared" si="87"/>
        <v>0</v>
      </c>
      <c r="AN53" s="25">
        <f t="shared" si="87"/>
        <v>0</v>
      </c>
      <c r="AO53" s="25">
        <f t="shared" si="87"/>
        <v>0</v>
      </c>
      <c r="AP53" s="25">
        <f t="shared" ref="AP53:BG53" si="88">IF(ROW()=COLUMN(),"-",(COUNTIF(G1_1,$H53)*COUNTIF(G1_1,AP$7))+(COUNTIF(G1_2,$H53)*COUNTIF(G1_2,AP$7))+(COUNTIF(G1_3,$H53)*COUNTIF(G1_3,AP$7))+(COUNTIF(G1_4,$H53)*COUNTIF(G1_4,AP$7))+(COUNTIF(G1_5,$H53)*COUNTIF(G1_5,AP$7))+(COUNTIF(G2_1,$H53)*COUNTIF(G2_1,AP$7))+(COUNTIF(G2_2,$H53)*COUNTIF(G2_2,AP$7))+(COUNTIF(G2_3,$H53)*COUNTIF(G2_3,AP$7))+(COUNTIF(G2_4,$H53)*COUNTIF(G2_4,AP$7))+(COUNTIF(G2_5,$H53)*COUNTIF(G2_5,AP$7))+(COUNTIF(G3_1,$H53)*COUNTIF(G3_1,AP$7))+(COUNTIF(G3_2,$H53)*COUNTIF(G3_2,AP$7))+(COUNTIF(G3_3,$H53)*COUNTIF(G3_3,AP$7))+(COUNTIF(G3_4,$H53)*COUNTIF(G3_4,AP$7))+(COUNTIF(G3_5,$H53)*COUNTIF(G3_5,AP$7))+(COUNTIF(G4_1,$H53)*COUNTIF(G4_1,AP$7))+(COUNTIF(G4_2,$H53)*COUNTIF(G4_2,AP$7))+(COUNTIF(G4_3,$H53)*COUNTIF(G4_3,AP$7))+(COUNTIF(G4_4,$H53)*COUNTIF(G4_4,AP$7))+(COUNTIF(G4_5,$H53)*COUNTIF(G4_5,AP$7))+(COUNTIF(G5_1,$H53)*COUNTIF(G5_1,AP$7))+(COUNTIF(G5_2,$H53)*COUNTIF(G5_2,AP$7))+(COUNTIF(G5_3,$H53)*COUNTIF(G5_3,AP$7))+(COUNTIF(G5_4,$H53)*COUNTIF(G5_4,AP$7))+(COUNTIF(G5_5,$H53)*COUNTIF(G5_5,AP$7)+AP113))</f>
        <v>0</v>
      </c>
      <c r="AQ53" s="25">
        <f t="shared" si="88"/>
        <v>0</v>
      </c>
      <c r="AR53" s="25">
        <f t="shared" si="88"/>
        <v>0</v>
      </c>
      <c r="AS53" s="25">
        <f t="shared" si="88"/>
        <v>0</v>
      </c>
      <c r="AT53" s="25">
        <f t="shared" si="88"/>
        <v>0</v>
      </c>
      <c r="AU53" s="25">
        <f t="shared" si="88"/>
        <v>0</v>
      </c>
      <c r="AV53" s="25">
        <f t="shared" si="88"/>
        <v>0</v>
      </c>
      <c r="AW53" s="25">
        <f t="shared" si="88"/>
        <v>0</v>
      </c>
      <c r="AX53" s="25">
        <f t="shared" si="88"/>
        <v>0</v>
      </c>
      <c r="AY53" s="25">
        <f t="shared" si="88"/>
        <v>0</v>
      </c>
      <c r="AZ53" s="25">
        <f t="shared" si="88"/>
        <v>0</v>
      </c>
      <c r="BA53" s="25" t="str">
        <f t="shared" si="88"/>
        <v>-</v>
      </c>
      <c r="BB53" s="25">
        <f t="shared" si="88"/>
        <v>0</v>
      </c>
      <c r="BC53" s="25">
        <f t="shared" si="88"/>
        <v>0</v>
      </c>
      <c r="BD53" s="25">
        <f t="shared" si="88"/>
        <v>0</v>
      </c>
      <c r="BE53" s="25">
        <f t="shared" si="88"/>
        <v>0</v>
      </c>
      <c r="BF53" s="25">
        <f t="shared" si="88"/>
        <v>0</v>
      </c>
      <c r="BG53" s="25">
        <f t="shared" si="88"/>
        <v>0</v>
      </c>
      <c r="BH53">
        <f t="shared" si="4"/>
        <v>0</v>
      </c>
    </row>
    <row r="54" spans="8:60">
      <c r="H54" s="55">
        <f>Registration!B55</f>
        <v>50</v>
      </c>
      <c r="I54" s="1">
        <f>Registration!C50</f>
        <v>0</v>
      </c>
      <c r="J54" s="25">
        <f t="shared" ref="J54:AO54" si="89">IF(ROW()=COLUMN(),"-",(COUNTIF(G1_1,$H54)*COUNTIF(G1_1,J$7))+(COUNTIF(G1_2,$H54)*COUNTIF(G1_2,J$7))+(COUNTIF(G1_3,$H54)*COUNTIF(G1_3,J$7))+(COUNTIF(G1_4,$H54)*COUNTIF(G1_4,J$7))+(COUNTIF(G1_5,$H54)*COUNTIF(G1_5,J$7))+(COUNTIF(G2_1,$H54)*COUNTIF(G2_1,J$7))+(COUNTIF(G2_2,$H54)*COUNTIF(G2_2,J$7))+(COUNTIF(G2_3,$H54)*COUNTIF(G2_3,J$7))+(COUNTIF(G2_4,$H54)*COUNTIF(G2_4,J$7))+(COUNTIF(G2_5,$H54)*COUNTIF(G2_5,J$7))+(COUNTIF(G3_1,$H54)*COUNTIF(G3_1,J$7))+(COUNTIF(G3_2,$H54)*COUNTIF(G3_2,J$7))+(COUNTIF(G3_3,$H54)*COUNTIF(G3_3,J$7))+(COUNTIF(G3_4,$H54)*COUNTIF(G3_4,J$7))+(COUNTIF(G3_5,$H54)*COUNTIF(G3_5,J$7))+(COUNTIF(G4_1,$H54)*COUNTIF(G4_1,J$7))+(COUNTIF(G4_2,$H54)*COUNTIF(G4_2,J$7))+(COUNTIF(G4_3,$H54)*COUNTIF(G4_3,J$7))+(COUNTIF(G4_4,$H54)*COUNTIF(G4_4,J$7))+(COUNTIF(G4_5,$H54)*COUNTIF(G4_5,J$7))+(COUNTIF(G5_1,$H54)*COUNTIF(G5_1,J$7))+(COUNTIF(G5_2,$H54)*COUNTIF(G5_2,J$7))+(COUNTIF(G5_3,$H54)*COUNTIF(G5_3,J$7))+(COUNTIF(G5_4,$H54)*COUNTIF(G5_4,J$7))+(COUNTIF(G5_5,$H54)*COUNTIF(G5_5,J$7)+J114))</f>
        <v>0</v>
      </c>
      <c r="K54" s="25">
        <f t="shared" si="89"/>
        <v>0</v>
      </c>
      <c r="L54" s="25">
        <f t="shared" si="89"/>
        <v>0</v>
      </c>
      <c r="M54" s="25">
        <f t="shared" si="89"/>
        <v>0</v>
      </c>
      <c r="N54" s="25">
        <f t="shared" si="89"/>
        <v>0</v>
      </c>
      <c r="O54" s="25">
        <f t="shared" si="89"/>
        <v>0</v>
      </c>
      <c r="P54" s="25">
        <f t="shared" si="89"/>
        <v>0</v>
      </c>
      <c r="Q54" s="25">
        <f t="shared" si="89"/>
        <v>0</v>
      </c>
      <c r="R54" s="25">
        <f t="shared" si="89"/>
        <v>0</v>
      </c>
      <c r="S54" s="25">
        <f t="shared" si="89"/>
        <v>0</v>
      </c>
      <c r="T54" s="25">
        <f t="shared" si="89"/>
        <v>0</v>
      </c>
      <c r="U54" s="25">
        <f t="shared" si="89"/>
        <v>0</v>
      </c>
      <c r="V54" s="25">
        <f t="shared" si="89"/>
        <v>0</v>
      </c>
      <c r="W54" s="25">
        <f t="shared" si="89"/>
        <v>0</v>
      </c>
      <c r="X54" s="25">
        <f t="shared" si="89"/>
        <v>0</v>
      </c>
      <c r="Y54" s="25">
        <f t="shared" si="89"/>
        <v>0</v>
      </c>
      <c r="Z54" s="25">
        <f t="shared" si="89"/>
        <v>0</v>
      </c>
      <c r="AA54" s="25">
        <f t="shared" si="89"/>
        <v>0</v>
      </c>
      <c r="AB54" s="25">
        <f t="shared" si="89"/>
        <v>0</v>
      </c>
      <c r="AC54" s="25">
        <f t="shared" si="89"/>
        <v>0</v>
      </c>
      <c r="AD54" s="25">
        <f t="shared" si="89"/>
        <v>0</v>
      </c>
      <c r="AE54" s="25">
        <f t="shared" si="89"/>
        <v>0</v>
      </c>
      <c r="AF54" s="25">
        <f t="shared" si="89"/>
        <v>0</v>
      </c>
      <c r="AG54" s="25">
        <f t="shared" si="89"/>
        <v>0</v>
      </c>
      <c r="AH54" s="25">
        <f t="shared" si="89"/>
        <v>0</v>
      </c>
      <c r="AI54" s="25">
        <f t="shared" si="89"/>
        <v>0</v>
      </c>
      <c r="AJ54" s="25">
        <f t="shared" si="89"/>
        <v>0</v>
      </c>
      <c r="AK54" s="25">
        <f t="shared" si="89"/>
        <v>0</v>
      </c>
      <c r="AL54" s="25">
        <f t="shared" si="89"/>
        <v>0</v>
      </c>
      <c r="AM54" s="25">
        <f t="shared" si="89"/>
        <v>0</v>
      </c>
      <c r="AN54" s="25">
        <f t="shared" si="89"/>
        <v>0</v>
      </c>
      <c r="AO54" s="25">
        <f t="shared" si="89"/>
        <v>0</v>
      </c>
      <c r="AP54" s="25">
        <f t="shared" ref="AP54:BG54" si="90">IF(ROW()=COLUMN(),"-",(COUNTIF(G1_1,$H54)*COUNTIF(G1_1,AP$7))+(COUNTIF(G1_2,$H54)*COUNTIF(G1_2,AP$7))+(COUNTIF(G1_3,$H54)*COUNTIF(G1_3,AP$7))+(COUNTIF(G1_4,$H54)*COUNTIF(G1_4,AP$7))+(COUNTIF(G1_5,$H54)*COUNTIF(G1_5,AP$7))+(COUNTIF(G2_1,$H54)*COUNTIF(G2_1,AP$7))+(COUNTIF(G2_2,$H54)*COUNTIF(G2_2,AP$7))+(COUNTIF(G2_3,$H54)*COUNTIF(G2_3,AP$7))+(COUNTIF(G2_4,$H54)*COUNTIF(G2_4,AP$7))+(COUNTIF(G2_5,$H54)*COUNTIF(G2_5,AP$7))+(COUNTIF(G3_1,$H54)*COUNTIF(G3_1,AP$7))+(COUNTIF(G3_2,$H54)*COUNTIF(G3_2,AP$7))+(COUNTIF(G3_3,$H54)*COUNTIF(G3_3,AP$7))+(COUNTIF(G3_4,$H54)*COUNTIF(G3_4,AP$7))+(COUNTIF(G3_5,$H54)*COUNTIF(G3_5,AP$7))+(COUNTIF(G4_1,$H54)*COUNTIF(G4_1,AP$7))+(COUNTIF(G4_2,$H54)*COUNTIF(G4_2,AP$7))+(COUNTIF(G4_3,$H54)*COUNTIF(G4_3,AP$7))+(COUNTIF(G4_4,$H54)*COUNTIF(G4_4,AP$7))+(COUNTIF(G4_5,$H54)*COUNTIF(G4_5,AP$7))+(COUNTIF(G5_1,$H54)*COUNTIF(G5_1,AP$7))+(COUNTIF(G5_2,$H54)*COUNTIF(G5_2,AP$7))+(COUNTIF(G5_3,$H54)*COUNTIF(G5_3,AP$7))+(COUNTIF(G5_4,$H54)*COUNTIF(G5_4,AP$7))+(COUNTIF(G5_5,$H54)*COUNTIF(G5_5,AP$7)+AP114))</f>
        <v>0</v>
      </c>
      <c r="AQ54" s="78">
        <f t="shared" si="90"/>
        <v>0</v>
      </c>
      <c r="AR54" s="25">
        <f t="shared" si="90"/>
        <v>0</v>
      </c>
      <c r="AS54" s="25">
        <f t="shared" si="90"/>
        <v>0</v>
      </c>
      <c r="AT54" s="25">
        <f t="shared" si="90"/>
        <v>0</v>
      </c>
      <c r="AU54" s="25">
        <f t="shared" si="90"/>
        <v>0</v>
      </c>
      <c r="AV54" s="25">
        <f t="shared" si="90"/>
        <v>0</v>
      </c>
      <c r="AW54" s="25">
        <f t="shared" si="90"/>
        <v>0</v>
      </c>
      <c r="AX54" s="25">
        <f t="shared" si="90"/>
        <v>0</v>
      </c>
      <c r="AY54" s="25">
        <f t="shared" si="90"/>
        <v>0</v>
      </c>
      <c r="AZ54" s="25">
        <f t="shared" si="90"/>
        <v>0</v>
      </c>
      <c r="BA54" s="25">
        <f t="shared" si="90"/>
        <v>0</v>
      </c>
      <c r="BB54" s="25" t="str">
        <f t="shared" si="90"/>
        <v>-</v>
      </c>
      <c r="BC54" s="25">
        <f t="shared" si="90"/>
        <v>0</v>
      </c>
      <c r="BD54" s="25">
        <f t="shared" si="90"/>
        <v>0</v>
      </c>
      <c r="BE54" s="25">
        <f t="shared" si="90"/>
        <v>0</v>
      </c>
      <c r="BF54" s="25">
        <f t="shared" si="90"/>
        <v>0</v>
      </c>
      <c r="BG54" s="25">
        <f t="shared" si="90"/>
        <v>0</v>
      </c>
      <c r="BH54">
        <f t="shared" si="4"/>
        <v>0</v>
      </c>
    </row>
    <row r="55" spans="8:60">
      <c r="H55" s="55">
        <f>Registration!B56</f>
        <v>51</v>
      </c>
      <c r="I55" s="1">
        <f>Registration!C51</f>
        <v>0</v>
      </c>
      <c r="J55" s="25">
        <f t="shared" ref="J55:AO55" si="91">IF(ROW()=COLUMN(),"-",(COUNTIF(G1_1,$H55)*COUNTIF(G1_1,J$7))+(COUNTIF(G1_2,$H55)*COUNTIF(G1_2,J$7))+(COUNTIF(G1_3,$H55)*COUNTIF(G1_3,J$7))+(COUNTIF(G1_4,$H55)*COUNTIF(G1_4,J$7))+(COUNTIF(G1_5,$H55)*COUNTIF(G1_5,J$7))+(COUNTIF(G2_1,$H55)*COUNTIF(G2_1,J$7))+(COUNTIF(G2_2,$H55)*COUNTIF(G2_2,J$7))+(COUNTIF(G2_3,$H55)*COUNTIF(G2_3,J$7))+(COUNTIF(G2_4,$H55)*COUNTIF(G2_4,J$7))+(COUNTIF(G2_5,$H55)*COUNTIF(G2_5,J$7))+(COUNTIF(G3_1,$H55)*COUNTIF(G3_1,J$7))+(COUNTIF(G3_2,$H55)*COUNTIF(G3_2,J$7))+(COUNTIF(G3_3,$H55)*COUNTIF(G3_3,J$7))+(COUNTIF(G3_4,$H55)*COUNTIF(G3_4,J$7))+(COUNTIF(G3_5,$H55)*COUNTIF(G3_5,J$7))+(COUNTIF(G4_1,$H55)*COUNTIF(G4_1,J$7))+(COUNTIF(G4_2,$H55)*COUNTIF(G4_2,J$7))+(COUNTIF(G4_3,$H55)*COUNTIF(G4_3,J$7))+(COUNTIF(G4_4,$H55)*COUNTIF(G4_4,J$7))+(COUNTIF(G4_5,$H55)*COUNTIF(G4_5,J$7))+(COUNTIF(G5_1,$H55)*COUNTIF(G5_1,J$7))+(COUNTIF(G5_2,$H55)*COUNTIF(G5_2,J$7))+(COUNTIF(G5_3,$H55)*COUNTIF(G5_3,J$7))+(COUNTIF(G5_4,$H55)*COUNTIF(G5_4,J$7))+(COUNTIF(G5_5,$H55)*COUNTIF(G5_5,J$7)+J115))</f>
        <v>0</v>
      </c>
      <c r="K55" s="25">
        <f t="shared" si="91"/>
        <v>0</v>
      </c>
      <c r="L55" s="25">
        <f t="shared" si="91"/>
        <v>0</v>
      </c>
      <c r="M55" s="25">
        <f t="shared" si="91"/>
        <v>0</v>
      </c>
      <c r="N55" s="25">
        <f t="shared" si="91"/>
        <v>0</v>
      </c>
      <c r="O55" s="25">
        <f t="shared" si="91"/>
        <v>0</v>
      </c>
      <c r="P55" s="25">
        <f t="shared" si="91"/>
        <v>0</v>
      </c>
      <c r="Q55" s="25">
        <f t="shared" si="91"/>
        <v>0</v>
      </c>
      <c r="R55" s="25">
        <f t="shared" si="91"/>
        <v>0</v>
      </c>
      <c r="S55" s="25">
        <f t="shared" si="91"/>
        <v>0</v>
      </c>
      <c r="T55" s="25">
        <f t="shared" si="91"/>
        <v>0</v>
      </c>
      <c r="U55" s="25">
        <f t="shared" si="91"/>
        <v>0</v>
      </c>
      <c r="V55" s="25">
        <f t="shared" si="91"/>
        <v>0</v>
      </c>
      <c r="W55" s="78">
        <f t="shared" si="91"/>
        <v>0</v>
      </c>
      <c r="X55" s="77">
        <f t="shared" si="91"/>
        <v>0</v>
      </c>
      <c r="Y55" s="25">
        <f t="shared" si="91"/>
        <v>0</v>
      </c>
      <c r="Z55" s="25">
        <f t="shared" si="91"/>
        <v>0</v>
      </c>
      <c r="AA55" s="25">
        <f t="shared" si="91"/>
        <v>0</v>
      </c>
      <c r="AB55" s="25">
        <f t="shared" si="91"/>
        <v>0</v>
      </c>
      <c r="AC55" s="25">
        <f t="shared" si="91"/>
        <v>0</v>
      </c>
      <c r="AD55" s="25">
        <f t="shared" si="91"/>
        <v>0</v>
      </c>
      <c r="AE55" s="25">
        <f t="shared" si="91"/>
        <v>0</v>
      </c>
      <c r="AF55" s="25">
        <f t="shared" si="91"/>
        <v>0</v>
      </c>
      <c r="AG55" s="25">
        <f t="shared" si="91"/>
        <v>0</v>
      </c>
      <c r="AH55" s="25">
        <f t="shared" si="91"/>
        <v>0</v>
      </c>
      <c r="AI55" s="25">
        <f t="shared" si="91"/>
        <v>0</v>
      </c>
      <c r="AJ55" s="25">
        <f t="shared" si="91"/>
        <v>0</v>
      </c>
      <c r="AK55" s="25">
        <f t="shared" si="91"/>
        <v>0</v>
      </c>
      <c r="AL55" s="25">
        <f t="shared" si="91"/>
        <v>0</v>
      </c>
      <c r="AM55" s="25">
        <f t="shared" si="91"/>
        <v>0</v>
      </c>
      <c r="AN55" s="25">
        <f t="shared" si="91"/>
        <v>0</v>
      </c>
      <c r="AO55" s="25">
        <f t="shared" si="91"/>
        <v>0</v>
      </c>
      <c r="AP55" s="25">
        <f t="shared" ref="AP55:BG55" si="92">IF(ROW()=COLUMN(),"-",(COUNTIF(G1_1,$H55)*COUNTIF(G1_1,AP$7))+(COUNTIF(G1_2,$H55)*COUNTIF(G1_2,AP$7))+(COUNTIF(G1_3,$H55)*COUNTIF(G1_3,AP$7))+(COUNTIF(G1_4,$H55)*COUNTIF(G1_4,AP$7))+(COUNTIF(G1_5,$H55)*COUNTIF(G1_5,AP$7))+(COUNTIF(G2_1,$H55)*COUNTIF(G2_1,AP$7))+(COUNTIF(G2_2,$H55)*COUNTIF(G2_2,AP$7))+(COUNTIF(G2_3,$H55)*COUNTIF(G2_3,AP$7))+(COUNTIF(G2_4,$H55)*COUNTIF(G2_4,AP$7))+(COUNTIF(G2_5,$H55)*COUNTIF(G2_5,AP$7))+(COUNTIF(G3_1,$H55)*COUNTIF(G3_1,AP$7))+(COUNTIF(G3_2,$H55)*COUNTIF(G3_2,AP$7))+(COUNTIF(G3_3,$H55)*COUNTIF(G3_3,AP$7))+(COUNTIF(G3_4,$H55)*COUNTIF(G3_4,AP$7))+(COUNTIF(G3_5,$H55)*COUNTIF(G3_5,AP$7))+(COUNTIF(G4_1,$H55)*COUNTIF(G4_1,AP$7))+(COUNTIF(G4_2,$H55)*COUNTIF(G4_2,AP$7))+(COUNTIF(G4_3,$H55)*COUNTIF(G4_3,AP$7))+(COUNTIF(G4_4,$H55)*COUNTIF(G4_4,AP$7))+(COUNTIF(G4_5,$H55)*COUNTIF(G4_5,AP$7))+(COUNTIF(G5_1,$H55)*COUNTIF(G5_1,AP$7))+(COUNTIF(G5_2,$H55)*COUNTIF(G5_2,AP$7))+(COUNTIF(G5_3,$H55)*COUNTIF(G5_3,AP$7))+(COUNTIF(G5_4,$H55)*COUNTIF(G5_4,AP$7))+(COUNTIF(G5_5,$H55)*COUNTIF(G5_5,AP$7)+AP115))</f>
        <v>0</v>
      </c>
      <c r="AQ55" s="25">
        <f t="shared" si="92"/>
        <v>0</v>
      </c>
      <c r="AR55" s="25">
        <f t="shared" si="92"/>
        <v>0</v>
      </c>
      <c r="AS55" s="25">
        <f t="shared" si="92"/>
        <v>0</v>
      </c>
      <c r="AT55" s="25">
        <f t="shared" si="92"/>
        <v>0</v>
      </c>
      <c r="AU55" s="25">
        <f t="shared" si="92"/>
        <v>0</v>
      </c>
      <c r="AV55" s="25">
        <f t="shared" si="92"/>
        <v>0</v>
      </c>
      <c r="AW55" s="25">
        <f t="shared" si="92"/>
        <v>0</v>
      </c>
      <c r="AX55" s="25">
        <f t="shared" si="92"/>
        <v>0</v>
      </c>
      <c r="AY55" s="25">
        <f t="shared" si="92"/>
        <v>0</v>
      </c>
      <c r="AZ55" s="25">
        <f t="shared" si="92"/>
        <v>0</v>
      </c>
      <c r="BA55" s="25">
        <f t="shared" si="92"/>
        <v>0</v>
      </c>
      <c r="BB55" s="25">
        <f t="shared" si="92"/>
        <v>0</v>
      </c>
      <c r="BC55" s="25" t="str">
        <f t="shared" si="92"/>
        <v>-</v>
      </c>
      <c r="BD55" s="25">
        <f t="shared" si="92"/>
        <v>0</v>
      </c>
      <c r="BE55" s="79">
        <f t="shared" si="92"/>
        <v>0</v>
      </c>
      <c r="BF55" s="78">
        <f t="shared" si="92"/>
        <v>0</v>
      </c>
      <c r="BG55" s="78">
        <f t="shared" si="92"/>
        <v>0</v>
      </c>
      <c r="BH55">
        <f t="shared" si="4"/>
        <v>0</v>
      </c>
    </row>
    <row r="56" spans="8:60">
      <c r="H56" s="55">
        <f>Registration!B57</f>
        <v>52</v>
      </c>
      <c r="I56" s="1">
        <f>Registration!C52</f>
        <v>0</v>
      </c>
      <c r="J56" s="25">
        <f t="shared" ref="J56:AO56" si="93">IF(ROW()=COLUMN(),"-",(COUNTIF(G1_1,$H56)*COUNTIF(G1_1,J$7))+(COUNTIF(G1_2,$H56)*COUNTIF(G1_2,J$7))+(COUNTIF(G1_3,$H56)*COUNTIF(G1_3,J$7))+(COUNTIF(G1_4,$H56)*COUNTIF(G1_4,J$7))+(COUNTIF(G1_5,$H56)*COUNTIF(G1_5,J$7))+(COUNTIF(G2_1,$H56)*COUNTIF(G2_1,J$7))+(COUNTIF(G2_2,$H56)*COUNTIF(G2_2,J$7))+(COUNTIF(G2_3,$H56)*COUNTIF(G2_3,J$7))+(COUNTIF(G2_4,$H56)*COUNTIF(G2_4,J$7))+(COUNTIF(G2_5,$H56)*COUNTIF(G2_5,J$7))+(COUNTIF(G3_1,$H56)*COUNTIF(G3_1,J$7))+(COUNTIF(G3_2,$H56)*COUNTIF(G3_2,J$7))+(COUNTIF(G3_3,$H56)*COUNTIF(G3_3,J$7))+(COUNTIF(G3_4,$H56)*COUNTIF(G3_4,J$7))+(COUNTIF(G3_5,$H56)*COUNTIF(G3_5,J$7))+(COUNTIF(G4_1,$H56)*COUNTIF(G4_1,J$7))+(COUNTIF(G4_2,$H56)*COUNTIF(G4_2,J$7))+(COUNTIF(G4_3,$H56)*COUNTIF(G4_3,J$7))+(COUNTIF(G4_4,$H56)*COUNTIF(G4_4,J$7))+(COUNTIF(G4_5,$H56)*COUNTIF(G4_5,J$7))+(COUNTIF(G5_1,$H56)*COUNTIF(G5_1,J$7))+(COUNTIF(G5_2,$H56)*COUNTIF(G5_2,J$7))+(COUNTIF(G5_3,$H56)*COUNTIF(G5_3,J$7))+(COUNTIF(G5_4,$H56)*COUNTIF(G5_4,J$7))+(COUNTIF(G5_5,$H56)*COUNTIF(G5_5,J$7)+J116))</f>
        <v>0</v>
      </c>
      <c r="K56" s="25">
        <f t="shared" si="93"/>
        <v>0</v>
      </c>
      <c r="L56" s="25">
        <f t="shared" si="93"/>
        <v>0</v>
      </c>
      <c r="M56" s="25">
        <f t="shared" si="93"/>
        <v>0</v>
      </c>
      <c r="N56" s="25">
        <f t="shared" si="93"/>
        <v>0</v>
      </c>
      <c r="O56" s="25">
        <f t="shared" si="93"/>
        <v>0</v>
      </c>
      <c r="P56" s="25">
        <f t="shared" si="93"/>
        <v>0</v>
      </c>
      <c r="Q56" s="25">
        <f t="shared" si="93"/>
        <v>0</v>
      </c>
      <c r="R56" s="25">
        <f t="shared" si="93"/>
        <v>0</v>
      </c>
      <c r="S56" s="25">
        <f t="shared" si="93"/>
        <v>0</v>
      </c>
      <c r="T56" s="25">
        <f t="shared" si="93"/>
        <v>0</v>
      </c>
      <c r="U56" s="25">
        <f t="shared" si="93"/>
        <v>0</v>
      </c>
      <c r="V56" s="25">
        <f t="shared" si="93"/>
        <v>0</v>
      </c>
      <c r="W56" s="25">
        <f t="shared" si="93"/>
        <v>0</v>
      </c>
      <c r="X56" s="25">
        <f t="shared" si="93"/>
        <v>0</v>
      </c>
      <c r="Y56" s="25">
        <f t="shared" si="93"/>
        <v>0</v>
      </c>
      <c r="Z56" s="25">
        <f t="shared" si="93"/>
        <v>0</v>
      </c>
      <c r="AA56" s="25">
        <f t="shared" si="93"/>
        <v>0</v>
      </c>
      <c r="AB56" s="25">
        <f t="shared" si="93"/>
        <v>0</v>
      </c>
      <c r="AC56" s="25">
        <f t="shared" si="93"/>
        <v>0</v>
      </c>
      <c r="AD56" s="25">
        <f t="shared" si="93"/>
        <v>0</v>
      </c>
      <c r="AE56" s="25">
        <f t="shared" si="93"/>
        <v>0</v>
      </c>
      <c r="AF56" s="25">
        <f t="shared" si="93"/>
        <v>0</v>
      </c>
      <c r="AG56" s="25">
        <f t="shared" si="93"/>
        <v>0</v>
      </c>
      <c r="AH56" s="25">
        <f t="shared" si="93"/>
        <v>0</v>
      </c>
      <c r="AI56" s="25">
        <f t="shared" si="93"/>
        <v>0</v>
      </c>
      <c r="AJ56" s="25">
        <f t="shared" si="93"/>
        <v>0</v>
      </c>
      <c r="AK56" s="25">
        <f t="shared" si="93"/>
        <v>0</v>
      </c>
      <c r="AL56" s="25">
        <f t="shared" si="93"/>
        <v>0</v>
      </c>
      <c r="AM56" s="25">
        <f t="shared" si="93"/>
        <v>0</v>
      </c>
      <c r="AN56" s="25">
        <f t="shared" si="93"/>
        <v>0</v>
      </c>
      <c r="AO56" s="25">
        <f t="shared" si="93"/>
        <v>0</v>
      </c>
      <c r="AP56" s="25">
        <f t="shared" ref="AP56:BG56" si="94">IF(ROW()=COLUMN(),"-",(COUNTIF(G1_1,$H56)*COUNTIF(G1_1,AP$7))+(COUNTIF(G1_2,$H56)*COUNTIF(G1_2,AP$7))+(COUNTIF(G1_3,$H56)*COUNTIF(G1_3,AP$7))+(COUNTIF(G1_4,$H56)*COUNTIF(G1_4,AP$7))+(COUNTIF(G1_5,$H56)*COUNTIF(G1_5,AP$7))+(COUNTIF(G2_1,$H56)*COUNTIF(G2_1,AP$7))+(COUNTIF(G2_2,$H56)*COUNTIF(G2_2,AP$7))+(COUNTIF(G2_3,$H56)*COUNTIF(G2_3,AP$7))+(COUNTIF(G2_4,$H56)*COUNTIF(G2_4,AP$7))+(COUNTIF(G2_5,$H56)*COUNTIF(G2_5,AP$7))+(COUNTIF(G3_1,$H56)*COUNTIF(G3_1,AP$7))+(COUNTIF(G3_2,$H56)*COUNTIF(G3_2,AP$7))+(COUNTIF(G3_3,$H56)*COUNTIF(G3_3,AP$7))+(COUNTIF(G3_4,$H56)*COUNTIF(G3_4,AP$7))+(COUNTIF(G3_5,$H56)*COUNTIF(G3_5,AP$7))+(COUNTIF(G4_1,$H56)*COUNTIF(G4_1,AP$7))+(COUNTIF(G4_2,$H56)*COUNTIF(G4_2,AP$7))+(COUNTIF(G4_3,$H56)*COUNTIF(G4_3,AP$7))+(COUNTIF(G4_4,$H56)*COUNTIF(G4_4,AP$7))+(COUNTIF(G4_5,$H56)*COUNTIF(G4_5,AP$7))+(COUNTIF(G5_1,$H56)*COUNTIF(G5_1,AP$7))+(COUNTIF(G5_2,$H56)*COUNTIF(G5_2,AP$7))+(COUNTIF(G5_3,$H56)*COUNTIF(G5_3,AP$7))+(COUNTIF(G5_4,$H56)*COUNTIF(G5_4,AP$7))+(COUNTIF(G5_5,$H56)*COUNTIF(G5_5,AP$7)+AP116))</f>
        <v>0</v>
      </c>
      <c r="AQ56" s="25">
        <f t="shared" si="94"/>
        <v>0</v>
      </c>
      <c r="AR56" s="25">
        <f t="shared" si="94"/>
        <v>0</v>
      </c>
      <c r="AS56" s="25">
        <f t="shared" si="94"/>
        <v>0</v>
      </c>
      <c r="AT56" s="25">
        <f t="shared" si="94"/>
        <v>0</v>
      </c>
      <c r="AU56" s="25">
        <f t="shared" si="94"/>
        <v>0</v>
      </c>
      <c r="AV56" s="25">
        <f t="shared" si="94"/>
        <v>0</v>
      </c>
      <c r="AW56" s="25">
        <f t="shared" si="94"/>
        <v>0</v>
      </c>
      <c r="AX56" s="25">
        <f t="shared" si="94"/>
        <v>0</v>
      </c>
      <c r="AY56" s="25">
        <f t="shared" si="94"/>
        <v>0</v>
      </c>
      <c r="AZ56" s="25">
        <f t="shared" si="94"/>
        <v>0</v>
      </c>
      <c r="BA56" s="25">
        <f t="shared" si="94"/>
        <v>0</v>
      </c>
      <c r="BB56" s="25">
        <f t="shared" si="94"/>
        <v>0</v>
      </c>
      <c r="BC56" s="25">
        <f t="shared" si="94"/>
        <v>0</v>
      </c>
      <c r="BD56" s="25" t="str">
        <f t="shared" si="94"/>
        <v>-</v>
      </c>
      <c r="BE56" s="25">
        <f t="shared" si="94"/>
        <v>0</v>
      </c>
      <c r="BF56" s="25">
        <f t="shared" si="94"/>
        <v>0</v>
      </c>
      <c r="BG56" s="25">
        <f t="shared" si="94"/>
        <v>0</v>
      </c>
      <c r="BH56">
        <f t="shared" si="4"/>
        <v>0</v>
      </c>
    </row>
    <row r="57" spans="8:60">
      <c r="H57" s="55">
        <f>Registration!B58</f>
        <v>53</v>
      </c>
      <c r="I57" s="1">
        <f>Registration!C53</f>
        <v>0</v>
      </c>
      <c r="J57" s="25">
        <f t="shared" ref="J57:AO57" si="95">IF(ROW()=COLUMN(),"-",(COUNTIF(G1_1,$H57)*COUNTIF(G1_1,J$7))+(COUNTIF(G1_2,$H57)*COUNTIF(G1_2,J$7))+(COUNTIF(G1_3,$H57)*COUNTIF(G1_3,J$7))+(COUNTIF(G1_4,$H57)*COUNTIF(G1_4,J$7))+(COUNTIF(G1_5,$H57)*COUNTIF(G1_5,J$7))+(COUNTIF(G2_1,$H57)*COUNTIF(G2_1,J$7))+(COUNTIF(G2_2,$H57)*COUNTIF(G2_2,J$7))+(COUNTIF(G2_3,$H57)*COUNTIF(G2_3,J$7))+(COUNTIF(G2_4,$H57)*COUNTIF(G2_4,J$7))+(COUNTIF(G2_5,$H57)*COUNTIF(G2_5,J$7))+(COUNTIF(G3_1,$H57)*COUNTIF(G3_1,J$7))+(COUNTIF(G3_2,$H57)*COUNTIF(G3_2,J$7))+(COUNTIF(G3_3,$H57)*COUNTIF(G3_3,J$7))+(COUNTIF(G3_4,$H57)*COUNTIF(G3_4,J$7))+(COUNTIF(G3_5,$H57)*COUNTIF(G3_5,J$7))+(COUNTIF(G4_1,$H57)*COUNTIF(G4_1,J$7))+(COUNTIF(G4_2,$H57)*COUNTIF(G4_2,J$7))+(COUNTIF(G4_3,$H57)*COUNTIF(G4_3,J$7))+(COUNTIF(G4_4,$H57)*COUNTIF(G4_4,J$7))+(COUNTIF(G4_5,$H57)*COUNTIF(G4_5,J$7))+(COUNTIF(G5_1,$H57)*COUNTIF(G5_1,J$7))+(COUNTIF(G5_2,$H57)*COUNTIF(G5_2,J$7))+(COUNTIF(G5_3,$H57)*COUNTIF(G5_3,J$7))+(COUNTIF(G5_4,$H57)*COUNTIF(G5_4,J$7))+(COUNTIF(G5_5,$H57)*COUNTIF(G5_5,J$7)+J117))</f>
        <v>0</v>
      </c>
      <c r="K57" s="25">
        <f t="shared" si="95"/>
        <v>0</v>
      </c>
      <c r="L57" s="25">
        <f t="shared" si="95"/>
        <v>0</v>
      </c>
      <c r="M57" s="25">
        <f t="shared" si="95"/>
        <v>0</v>
      </c>
      <c r="N57" s="25">
        <f t="shared" si="95"/>
        <v>0</v>
      </c>
      <c r="O57" s="25">
        <f t="shared" si="95"/>
        <v>0</v>
      </c>
      <c r="P57" s="25">
        <f t="shared" si="95"/>
        <v>0</v>
      </c>
      <c r="Q57" s="77">
        <f t="shared" si="95"/>
        <v>0</v>
      </c>
      <c r="R57" s="25">
        <f t="shared" si="95"/>
        <v>0</v>
      </c>
      <c r="S57" s="25">
        <f t="shared" si="95"/>
        <v>0</v>
      </c>
      <c r="T57" s="25">
        <f t="shared" si="95"/>
        <v>0</v>
      </c>
      <c r="U57" s="25">
        <f t="shared" si="95"/>
        <v>0</v>
      </c>
      <c r="V57" s="25">
        <f t="shared" si="95"/>
        <v>0</v>
      </c>
      <c r="W57" s="25">
        <f t="shared" si="95"/>
        <v>0</v>
      </c>
      <c r="X57" s="25">
        <f t="shared" si="95"/>
        <v>0</v>
      </c>
      <c r="Y57" s="25">
        <f t="shared" si="95"/>
        <v>0</v>
      </c>
      <c r="Z57" s="25">
        <f t="shared" si="95"/>
        <v>0</v>
      </c>
      <c r="AA57" s="25">
        <f t="shared" si="95"/>
        <v>0</v>
      </c>
      <c r="AB57" s="25">
        <f t="shared" si="95"/>
        <v>0</v>
      </c>
      <c r="AC57" s="25">
        <f t="shared" si="95"/>
        <v>0</v>
      </c>
      <c r="AD57" s="25">
        <f t="shared" si="95"/>
        <v>0</v>
      </c>
      <c r="AE57" s="25">
        <f t="shared" si="95"/>
        <v>0</v>
      </c>
      <c r="AF57" s="25">
        <f t="shared" si="95"/>
        <v>0</v>
      </c>
      <c r="AG57" s="66">
        <f t="shared" si="95"/>
        <v>0</v>
      </c>
      <c r="AH57" s="25">
        <f t="shared" si="95"/>
        <v>0</v>
      </c>
      <c r="AI57" s="25">
        <f t="shared" si="95"/>
        <v>0</v>
      </c>
      <c r="AJ57" s="25">
        <f t="shared" si="95"/>
        <v>0</v>
      </c>
      <c r="AK57" s="25">
        <f t="shared" si="95"/>
        <v>0</v>
      </c>
      <c r="AL57" s="25">
        <f t="shared" si="95"/>
        <v>0</v>
      </c>
      <c r="AM57" s="25">
        <f t="shared" si="95"/>
        <v>0</v>
      </c>
      <c r="AN57" s="25">
        <f t="shared" si="95"/>
        <v>0</v>
      </c>
      <c r="AO57" s="25">
        <f t="shared" si="95"/>
        <v>0</v>
      </c>
      <c r="AP57" s="25">
        <f t="shared" ref="AP57:BG57" si="96">IF(ROW()=COLUMN(),"-",(COUNTIF(G1_1,$H57)*COUNTIF(G1_1,AP$7))+(COUNTIF(G1_2,$H57)*COUNTIF(G1_2,AP$7))+(COUNTIF(G1_3,$H57)*COUNTIF(G1_3,AP$7))+(COUNTIF(G1_4,$H57)*COUNTIF(G1_4,AP$7))+(COUNTIF(G1_5,$H57)*COUNTIF(G1_5,AP$7))+(COUNTIF(G2_1,$H57)*COUNTIF(G2_1,AP$7))+(COUNTIF(G2_2,$H57)*COUNTIF(G2_2,AP$7))+(COUNTIF(G2_3,$H57)*COUNTIF(G2_3,AP$7))+(COUNTIF(G2_4,$H57)*COUNTIF(G2_4,AP$7))+(COUNTIF(G2_5,$H57)*COUNTIF(G2_5,AP$7))+(COUNTIF(G3_1,$H57)*COUNTIF(G3_1,AP$7))+(COUNTIF(G3_2,$H57)*COUNTIF(G3_2,AP$7))+(COUNTIF(G3_3,$H57)*COUNTIF(G3_3,AP$7))+(COUNTIF(G3_4,$H57)*COUNTIF(G3_4,AP$7))+(COUNTIF(G3_5,$H57)*COUNTIF(G3_5,AP$7))+(COUNTIF(G4_1,$H57)*COUNTIF(G4_1,AP$7))+(COUNTIF(G4_2,$H57)*COUNTIF(G4_2,AP$7))+(COUNTIF(G4_3,$H57)*COUNTIF(G4_3,AP$7))+(COUNTIF(G4_4,$H57)*COUNTIF(G4_4,AP$7))+(COUNTIF(G4_5,$H57)*COUNTIF(G4_5,AP$7))+(COUNTIF(G5_1,$H57)*COUNTIF(G5_1,AP$7))+(COUNTIF(G5_2,$H57)*COUNTIF(G5_2,AP$7))+(COUNTIF(G5_3,$H57)*COUNTIF(G5_3,AP$7))+(COUNTIF(G5_4,$H57)*COUNTIF(G5_4,AP$7))+(COUNTIF(G5_5,$H57)*COUNTIF(G5_5,AP$7)+AP117))</f>
        <v>0</v>
      </c>
      <c r="AQ57" s="25">
        <f t="shared" si="96"/>
        <v>0</v>
      </c>
      <c r="AR57" s="25">
        <f t="shared" si="96"/>
        <v>0</v>
      </c>
      <c r="AS57" s="25">
        <f t="shared" si="96"/>
        <v>0</v>
      </c>
      <c r="AT57" s="25">
        <f t="shared" si="96"/>
        <v>0</v>
      </c>
      <c r="AU57" s="25">
        <f t="shared" si="96"/>
        <v>0</v>
      </c>
      <c r="AV57" s="25">
        <f t="shared" si="96"/>
        <v>0</v>
      </c>
      <c r="AW57" s="25">
        <f t="shared" si="96"/>
        <v>0</v>
      </c>
      <c r="AX57" s="25">
        <f t="shared" si="96"/>
        <v>0</v>
      </c>
      <c r="AY57" s="25">
        <f t="shared" si="96"/>
        <v>0</v>
      </c>
      <c r="AZ57" s="25">
        <f t="shared" si="96"/>
        <v>0</v>
      </c>
      <c r="BA57" s="25">
        <f t="shared" si="96"/>
        <v>0</v>
      </c>
      <c r="BB57" s="25">
        <f t="shared" si="96"/>
        <v>0</v>
      </c>
      <c r="BC57" s="25">
        <f t="shared" si="96"/>
        <v>0</v>
      </c>
      <c r="BD57" s="25">
        <f t="shared" si="96"/>
        <v>0</v>
      </c>
      <c r="BE57" s="25" t="str">
        <f t="shared" si="96"/>
        <v>-</v>
      </c>
      <c r="BF57" s="25">
        <f t="shared" si="96"/>
        <v>0</v>
      </c>
      <c r="BG57" s="25">
        <f t="shared" si="96"/>
        <v>0</v>
      </c>
      <c r="BH57">
        <f t="shared" si="4"/>
        <v>0</v>
      </c>
    </row>
    <row r="58" spans="8:60">
      <c r="H58" s="55">
        <f>Registration!B59</f>
        <v>54</v>
      </c>
      <c r="I58" s="1">
        <f>Registration!C54</f>
        <v>0</v>
      </c>
      <c r="J58" s="25">
        <f t="shared" ref="J58:AO58" si="97">IF(ROW()=COLUMN(),"-",(COUNTIF(G1_1,$H58)*COUNTIF(G1_1,J$7))+(COUNTIF(G1_2,$H58)*COUNTIF(G1_2,J$7))+(COUNTIF(G1_3,$H58)*COUNTIF(G1_3,J$7))+(COUNTIF(G1_4,$H58)*COUNTIF(G1_4,J$7))+(COUNTIF(G1_5,$H58)*COUNTIF(G1_5,J$7))+(COUNTIF(G2_1,$H58)*COUNTIF(G2_1,J$7))+(COUNTIF(G2_2,$H58)*COUNTIF(G2_2,J$7))+(COUNTIF(G2_3,$H58)*COUNTIF(G2_3,J$7))+(COUNTIF(G2_4,$H58)*COUNTIF(G2_4,J$7))+(COUNTIF(G2_5,$H58)*COUNTIF(G2_5,J$7))+(COUNTIF(G3_1,$H58)*COUNTIF(G3_1,J$7))+(COUNTIF(G3_2,$H58)*COUNTIF(G3_2,J$7))+(COUNTIF(G3_3,$H58)*COUNTIF(G3_3,J$7))+(COUNTIF(G3_4,$H58)*COUNTIF(G3_4,J$7))+(COUNTIF(G3_5,$H58)*COUNTIF(G3_5,J$7))+(COUNTIF(G4_1,$H58)*COUNTIF(G4_1,J$7))+(COUNTIF(G4_2,$H58)*COUNTIF(G4_2,J$7))+(COUNTIF(G4_3,$H58)*COUNTIF(G4_3,J$7))+(COUNTIF(G4_4,$H58)*COUNTIF(G4_4,J$7))+(COUNTIF(G4_5,$H58)*COUNTIF(G4_5,J$7))+(COUNTIF(G5_1,$H58)*COUNTIF(G5_1,J$7))+(COUNTIF(G5_2,$H58)*COUNTIF(G5_2,J$7))+(COUNTIF(G5_3,$H58)*COUNTIF(G5_3,J$7))+(COUNTIF(G5_4,$H58)*COUNTIF(G5_4,J$7))+(COUNTIF(G5_5,$H58)*COUNTIF(G5_5,J$7)+J118))</f>
        <v>0</v>
      </c>
      <c r="K58" s="25">
        <f t="shared" si="97"/>
        <v>0</v>
      </c>
      <c r="L58" s="25">
        <f t="shared" si="97"/>
        <v>0</v>
      </c>
      <c r="M58" s="25">
        <f t="shared" si="97"/>
        <v>0</v>
      </c>
      <c r="N58" s="25">
        <f t="shared" si="97"/>
        <v>0</v>
      </c>
      <c r="O58" s="25">
        <f t="shared" si="97"/>
        <v>0</v>
      </c>
      <c r="P58" s="25">
        <f t="shared" si="97"/>
        <v>0</v>
      </c>
      <c r="Q58" s="25">
        <f t="shared" si="97"/>
        <v>0</v>
      </c>
      <c r="R58" s="25">
        <f t="shared" si="97"/>
        <v>0</v>
      </c>
      <c r="S58" s="25">
        <f t="shared" si="97"/>
        <v>0</v>
      </c>
      <c r="T58" s="25">
        <f t="shared" si="97"/>
        <v>0</v>
      </c>
      <c r="U58" s="25">
        <f t="shared" si="97"/>
        <v>0</v>
      </c>
      <c r="V58" s="25">
        <f t="shared" si="97"/>
        <v>0</v>
      </c>
      <c r="W58" s="25">
        <f t="shared" si="97"/>
        <v>0</v>
      </c>
      <c r="X58" s="25">
        <f t="shared" si="97"/>
        <v>0</v>
      </c>
      <c r="Y58" s="25">
        <f t="shared" si="97"/>
        <v>0</v>
      </c>
      <c r="Z58" s="25">
        <f t="shared" si="97"/>
        <v>0</v>
      </c>
      <c r="AA58" s="25">
        <f t="shared" si="97"/>
        <v>0</v>
      </c>
      <c r="AB58" s="25">
        <f t="shared" si="97"/>
        <v>0</v>
      </c>
      <c r="AC58" s="25">
        <f t="shared" si="97"/>
        <v>0</v>
      </c>
      <c r="AD58" s="25">
        <f t="shared" si="97"/>
        <v>0</v>
      </c>
      <c r="AE58" s="25">
        <f t="shared" si="97"/>
        <v>0</v>
      </c>
      <c r="AF58" s="25">
        <f t="shared" si="97"/>
        <v>0</v>
      </c>
      <c r="AG58" s="25">
        <f t="shared" si="97"/>
        <v>0</v>
      </c>
      <c r="AH58" s="25">
        <f t="shared" si="97"/>
        <v>0</v>
      </c>
      <c r="AI58" s="25">
        <f t="shared" si="97"/>
        <v>0</v>
      </c>
      <c r="AJ58" s="25">
        <f t="shared" si="97"/>
        <v>0</v>
      </c>
      <c r="AK58" s="25">
        <f t="shared" si="97"/>
        <v>0</v>
      </c>
      <c r="AL58" s="25">
        <f t="shared" si="97"/>
        <v>0</v>
      </c>
      <c r="AM58" s="25">
        <f t="shared" si="97"/>
        <v>0</v>
      </c>
      <c r="AN58" s="25">
        <f t="shared" si="97"/>
        <v>0</v>
      </c>
      <c r="AO58" s="25">
        <f t="shared" si="97"/>
        <v>0</v>
      </c>
      <c r="AP58" s="25">
        <f t="shared" ref="AP58:BG58" si="98">IF(ROW()=COLUMN(),"-",(COUNTIF(G1_1,$H58)*COUNTIF(G1_1,AP$7))+(COUNTIF(G1_2,$H58)*COUNTIF(G1_2,AP$7))+(COUNTIF(G1_3,$H58)*COUNTIF(G1_3,AP$7))+(COUNTIF(G1_4,$H58)*COUNTIF(G1_4,AP$7))+(COUNTIF(G1_5,$H58)*COUNTIF(G1_5,AP$7))+(COUNTIF(G2_1,$H58)*COUNTIF(G2_1,AP$7))+(COUNTIF(G2_2,$H58)*COUNTIF(G2_2,AP$7))+(COUNTIF(G2_3,$H58)*COUNTIF(G2_3,AP$7))+(COUNTIF(G2_4,$H58)*COUNTIF(G2_4,AP$7))+(COUNTIF(G2_5,$H58)*COUNTIF(G2_5,AP$7))+(COUNTIF(G3_1,$H58)*COUNTIF(G3_1,AP$7))+(COUNTIF(G3_2,$H58)*COUNTIF(G3_2,AP$7))+(COUNTIF(G3_3,$H58)*COUNTIF(G3_3,AP$7))+(COUNTIF(G3_4,$H58)*COUNTIF(G3_4,AP$7))+(COUNTIF(G3_5,$H58)*COUNTIF(G3_5,AP$7))+(COUNTIF(G4_1,$H58)*COUNTIF(G4_1,AP$7))+(COUNTIF(G4_2,$H58)*COUNTIF(G4_2,AP$7))+(COUNTIF(G4_3,$H58)*COUNTIF(G4_3,AP$7))+(COUNTIF(G4_4,$H58)*COUNTIF(G4_4,AP$7))+(COUNTIF(G4_5,$H58)*COUNTIF(G4_5,AP$7))+(COUNTIF(G5_1,$H58)*COUNTIF(G5_1,AP$7))+(COUNTIF(G5_2,$H58)*COUNTIF(G5_2,AP$7))+(COUNTIF(G5_3,$H58)*COUNTIF(G5_3,AP$7))+(COUNTIF(G5_4,$H58)*COUNTIF(G5_4,AP$7))+(COUNTIF(G5_5,$H58)*COUNTIF(G5_5,AP$7)+AP118))</f>
        <v>0</v>
      </c>
      <c r="AQ58" s="25">
        <f t="shared" si="98"/>
        <v>0</v>
      </c>
      <c r="AR58" s="25">
        <f t="shared" si="98"/>
        <v>0</v>
      </c>
      <c r="AS58" s="25">
        <f t="shared" si="98"/>
        <v>0</v>
      </c>
      <c r="AT58" s="25">
        <f t="shared" si="98"/>
        <v>0</v>
      </c>
      <c r="AU58" s="25">
        <f t="shared" si="98"/>
        <v>0</v>
      </c>
      <c r="AV58" s="25">
        <f t="shared" si="98"/>
        <v>0</v>
      </c>
      <c r="AW58" s="25">
        <f t="shared" si="98"/>
        <v>0</v>
      </c>
      <c r="AX58" s="25">
        <f t="shared" si="98"/>
        <v>0</v>
      </c>
      <c r="AY58" s="25">
        <f t="shared" si="98"/>
        <v>0</v>
      </c>
      <c r="AZ58" s="25">
        <f t="shared" si="98"/>
        <v>0</v>
      </c>
      <c r="BA58" s="25">
        <f t="shared" si="98"/>
        <v>0</v>
      </c>
      <c r="BB58" s="25">
        <f t="shared" si="98"/>
        <v>0</v>
      </c>
      <c r="BC58" s="25">
        <f t="shared" si="98"/>
        <v>0</v>
      </c>
      <c r="BD58" s="25">
        <f t="shared" si="98"/>
        <v>0</v>
      </c>
      <c r="BE58" s="25">
        <f t="shared" si="98"/>
        <v>0</v>
      </c>
      <c r="BF58" s="25" t="str">
        <f t="shared" si="98"/>
        <v>-</v>
      </c>
      <c r="BG58" s="25">
        <f t="shared" si="98"/>
        <v>0</v>
      </c>
      <c r="BH58">
        <f t="shared" si="4"/>
        <v>0</v>
      </c>
    </row>
    <row r="59" spans="8:60">
      <c r="H59" s="55">
        <f>Registration!B60</f>
        <v>55</v>
      </c>
      <c r="I59" s="1">
        <f>Registration!C55</f>
        <v>0</v>
      </c>
      <c r="J59" s="25">
        <f t="shared" ref="J59:AO59" si="99">IF(ROW()=COLUMN(),"-",(COUNTIF(G1_1,$H59)*COUNTIF(G1_1,J$7))+(COUNTIF(G1_2,$H59)*COUNTIF(G1_2,J$7))+(COUNTIF(G1_3,$H59)*COUNTIF(G1_3,J$7))+(COUNTIF(G1_4,$H59)*COUNTIF(G1_4,J$7))+(COUNTIF(G1_5,$H59)*COUNTIF(G1_5,J$7))+(COUNTIF(G2_1,$H59)*COUNTIF(G2_1,J$7))+(COUNTIF(G2_2,$H59)*COUNTIF(G2_2,J$7))+(COUNTIF(G2_3,$H59)*COUNTIF(G2_3,J$7))+(COUNTIF(G2_4,$H59)*COUNTIF(G2_4,J$7))+(COUNTIF(G2_5,$H59)*COUNTIF(G2_5,J$7))+(COUNTIF(G3_1,$H59)*COUNTIF(G3_1,J$7))+(COUNTIF(G3_2,$H59)*COUNTIF(G3_2,J$7))+(COUNTIF(G3_3,$H59)*COUNTIF(G3_3,J$7))+(COUNTIF(G3_4,$H59)*COUNTIF(G3_4,J$7))+(COUNTIF(G3_5,$H59)*COUNTIF(G3_5,J$7))+(COUNTIF(G4_1,$H59)*COUNTIF(G4_1,J$7))+(COUNTIF(G4_2,$H59)*COUNTIF(G4_2,J$7))+(COUNTIF(G4_3,$H59)*COUNTIF(G4_3,J$7))+(COUNTIF(G4_4,$H59)*COUNTIF(G4_4,J$7))+(COUNTIF(G4_5,$H59)*COUNTIF(G4_5,J$7))+(COUNTIF(G5_1,$H59)*COUNTIF(G5_1,J$7))+(COUNTIF(G5_2,$H59)*COUNTIF(G5_2,J$7))+(COUNTIF(G5_3,$H59)*COUNTIF(G5_3,J$7))+(COUNTIF(G5_4,$H59)*COUNTIF(G5_4,J$7))+(COUNTIF(G5_5,$H59)*COUNTIF(G5_5,J$7)+J119))</f>
        <v>0</v>
      </c>
      <c r="K59" s="25">
        <f t="shared" si="99"/>
        <v>0</v>
      </c>
      <c r="L59" s="25">
        <f t="shared" si="99"/>
        <v>0</v>
      </c>
      <c r="M59" s="25">
        <f t="shared" si="99"/>
        <v>0</v>
      </c>
      <c r="N59" s="25">
        <f t="shared" si="99"/>
        <v>0</v>
      </c>
      <c r="O59" s="25">
        <f t="shared" si="99"/>
        <v>0</v>
      </c>
      <c r="P59" s="25">
        <f t="shared" si="99"/>
        <v>0</v>
      </c>
      <c r="Q59" s="25">
        <f t="shared" si="99"/>
        <v>0</v>
      </c>
      <c r="R59" s="25">
        <f t="shared" si="99"/>
        <v>0</v>
      </c>
      <c r="S59" s="25">
        <f t="shared" si="99"/>
        <v>0</v>
      </c>
      <c r="T59" s="80">
        <f t="shared" si="99"/>
        <v>0</v>
      </c>
      <c r="U59" s="25">
        <f t="shared" si="99"/>
        <v>0</v>
      </c>
      <c r="V59" s="25">
        <f t="shared" si="99"/>
        <v>0</v>
      </c>
      <c r="W59" s="25">
        <f t="shared" si="99"/>
        <v>0</v>
      </c>
      <c r="X59" s="25">
        <f t="shared" si="99"/>
        <v>0</v>
      </c>
      <c r="Y59" s="25">
        <f t="shared" si="99"/>
        <v>0</v>
      </c>
      <c r="Z59" s="25">
        <f t="shared" si="99"/>
        <v>0</v>
      </c>
      <c r="AA59" s="25">
        <f t="shared" si="99"/>
        <v>0</v>
      </c>
      <c r="AB59" s="25">
        <f t="shared" si="99"/>
        <v>0</v>
      </c>
      <c r="AC59" s="25">
        <f t="shared" si="99"/>
        <v>0</v>
      </c>
      <c r="AD59" s="25">
        <f t="shared" si="99"/>
        <v>0</v>
      </c>
      <c r="AE59" s="25">
        <f t="shared" si="99"/>
        <v>0</v>
      </c>
      <c r="AF59" s="25">
        <f t="shared" si="99"/>
        <v>0</v>
      </c>
      <c r="AG59" s="25">
        <f t="shared" si="99"/>
        <v>0</v>
      </c>
      <c r="AH59" s="25">
        <f t="shared" si="99"/>
        <v>0</v>
      </c>
      <c r="AI59" s="25">
        <f t="shared" si="99"/>
        <v>0</v>
      </c>
      <c r="AJ59" s="25">
        <f t="shared" si="99"/>
        <v>0</v>
      </c>
      <c r="AK59" s="25">
        <f t="shared" si="99"/>
        <v>0</v>
      </c>
      <c r="AL59" s="25">
        <f t="shared" si="99"/>
        <v>0</v>
      </c>
      <c r="AM59" s="25">
        <f t="shared" si="99"/>
        <v>0</v>
      </c>
      <c r="AN59" s="25">
        <f t="shared" si="99"/>
        <v>0</v>
      </c>
      <c r="AO59" s="25">
        <f t="shared" si="99"/>
        <v>0</v>
      </c>
      <c r="AP59" s="25">
        <f t="shared" ref="AP59:BG59" si="100">IF(ROW()=COLUMN(),"-",(COUNTIF(G1_1,$H59)*COUNTIF(G1_1,AP$7))+(COUNTIF(G1_2,$H59)*COUNTIF(G1_2,AP$7))+(COUNTIF(G1_3,$H59)*COUNTIF(G1_3,AP$7))+(COUNTIF(G1_4,$H59)*COUNTIF(G1_4,AP$7))+(COUNTIF(G1_5,$H59)*COUNTIF(G1_5,AP$7))+(COUNTIF(G2_1,$H59)*COUNTIF(G2_1,AP$7))+(COUNTIF(G2_2,$H59)*COUNTIF(G2_2,AP$7))+(COUNTIF(G2_3,$H59)*COUNTIF(G2_3,AP$7))+(COUNTIF(G2_4,$H59)*COUNTIF(G2_4,AP$7))+(COUNTIF(G2_5,$H59)*COUNTIF(G2_5,AP$7))+(COUNTIF(G3_1,$H59)*COUNTIF(G3_1,AP$7))+(COUNTIF(G3_2,$H59)*COUNTIF(G3_2,AP$7))+(COUNTIF(G3_3,$H59)*COUNTIF(G3_3,AP$7))+(COUNTIF(G3_4,$H59)*COUNTIF(G3_4,AP$7))+(COUNTIF(G3_5,$H59)*COUNTIF(G3_5,AP$7))+(COUNTIF(G4_1,$H59)*COUNTIF(G4_1,AP$7))+(COUNTIF(G4_2,$H59)*COUNTIF(G4_2,AP$7))+(COUNTIF(G4_3,$H59)*COUNTIF(G4_3,AP$7))+(COUNTIF(G4_4,$H59)*COUNTIF(G4_4,AP$7))+(COUNTIF(G4_5,$H59)*COUNTIF(G4_5,AP$7))+(COUNTIF(G5_1,$H59)*COUNTIF(G5_1,AP$7))+(COUNTIF(G5_2,$H59)*COUNTIF(G5_2,AP$7))+(COUNTIF(G5_3,$H59)*COUNTIF(G5_3,AP$7))+(COUNTIF(G5_4,$H59)*COUNTIF(G5_4,AP$7))+(COUNTIF(G5_5,$H59)*COUNTIF(G5_5,AP$7)+AP119))</f>
        <v>0</v>
      </c>
      <c r="AQ59" s="25">
        <f t="shared" si="100"/>
        <v>0</v>
      </c>
      <c r="AR59" s="25">
        <f t="shared" si="100"/>
        <v>0</v>
      </c>
      <c r="AS59" s="25">
        <f t="shared" si="100"/>
        <v>0</v>
      </c>
      <c r="AT59" s="25">
        <f t="shared" si="100"/>
        <v>0</v>
      </c>
      <c r="AU59" s="25">
        <f t="shared" si="100"/>
        <v>0</v>
      </c>
      <c r="AV59" s="25">
        <f t="shared" si="100"/>
        <v>0</v>
      </c>
      <c r="AW59" s="25">
        <f t="shared" si="100"/>
        <v>0</v>
      </c>
      <c r="AX59" s="25">
        <f t="shared" si="100"/>
        <v>0</v>
      </c>
      <c r="AY59" s="25">
        <f t="shared" si="100"/>
        <v>0</v>
      </c>
      <c r="AZ59" s="25">
        <f t="shared" si="100"/>
        <v>0</v>
      </c>
      <c r="BA59" s="25">
        <f t="shared" si="100"/>
        <v>0</v>
      </c>
      <c r="BB59" s="25">
        <f t="shared" si="100"/>
        <v>0</v>
      </c>
      <c r="BC59" s="25">
        <f t="shared" si="100"/>
        <v>0</v>
      </c>
      <c r="BD59" s="25">
        <f t="shared" si="100"/>
        <v>0</v>
      </c>
      <c r="BE59" s="25">
        <f t="shared" si="100"/>
        <v>0</v>
      </c>
      <c r="BF59" s="25">
        <f t="shared" si="100"/>
        <v>0</v>
      </c>
      <c r="BG59" s="25" t="str">
        <f t="shared" si="100"/>
        <v>-</v>
      </c>
      <c r="BH59">
        <f t="shared" si="4"/>
        <v>0</v>
      </c>
    </row>
    <row r="60" spans="8:60"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8:60"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5" spans="8:84"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</row>
    <row r="66" spans="8:84">
      <c r="J66" s="1" t="s">
        <v>989</v>
      </c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</row>
    <row r="67" spans="8:84">
      <c r="J67" s="1">
        <f>+$H70</f>
        <v>1</v>
      </c>
      <c r="K67" s="1">
        <f>+$H71</f>
        <v>2</v>
      </c>
      <c r="L67" s="1">
        <f>+$H72</f>
        <v>3</v>
      </c>
      <c r="M67" s="1">
        <f>+$H73</f>
        <v>4</v>
      </c>
      <c r="N67" s="1">
        <f>+$H74</f>
        <v>5</v>
      </c>
      <c r="O67" s="1">
        <f>+$H75</f>
        <v>6</v>
      </c>
      <c r="P67" s="1">
        <f>+$H76</f>
        <v>7</v>
      </c>
      <c r="Q67" s="1">
        <f>+$H77</f>
        <v>8</v>
      </c>
      <c r="R67" s="1">
        <f>+$H78</f>
        <v>9</v>
      </c>
      <c r="S67" s="1">
        <f>+$H79</f>
        <v>10</v>
      </c>
      <c r="T67" s="1">
        <f>+$H80</f>
        <v>11</v>
      </c>
      <c r="U67" s="1">
        <f>+$H81</f>
        <v>12</v>
      </c>
      <c r="V67" s="1">
        <f>+$H82</f>
        <v>13</v>
      </c>
      <c r="W67" s="1">
        <f>+$H83</f>
        <v>14</v>
      </c>
      <c r="X67" s="1">
        <f>+$H84</f>
        <v>15</v>
      </c>
      <c r="Y67" s="1">
        <f>+$H85</f>
        <v>16</v>
      </c>
      <c r="Z67" s="1">
        <f>+$H86</f>
        <v>17</v>
      </c>
      <c r="AA67" s="1">
        <f>+$H87</f>
        <v>18</v>
      </c>
      <c r="AB67" s="1">
        <f>+$H88</f>
        <v>19</v>
      </c>
      <c r="AC67" s="1">
        <f>+$H89</f>
        <v>20</v>
      </c>
      <c r="AD67" s="1">
        <f>+$H90</f>
        <v>21</v>
      </c>
      <c r="AE67" s="1">
        <f>+$H91</f>
        <v>22</v>
      </c>
      <c r="AF67" s="1">
        <f>+$H92</f>
        <v>23</v>
      </c>
      <c r="AG67" s="1">
        <f>+$H93</f>
        <v>24</v>
      </c>
      <c r="AH67" s="1">
        <f>+$H94</f>
        <v>25</v>
      </c>
      <c r="AI67" s="1">
        <f>+$H95</f>
        <v>26</v>
      </c>
      <c r="AJ67" s="1">
        <f>+$H96</f>
        <v>27</v>
      </c>
      <c r="AK67" s="1">
        <f>+$H97</f>
        <v>28</v>
      </c>
      <c r="AL67" s="1">
        <f>+$H98</f>
        <v>29</v>
      </c>
      <c r="AM67" s="1">
        <f>+$H99</f>
        <v>30</v>
      </c>
      <c r="AN67" s="1">
        <f>+$H100</f>
        <v>31</v>
      </c>
      <c r="AO67" s="1">
        <f>+$H101</f>
        <v>36</v>
      </c>
      <c r="AP67" s="1">
        <f>+$H102</f>
        <v>37</v>
      </c>
      <c r="AQ67" s="1">
        <f>+$H103</f>
        <v>39</v>
      </c>
      <c r="AR67" s="1">
        <f>+$H104</f>
        <v>40</v>
      </c>
      <c r="AS67" s="1">
        <f>+$H105</f>
        <v>41</v>
      </c>
      <c r="AT67" s="1">
        <f>+$H106</f>
        <v>42</v>
      </c>
      <c r="AU67" s="1">
        <f>+$H107</f>
        <v>43</v>
      </c>
      <c r="AV67" s="1">
        <f>+$H108</f>
        <v>44</v>
      </c>
      <c r="AW67" s="1">
        <f>+$H109</f>
        <v>45</v>
      </c>
      <c r="AX67" s="1">
        <f>+$H110</f>
        <v>46</v>
      </c>
      <c r="AY67" s="1">
        <f>+$H111</f>
        <v>47</v>
      </c>
      <c r="AZ67" s="1">
        <f>+$H112</f>
        <v>48</v>
      </c>
      <c r="BA67" s="1">
        <f>+$H113</f>
        <v>49</v>
      </c>
      <c r="BB67" s="1">
        <f>+$H114</f>
        <v>50</v>
      </c>
      <c r="BC67" s="1">
        <f>+$H115</f>
        <v>51</v>
      </c>
      <c r="BD67" s="1">
        <f>+$H116</f>
        <v>52</v>
      </c>
      <c r="BE67" s="1">
        <f>+$H117</f>
        <v>53</v>
      </c>
      <c r="BF67" s="1">
        <f>+$H118</f>
        <v>54</v>
      </c>
      <c r="BG67" s="1">
        <f>+$H119</f>
        <v>55</v>
      </c>
      <c r="BH67" s="1" t="s">
        <v>990</v>
      </c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</row>
    <row r="68" spans="8:84">
      <c r="BH68" s="1" t="s">
        <v>991</v>
      </c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</row>
    <row r="69" spans="8:84">
      <c r="H69" s="1" t="str">
        <f>Registration!B9</f>
        <v>Badge #</v>
      </c>
      <c r="I69" s="1" t="str">
        <f>Registration!C9</f>
        <v>Name</v>
      </c>
      <c r="J69" s="1" t="str">
        <f>J9</f>
        <v>Tyler Harvey</v>
      </c>
      <c r="K69" s="1" t="str">
        <f t="shared" ref="K69:BG69" si="101">K9</f>
        <v>Sean King</v>
      </c>
      <c r="L69" s="1" t="str">
        <f t="shared" si="101"/>
        <v>Paul Work</v>
      </c>
      <c r="M69" s="1" t="str">
        <f t="shared" si="101"/>
        <v>David Simmons</v>
      </c>
      <c r="N69" s="1" t="str">
        <f t="shared" si="101"/>
        <v>David Hecht</v>
      </c>
      <c r="O69" s="1" t="str">
        <f t="shared" si="101"/>
        <v>Rick Westerman</v>
      </c>
      <c r="P69" s="1" t="str">
        <f t="shared" si="101"/>
        <v>Ken Boucher</v>
      </c>
      <c r="Q69" s="1" t="str">
        <f t="shared" si="101"/>
        <v>Jeff Heuer</v>
      </c>
      <c r="R69" s="1" t="str">
        <f t="shared" si="101"/>
        <v>Aliza Panitz</v>
      </c>
      <c r="S69" s="1" t="str">
        <f t="shared" si="101"/>
        <v>John Tamplin</v>
      </c>
      <c r="T69" s="1" t="str">
        <f t="shared" si="101"/>
        <v>Dave Blanchard</v>
      </c>
      <c r="U69" s="1" t="str">
        <f t="shared" si="101"/>
        <v>Mike Monical</v>
      </c>
      <c r="V69" s="1" t="str">
        <f t="shared" si="101"/>
        <v>Chris Schaffer</v>
      </c>
      <c r="W69" s="1" t="str">
        <f t="shared" si="101"/>
        <v>Myk Deans</v>
      </c>
      <c r="X69" s="1" t="str">
        <f t="shared" si="101"/>
        <v>Rich Atwater</v>
      </c>
      <c r="Y69" s="1" t="str">
        <f t="shared" si="101"/>
        <v>Jason Ley</v>
      </c>
      <c r="Z69" s="1">
        <f t="shared" si="101"/>
        <v>0</v>
      </c>
      <c r="AA69" s="1">
        <f t="shared" si="101"/>
        <v>0</v>
      </c>
      <c r="AB69" s="1">
        <f t="shared" si="101"/>
        <v>0</v>
      </c>
      <c r="AC69" s="1">
        <f t="shared" si="101"/>
        <v>0</v>
      </c>
      <c r="AD69" s="1">
        <f t="shared" si="101"/>
        <v>0</v>
      </c>
      <c r="AE69" s="1">
        <f t="shared" si="101"/>
        <v>0</v>
      </c>
      <c r="AF69" s="1">
        <f t="shared" si="101"/>
        <v>0</v>
      </c>
      <c r="AG69" s="1">
        <f t="shared" si="101"/>
        <v>0</v>
      </c>
      <c r="AH69" s="1">
        <f t="shared" si="101"/>
        <v>0</v>
      </c>
      <c r="AI69" s="1">
        <f t="shared" si="101"/>
        <v>0</v>
      </c>
      <c r="AJ69" s="1">
        <f t="shared" si="101"/>
        <v>0</v>
      </c>
      <c r="AK69" s="1">
        <f t="shared" si="101"/>
        <v>0</v>
      </c>
      <c r="AL69" s="1">
        <f t="shared" si="101"/>
        <v>0</v>
      </c>
      <c r="AM69" s="1">
        <f t="shared" si="101"/>
        <v>0</v>
      </c>
      <c r="AN69" s="1">
        <f t="shared" si="101"/>
        <v>0</v>
      </c>
      <c r="AO69" s="1">
        <f t="shared" si="101"/>
        <v>0</v>
      </c>
      <c r="AP69" s="1">
        <f t="shared" si="101"/>
        <v>0</v>
      </c>
      <c r="AQ69" s="1">
        <f t="shared" si="101"/>
        <v>0</v>
      </c>
      <c r="AR69" s="1">
        <f t="shared" si="101"/>
        <v>0</v>
      </c>
      <c r="AS69" s="1">
        <f t="shared" si="101"/>
        <v>0</v>
      </c>
      <c r="AT69" s="1">
        <f t="shared" si="101"/>
        <v>0</v>
      </c>
      <c r="AU69" s="1">
        <f t="shared" si="101"/>
        <v>0</v>
      </c>
      <c r="AV69" s="1">
        <f t="shared" si="101"/>
        <v>0</v>
      </c>
      <c r="AW69" s="1">
        <f t="shared" si="101"/>
        <v>0</v>
      </c>
      <c r="AX69" s="1">
        <f t="shared" si="101"/>
        <v>0</v>
      </c>
      <c r="AY69" s="1">
        <f t="shared" si="101"/>
        <v>0</v>
      </c>
      <c r="AZ69" s="1">
        <f t="shared" si="101"/>
        <v>0</v>
      </c>
      <c r="BA69" s="1">
        <f t="shared" si="101"/>
        <v>0</v>
      </c>
      <c r="BB69" s="1">
        <f t="shared" si="101"/>
        <v>0</v>
      </c>
      <c r="BC69" s="1">
        <f t="shared" si="101"/>
        <v>0</v>
      </c>
      <c r="BD69" s="1">
        <f t="shared" si="101"/>
        <v>0</v>
      </c>
      <c r="BE69" s="1">
        <f t="shared" si="101"/>
        <v>0</v>
      </c>
      <c r="BF69" s="1">
        <f t="shared" si="101"/>
        <v>0</v>
      </c>
      <c r="BG69" s="1">
        <f t="shared" si="101"/>
        <v>0</v>
      </c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</row>
    <row r="70" spans="8:84">
      <c r="H70">
        <f>Registration!B11</f>
        <v>1</v>
      </c>
      <c r="I70" s="1" t="str">
        <f>Registration!C11</f>
        <v>Tyler Harvey</v>
      </c>
      <c r="J70" s="25" t="str">
        <f>IF(ROW()=(COLUMN()+60),"-",(COUNTIF(G1_6,$H70)*COUNTIF(G1_6,J$7))+(COUNTIF(G1_7,$H70)*COUNTIF(G1_7,J$7))+(COUNTIF(G1_8,$H70)*COUNTIF(G1_8,J$7))+(COUNTIF(G1_9,$H70)*COUNTIF(G1_9,J$7))+(COUNTIF(G1_10,$H70)*COUNTIF(G1_10,J$7))+(COUNTIF(G2_6,$H70)*COUNTIF(G2_6,J$7))+(COUNTIF(G2_7,$H70)*COUNTIF(G2_7,J$7))+(COUNTIF(G2_8,$H70)*COUNTIF(G2_8,J$7))+(COUNTIF(G2_9,$H70)*COUNTIF(G2_9,J$7))+(COUNTIF(G2_10,$H70)*COUNTIF(G2_10,J$7))+(COUNTIF(G3_6,$H70)*COUNTIF(G3_6,J$7))+(COUNTIF(G3_7,$H70)*COUNTIF(G3_7,J$7))+(COUNTIF(G3_8,$H70)*COUNTIF(G3_8,J$7))+(COUNTIF(G3_9,$H70)*COUNTIF(G3_9,J$7))+(COUNTIF(G3_10,$H70)*COUNTIF(G3_10,J$7))+(COUNTIF(G4_6,$H70)*COUNTIF(G4_6,J$7))+(COUNTIF(G4_7,$H70)*COUNTIF(G4_7,J$7))+(COUNTIF(G4_8,$H70)*COUNTIF(G4_8,J$7))+(COUNTIF(G4_9,$H70)*COUNTIF(G4_9,J$7))+(COUNTIF(G4_10,$H70)*COUNTIF(G4_10,J$7))+(COUNTIF(G5_6,$H70)*COUNTIF(G5_6,J$7))+(COUNTIF(G5_7,$H70)*COUNTIF(G5_7,J$7))+(COUNTIF(G5_8,$H70)*COUNTIF(G5_8,J$7))+(COUNTIF(G5_9,$H70)*COUNTIF(G5_9,J$7))+(COUNTIF(G5_10,$H70)*COUNTIF(G5_10,J$7)+J130))</f>
        <v>-</v>
      </c>
      <c r="K70" s="25">
        <f t="shared" ref="K70:BG70" si="102">IF(ROW()=(COLUMN()+60),"-",(COUNTIF(G1_6,$H70)*COUNTIF(G1_6,K$7))+(COUNTIF(G1_7,$H70)*COUNTIF(G1_7,K$7))+(COUNTIF(G1_8,$H70)*COUNTIF(G1_8,K$7))+(COUNTIF(G1_9,$H70)*COUNTIF(G1_9,K$7))+(COUNTIF(G1_10,$H70)*COUNTIF(G1_10,K$7))+(COUNTIF(G2_6,$H70)*COUNTIF(G2_6,K$7))+(COUNTIF(G2_7,$H70)*COUNTIF(G2_7,K$7))+(COUNTIF(G2_8,$H70)*COUNTIF(G2_8,K$7))+(COUNTIF(G2_9,$H70)*COUNTIF(G2_9,K$7))+(COUNTIF(G2_10,$H70)*COUNTIF(G2_10,K$7))+(COUNTIF(G3_6,$H70)*COUNTIF(G3_6,K$7))+(COUNTIF(G3_7,$H70)*COUNTIF(G3_7,K$7))+(COUNTIF(G3_8,$H70)*COUNTIF(G3_8,K$7))+(COUNTIF(G3_9,$H70)*COUNTIF(G3_9,K$7))+(COUNTIF(G3_10,$H70)*COUNTIF(G3_10,K$7))+(COUNTIF(G4_6,$H70)*COUNTIF(G4_6,K$7))+(COUNTIF(G4_7,$H70)*COUNTIF(G4_7,K$7))+(COUNTIF(G4_8,$H70)*COUNTIF(G4_8,K$7))+(COUNTIF(G4_9,$H70)*COUNTIF(G4_9,K$7))+(COUNTIF(G4_10,$H70)*COUNTIF(G4_10,K$7))+(COUNTIF(G5_6,$H70)*COUNTIF(G5_6,K$7))+(COUNTIF(G5_7,$H70)*COUNTIF(G5_7,K$7))+(COUNTIF(G5_8,$H70)*COUNTIF(G5_8,K$7))+(COUNTIF(G5_9,$H70)*COUNTIF(G5_9,K$7))+(COUNTIF(G5_10,$H70)*COUNTIF(G5_10,K$7)+K130))</f>
        <v>0</v>
      </c>
      <c r="L70" s="25">
        <f t="shared" si="102"/>
        <v>0</v>
      </c>
      <c r="M70" s="68">
        <f t="shared" si="102"/>
        <v>0</v>
      </c>
      <c r="N70" s="81">
        <f t="shared" si="102"/>
        <v>0</v>
      </c>
      <c r="O70" s="25">
        <f t="shared" si="102"/>
        <v>0</v>
      </c>
      <c r="P70" s="81">
        <f t="shared" si="102"/>
        <v>0</v>
      </c>
      <c r="Q70" s="25">
        <f t="shared" si="102"/>
        <v>0</v>
      </c>
      <c r="R70" s="25">
        <f t="shared" si="102"/>
        <v>0</v>
      </c>
      <c r="S70" s="25">
        <f t="shared" si="102"/>
        <v>0</v>
      </c>
      <c r="T70" s="25">
        <f t="shared" si="102"/>
        <v>0</v>
      </c>
      <c r="U70" s="25">
        <f t="shared" si="102"/>
        <v>0</v>
      </c>
      <c r="V70" s="25">
        <f t="shared" si="102"/>
        <v>0</v>
      </c>
      <c r="W70" s="25">
        <f t="shared" si="102"/>
        <v>0</v>
      </c>
      <c r="X70" s="25">
        <f t="shared" si="102"/>
        <v>0</v>
      </c>
      <c r="Y70" s="25">
        <f t="shared" si="102"/>
        <v>0</v>
      </c>
      <c r="Z70" s="25">
        <f t="shared" si="102"/>
        <v>0</v>
      </c>
      <c r="AA70" s="25">
        <f t="shared" si="102"/>
        <v>0</v>
      </c>
      <c r="AB70" s="25">
        <f t="shared" si="102"/>
        <v>0</v>
      </c>
      <c r="AC70" s="25">
        <f t="shared" si="102"/>
        <v>0</v>
      </c>
      <c r="AD70" s="25">
        <f t="shared" si="102"/>
        <v>0</v>
      </c>
      <c r="AE70" s="25">
        <f t="shared" si="102"/>
        <v>0</v>
      </c>
      <c r="AF70" s="25">
        <f t="shared" si="102"/>
        <v>0</v>
      </c>
      <c r="AG70" s="25">
        <f t="shared" si="102"/>
        <v>0</v>
      </c>
      <c r="AH70" s="25">
        <f t="shared" si="102"/>
        <v>0</v>
      </c>
      <c r="AI70" s="25">
        <f t="shared" si="102"/>
        <v>0</v>
      </c>
      <c r="AJ70" s="25">
        <f t="shared" si="102"/>
        <v>0</v>
      </c>
      <c r="AK70" s="25">
        <f t="shared" si="102"/>
        <v>0</v>
      </c>
      <c r="AL70" s="25">
        <f t="shared" si="102"/>
        <v>0</v>
      </c>
      <c r="AM70" s="25">
        <f t="shared" si="102"/>
        <v>0</v>
      </c>
      <c r="AN70" s="25">
        <f t="shared" si="102"/>
        <v>0</v>
      </c>
      <c r="AO70" s="25">
        <f t="shared" si="102"/>
        <v>0</v>
      </c>
      <c r="AP70" s="25">
        <f t="shared" si="102"/>
        <v>0</v>
      </c>
      <c r="AQ70" s="25">
        <f t="shared" si="102"/>
        <v>0</v>
      </c>
      <c r="AR70" s="25">
        <f t="shared" si="102"/>
        <v>0</v>
      </c>
      <c r="AS70" s="25">
        <f t="shared" si="102"/>
        <v>0</v>
      </c>
      <c r="AT70" s="25">
        <f t="shared" si="102"/>
        <v>0</v>
      </c>
      <c r="AU70" s="25">
        <f t="shared" si="102"/>
        <v>0</v>
      </c>
      <c r="AV70" s="25">
        <f t="shared" si="102"/>
        <v>0</v>
      </c>
      <c r="AW70" s="25">
        <f t="shared" si="102"/>
        <v>0</v>
      </c>
      <c r="AX70" s="25">
        <f t="shared" si="102"/>
        <v>0</v>
      </c>
      <c r="AY70" s="25">
        <f t="shared" si="102"/>
        <v>0</v>
      </c>
      <c r="AZ70" s="25">
        <f t="shared" si="102"/>
        <v>0</v>
      </c>
      <c r="BA70" s="25">
        <f t="shared" si="102"/>
        <v>0</v>
      </c>
      <c r="BB70" s="25">
        <f t="shared" si="102"/>
        <v>0</v>
      </c>
      <c r="BC70" s="25">
        <f t="shared" si="102"/>
        <v>0</v>
      </c>
      <c r="BD70" s="25">
        <f t="shared" si="102"/>
        <v>0</v>
      </c>
      <c r="BE70" s="25">
        <f t="shared" si="102"/>
        <v>0</v>
      </c>
      <c r="BF70" s="25">
        <f t="shared" si="102"/>
        <v>0</v>
      </c>
      <c r="BG70" s="25">
        <f t="shared" si="102"/>
        <v>0</v>
      </c>
      <c r="BH70">
        <f>COUNTIF(J70:BG70,"&gt;0")/10</f>
        <v>0</v>
      </c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</row>
    <row r="71" spans="8:84">
      <c r="H71">
        <f>Registration!B12</f>
        <v>2</v>
      </c>
      <c r="I71" s="1" t="str">
        <f>Registration!C12</f>
        <v>Sean King</v>
      </c>
      <c r="J71" s="25">
        <f t="shared" ref="J71:BG71" si="103">IF(ROW()=(COLUMN()+60),"-",(COUNTIF(G1_6,$H71)*COUNTIF(G1_6,J$7))+(COUNTIF(G1_7,$H71)*COUNTIF(G1_7,J$7))+(COUNTIF(G1_8,$H71)*COUNTIF(G1_8,J$7))+(COUNTIF(G1_9,$H71)*COUNTIF(G1_9,J$7))+(COUNTIF(G1_10,$H71)*COUNTIF(G1_10,J$7))+(COUNTIF(G2_6,$H71)*COUNTIF(G2_6,J$7))+(COUNTIF(G2_7,$H71)*COUNTIF(G2_7,J$7))+(COUNTIF(G2_8,$H71)*COUNTIF(G2_8,J$7))+(COUNTIF(G2_9,$H71)*COUNTIF(G2_9,J$7))+(COUNTIF(G2_10,$H71)*COUNTIF(G2_10,J$7))+(COUNTIF(G3_6,$H71)*COUNTIF(G3_6,J$7))+(COUNTIF(G3_7,$H71)*COUNTIF(G3_7,J$7))+(COUNTIF(G3_8,$H71)*COUNTIF(G3_8,J$7))+(COUNTIF(G3_9,$H71)*COUNTIF(G3_9,J$7))+(COUNTIF(G3_10,$H71)*COUNTIF(G3_10,J$7))+(COUNTIF(G4_6,$H71)*COUNTIF(G4_6,J$7))+(COUNTIF(G4_7,$H71)*COUNTIF(G4_7,J$7))+(COUNTIF(G4_8,$H71)*COUNTIF(G4_8,J$7))+(COUNTIF(G4_9,$H71)*COUNTIF(G4_9,J$7))+(COUNTIF(G4_10,$H71)*COUNTIF(G4_10,J$7))+(COUNTIF(G5_6,$H71)*COUNTIF(G5_6,J$7))+(COUNTIF(G5_7,$H71)*COUNTIF(G5_7,J$7))+(COUNTIF(G5_8,$H71)*COUNTIF(G5_8,J$7))+(COUNTIF(G5_9,$H71)*COUNTIF(G5_9,J$7))+(COUNTIF(G5_10,$H71)*COUNTIF(G5_10,J$7)+J131))</f>
        <v>0</v>
      </c>
      <c r="K71" s="25" t="str">
        <f t="shared" si="103"/>
        <v>-</v>
      </c>
      <c r="L71" s="25">
        <f t="shared" si="103"/>
        <v>0</v>
      </c>
      <c r="M71" s="25">
        <f t="shared" si="103"/>
        <v>0</v>
      </c>
      <c r="N71" s="25">
        <f t="shared" si="103"/>
        <v>0</v>
      </c>
      <c r="O71" s="25">
        <f t="shared" si="103"/>
        <v>0</v>
      </c>
      <c r="P71" s="81">
        <f t="shared" si="103"/>
        <v>0</v>
      </c>
      <c r="Q71" s="81">
        <f t="shared" si="103"/>
        <v>0</v>
      </c>
      <c r="R71" s="81">
        <f t="shared" si="103"/>
        <v>0</v>
      </c>
      <c r="S71" s="81">
        <f t="shared" si="103"/>
        <v>0</v>
      </c>
      <c r="T71" s="82">
        <f t="shared" si="103"/>
        <v>0</v>
      </c>
      <c r="U71" s="25">
        <f t="shared" si="103"/>
        <v>0</v>
      </c>
      <c r="V71" s="25">
        <f t="shared" si="103"/>
        <v>0</v>
      </c>
      <c r="W71" s="25">
        <f t="shared" si="103"/>
        <v>0</v>
      </c>
      <c r="X71" s="25">
        <f t="shared" si="103"/>
        <v>0</v>
      </c>
      <c r="Y71" s="25">
        <f t="shared" si="103"/>
        <v>0</v>
      </c>
      <c r="Z71" s="25">
        <f t="shared" si="103"/>
        <v>0</v>
      </c>
      <c r="AA71" s="25">
        <f t="shared" si="103"/>
        <v>0</v>
      </c>
      <c r="AB71" s="25">
        <f t="shared" si="103"/>
        <v>0</v>
      </c>
      <c r="AC71" s="25">
        <f t="shared" si="103"/>
        <v>0</v>
      </c>
      <c r="AD71" s="25">
        <f t="shared" si="103"/>
        <v>0</v>
      </c>
      <c r="AE71" s="25">
        <f t="shared" si="103"/>
        <v>0</v>
      </c>
      <c r="AF71" s="25">
        <f t="shared" si="103"/>
        <v>0</v>
      </c>
      <c r="AG71" s="25">
        <f t="shared" si="103"/>
        <v>0</v>
      </c>
      <c r="AH71" s="25">
        <f t="shared" si="103"/>
        <v>0</v>
      </c>
      <c r="AI71" s="25">
        <f t="shared" si="103"/>
        <v>0</v>
      </c>
      <c r="AJ71" s="25">
        <f t="shared" si="103"/>
        <v>0</v>
      </c>
      <c r="AK71" s="25">
        <f t="shared" si="103"/>
        <v>0</v>
      </c>
      <c r="AL71" s="25">
        <f t="shared" si="103"/>
        <v>0</v>
      </c>
      <c r="AM71" s="25">
        <f t="shared" si="103"/>
        <v>0</v>
      </c>
      <c r="AN71" s="25">
        <f t="shared" si="103"/>
        <v>0</v>
      </c>
      <c r="AO71" s="25">
        <f t="shared" si="103"/>
        <v>0</v>
      </c>
      <c r="AP71" s="25">
        <f t="shared" si="103"/>
        <v>0</v>
      </c>
      <c r="AQ71" s="25">
        <f t="shared" si="103"/>
        <v>0</v>
      </c>
      <c r="AR71" s="25">
        <f t="shared" si="103"/>
        <v>0</v>
      </c>
      <c r="AS71" s="25">
        <f t="shared" si="103"/>
        <v>0</v>
      </c>
      <c r="AT71" s="25">
        <f t="shared" si="103"/>
        <v>0</v>
      </c>
      <c r="AU71" s="25">
        <f t="shared" si="103"/>
        <v>0</v>
      </c>
      <c r="AV71" s="25">
        <f t="shared" si="103"/>
        <v>0</v>
      </c>
      <c r="AW71" s="25">
        <f t="shared" si="103"/>
        <v>0</v>
      </c>
      <c r="AX71" s="25">
        <f t="shared" si="103"/>
        <v>0</v>
      </c>
      <c r="AY71" s="25">
        <f t="shared" si="103"/>
        <v>0</v>
      </c>
      <c r="AZ71" s="25">
        <f t="shared" si="103"/>
        <v>0</v>
      </c>
      <c r="BA71" s="25">
        <f t="shared" si="103"/>
        <v>0</v>
      </c>
      <c r="BB71" s="25">
        <f t="shared" si="103"/>
        <v>0</v>
      </c>
      <c r="BC71" s="25">
        <f t="shared" si="103"/>
        <v>0</v>
      </c>
      <c r="BD71" s="25">
        <f t="shared" si="103"/>
        <v>0</v>
      </c>
      <c r="BE71" s="25">
        <f t="shared" si="103"/>
        <v>0</v>
      </c>
      <c r="BF71" s="25">
        <f t="shared" si="103"/>
        <v>0</v>
      </c>
      <c r="BG71" s="25">
        <f t="shared" si="103"/>
        <v>0</v>
      </c>
      <c r="BH71">
        <f>COUNTIF(J71:BG71,"&gt;0")/10</f>
        <v>0</v>
      </c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</row>
    <row r="72" spans="8:84">
      <c r="H72">
        <f>Registration!B13</f>
        <v>3</v>
      </c>
      <c r="I72" s="1" t="str">
        <f>Registration!C13</f>
        <v>Paul Work</v>
      </c>
      <c r="J72" s="25">
        <f t="shared" ref="J72:BG72" si="104">IF(ROW()=(COLUMN()+60),"-",(COUNTIF(G1_6,$H72)*COUNTIF(G1_6,J$7))+(COUNTIF(G1_7,$H72)*COUNTIF(G1_7,J$7))+(COUNTIF(G1_8,$H72)*COUNTIF(G1_8,J$7))+(COUNTIF(G1_9,$H72)*COUNTIF(G1_9,J$7))+(COUNTIF(G1_10,$H72)*COUNTIF(G1_10,J$7))+(COUNTIF(G2_6,$H72)*COUNTIF(G2_6,J$7))+(COUNTIF(G2_7,$H72)*COUNTIF(G2_7,J$7))+(COUNTIF(G2_8,$H72)*COUNTIF(G2_8,J$7))+(COUNTIF(G2_9,$H72)*COUNTIF(G2_9,J$7))+(COUNTIF(G2_10,$H72)*COUNTIF(G2_10,J$7))+(COUNTIF(G3_6,$H72)*COUNTIF(G3_6,J$7))+(COUNTIF(G3_7,$H72)*COUNTIF(G3_7,J$7))+(COUNTIF(G3_8,$H72)*COUNTIF(G3_8,J$7))+(COUNTIF(G3_9,$H72)*COUNTIF(G3_9,J$7))+(COUNTIF(G3_10,$H72)*COUNTIF(G3_10,J$7))+(COUNTIF(G4_6,$H72)*COUNTIF(G4_6,J$7))+(COUNTIF(G4_7,$H72)*COUNTIF(G4_7,J$7))+(COUNTIF(G4_8,$H72)*COUNTIF(G4_8,J$7))+(COUNTIF(G4_9,$H72)*COUNTIF(G4_9,J$7))+(COUNTIF(G4_10,$H72)*COUNTIF(G4_10,J$7))+(COUNTIF(G5_6,$H72)*COUNTIF(G5_6,J$7))+(COUNTIF(G5_7,$H72)*COUNTIF(G5_7,J$7))+(COUNTIF(G5_8,$H72)*COUNTIF(G5_8,J$7))+(COUNTIF(G5_9,$H72)*COUNTIF(G5_9,J$7))+(COUNTIF(G5_10,$H72)*COUNTIF(G5_10,J$7)+J132))</f>
        <v>0</v>
      </c>
      <c r="K72" s="81">
        <f t="shared" si="104"/>
        <v>0</v>
      </c>
      <c r="L72" s="25" t="str">
        <f t="shared" si="104"/>
        <v>-</v>
      </c>
      <c r="M72" s="81">
        <f t="shared" si="104"/>
        <v>0</v>
      </c>
      <c r="N72" s="81">
        <f t="shared" si="104"/>
        <v>0</v>
      </c>
      <c r="O72" s="81">
        <f t="shared" si="104"/>
        <v>0</v>
      </c>
      <c r="P72" s="82">
        <f t="shared" si="104"/>
        <v>0</v>
      </c>
      <c r="Q72" s="82">
        <f t="shared" si="104"/>
        <v>0</v>
      </c>
      <c r="R72" s="82">
        <f t="shared" si="104"/>
        <v>0</v>
      </c>
      <c r="S72" s="25">
        <f t="shared" si="104"/>
        <v>0</v>
      </c>
      <c r="T72" s="25">
        <f t="shared" si="104"/>
        <v>0</v>
      </c>
      <c r="U72" s="25">
        <f t="shared" si="104"/>
        <v>0</v>
      </c>
      <c r="V72" s="25">
        <f t="shared" si="104"/>
        <v>0</v>
      </c>
      <c r="W72" s="25">
        <f t="shared" si="104"/>
        <v>0</v>
      </c>
      <c r="X72" s="25">
        <f t="shared" si="104"/>
        <v>0</v>
      </c>
      <c r="Y72" s="83">
        <f t="shared" si="104"/>
        <v>0</v>
      </c>
      <c r="Z72" s="80">
        <f t="shared" si="104"/>
        <v>0</v>
      </c>
      <c r="AA72" s="80">
        <f t="shared" si="104"/>
        <v>0</v>
      </c>
      <c r="AB72" s="25">
        <f t="shared" si="104"/>
        <v>0</v>
      </c>
      <c r="AC72" s="66">
        <f t="shared" si="104"/>
        <v>0</v>
      </c>
      <c r="AD72" s="77">
        <f t="shared" si="104"/>
        <v>0</v>
      </c>
      <c r="AE72" s="25">
        <f t="shared" si="104"/>
        <v>0</v>
      </c>
      <c r="AF72" s="25">
        <f t="shared" si="104"/>
        <v>0</v>
      </c>
      <c r="AG72" s="25">
        <f t="shared" si="104"/>
        <v>0</v>
      </c>
      <c r="AH72" s="25">
        <f t="shared" si="104"/>
        <v>0</v>
      </c>
      <c r="AI72" s="25">
        <f t="shared" si="104"/>
        <v>0</v>
      </c>
      <c r="AJ72" s="78">
        <f t="shared" si="104"/>
        <v>0</v>
      </c>
      <c r="AK72" s="77">
        <f t="shared" si="104"/>
        <v>0</v>
      </c>
      <c r="AL72" s="83">
        <f t="shared" si="104"/>
        <v>0</v>
      </c>
      <c r="AM72" s="80">
        <f t="shared" si="104"/>
        <v>0</v>
      </c>
      <c r="AN72" s="80">
        <f t="shared" si="104"/>
        <v>0</v>
      </c>
      <c r="AO72" s="80">
        <f t="shared" si="104"/>
        <v>0</v>
      </c>
      <c r="AP72" s="79">
        <f t="shared" si="104"/>
        <v>0</v>
      </c>
      <c r="AQ72" s="79">
        <f t="shared" si="104"/>
        <v>0</v>
      </c>
      <c r="AR72" s="78">
        <f t="shared" si="104"/>
        <v>0</v>
      </c>
      <c r="AS72" s="77">
        <f t="shared" si="104"/>
        <v>0</v>
      </c>
      <c r="AT72" s="66">
        <f t="shared" si="104"/>
        <v>0</v>
      </c>
      <c r="AU72" s="25">
        <f t="shared" si="104"/>
        <v>0</v>
      </c>
      <c r="AV72" s="25">
        <f t="shared" si="104"/>
        <v>0</v>
      </c>
      <c r="AW72" s="25">
        <f t="shared" si="104"/>
        <v>0</v>
      </c>
      <c r="AX72" s="25">
        <f t="shared" si="104"/>
        <v>0</v>
      </c>
      <c r="AY72" s="25">
        <f t="shared" si="104"/>
        <v>0</v>
      </c>
      <c r="AZ72" s="25">
        <f t="shared" si="104"/>
        <v>0</v>
      </c>
      <c r="BA72" s="25">
        <f t="shared" si="104"/>
        <v>0</v>
      </c>
      <c r="BB72" s="25">
        <f t="shared" si="104"/>
        <v>0</v>
      </c>
      <c r="BC72" s="25">
        <f t="shared" si="104"/>
        <v>0</v>
      </c>
      <c r="BD72" s="25">
        <f t="shared" si="104"/>
        <v>0</v>
      </c>
      <c r="BE72" s="25">
        <f t="shared" si="104"/>
        <v>0</v>
      </c>
      <c r="BF72" s="77">
        <f t="shared" si="104"/>
        <v>0</v>
      </c>
      <c r="BG72" s="25">
        <f t="shared" si="104"/>
        <v>0</v>
      </c>
      <c r="BH72" s="72">
        <f t="shared" ref="BH72:BH119" si="105">COUNTIF(J72:BG72,"&gt;0")/10</f>
        <v>0</v>
      </c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</row>
    <row r="73" spans="8:84">
      <c r="H73">
        <f>Registration!B14</f>
        <v>4</v>
      </c>
      <c r="I73" s="1" t="str">
        <f>Registration!C14</f>
        <v>David Simmons</v>
      </c>
      <c r="J73" s="80">
        <f t="shared" ref="J73:BG73" si="106">IF(ROW()=(COLUMN()+60),"-",(COUNTIF(G1_6,$H73)*COUNTIF(G1_6,J$7))+(COUNTIF(G1_7,$H73)*COUNTIF(G1_7,J$7))+(COUNTIF(G1_8,$H73)*COUNTIF(G1_8,J$7))+(COUNTIF(G1_9,$H73)*COUNTIF(G1_9,J$7))+(COUNTIF(G1_10,$H73)*COUNTIF(G1_10,J$7))+(COUNTIF(G2_6,$H73)*COUNTIF(G2_6,J$7))+(COUNTIF(G2_7,$H73)*COUNTIF(G2_7,J$7))+(COUNTIF(G2_8,$H73)*COUNTIF(G2_8,J$7))+(COUNTIF(G2_9,$H73)*COUNTIF(G2_9,J$7))+(COUNTIF(G2_10,$H73)*COUNTIF(G2_10,J$7))+(COUNTIF(G3_6,$H73)*COUNTIF(G3_6,J$7))+(COUNTIF(G3_7,$H73)*COUNTIF(G3_7,J$7))+(COUNTIF(G3_8,$H73)*COUNTIF(G3_8,J$7))+(COUNTIF(G3_9,$H73)*COUNTIF(G3_9,J$7))+(COUNTIF(G3_10,$H73)*COUNTIF(G3_10,J$7))+(COUNTIF(G4_6,$H73)*COUNTIF(G4_6,J$7))+(COUNTIF(G4_7,$H73)*COUNTIF(G4_7,J$7))+(COUNTIF(G4_8,$H73)*COUNTIF(G4_8,J$7))+(COUNTIF(G4_9,$H73)*COUNTIF(G4_9,J$7))+(COUNTIF(G4_10,$H73)*COUNTIF(G4_10,J$7))+(COUNTIF(G5_6,$H73)*COUNTIF(G5_6,J$7))+(COUNTIF(G5_7,$H73)*COUNTIF(G5_7,J$7))+(COUNTIF(G5_8,$H73)*COUNTIF(G5_8,J$7))+(COUNTIF(G5_9,$H73)*COUNTIF(G5_9,J$7))+(COUNTIF(G5_10,$H73)*COUNTIF(G5_10,J$7)+J133))</f>
        <v>0</v>
      </c>
      <c r="K73" s="25">
        <f t="shared" si="106"/>
        <v>0</v>
      </c>
      <c r="L73" s="25">
        <f t="shared" si="106"/>
        <v>0</v>
      </c>
      <c r="M73" s="25" t="str">
        <f t="shared" si="106"/>
        <v>-</v>
      </c>
      <c r="N73" s="25">
        <f t="shared" si="106"/>
        <v>0</v>
      </c>
      <c r="O73" s="25">
        <f t="shared" si="106"/>
        <v>0</v>
      </c>
      <c r="P73" s="25">
        <f t="shared" si="106"/>
        <v>0</v>
      </c>
      <c r="Q73" s="25">
        <f t="shared" si="106"/>
        <v>0</v>
      </c>
      <c r="R73" s="25">
        <f t="shared" si="106"/>
        <v>0</v>
      </c>
      <c r="S73" s="25">
        <f t="shared" si="106"/>
        <v>0</v>
      </c>
      <c r="T73" s="25">
        <f t="shared" si="106"/>
        <v>0</v>
      </c>
      <c r="U73" s="25">
        <f t="shared" si="106"/>
        <v>0</v>
      </c>
      <c r="V73" s="25">
        <f t="shared" si="106"/>
        <v>0</v>
      </c>
      <c r="W73" s="25">
        <f t="shared" si="106"/>
        <v>0</v>
      </c>
      <c r="X73" s="25">
        <f t="shared" si="106"/>
        <v>0</v>
      </c>
      <c r="Y73" s="25">
        <f t="shared" si="106"/>
        <v>0</v>
      </c>
      <c r="Z73" s="25">
        <f t="shared" si="106"/>
        <v>0</v>
      </c>
      <c r="AA73" s="25">
        <f t="shared" si="106"/>
        <v>0</v>
      </c>
      <c r="AB73" s="25">
        <f t="shared" si="106"/>
        <v>0</v>
      </c>
      <c r="AC73" s="25">
        <f t="shared" si="106"/>
        <v>0</v>
      </c>
      <c r="AD73" s="25">
        <f t="shared" si="106"/>
        <v>0</v>
      </c>
      <c r="AE73" s="25">
        <f t="shared" si="106"/>
        <v>0</v>
      </c>
      <c r="AF73" s="25">
        <f t="shared" si="106"/>
        <v>0</v>
      </c>
      <c r="AG73" s="25">
        <f t="shared" si="106"/>
        <v>0</v>
      </c>
      <c r="AH73" s="25">
        <f t="shared" si="106"/>
        <v>0</v>
      </c>
      <c r="AI73" s="25">
        <f t="shared" si="106"/>
        <v>0</v>
      </c>
      <c r="AJ73" s="25">
        <f t="shared" si="106"/>
        <v>0</v>
      </c>
      <c r="AK73" s="25">
        <f t="shared" si="106"/>
        <v>0</v>
      </c>
      <c r="AL73" s="25">
        <f t="shared" si="106"/>
        <v>0</v>
      </c>
      <c r="AM73" s="25">
        <f t="shared" si="106"/>
        <v>0</v>
      </c>
      <c r="AN73" s="25">
        <f t="shared" si="106"/>
        <v>0</v>
      </c>
      <c r="AO73" s="25">
        <f t="shared" si="106"/>
        <v>0</v>
      </c>
      <c r="AP73" s="25">
        <f t="shared" si="106"/>
        <v>0</v>
      </c>
      <c r="AQ73" s="25">
        <f t="shared" si="106"/>
        <v>0</v>
      </c>
      <c r="AR73" s="25">
        <f t="shared" si="106"/>
        <v>0</v>
      </c>
      <c r="AS73" s="25">
        <f t="shared" si="106"/>
        <v>0</v>
      </c>
      <c r="AT73" s="25">
        <f t="shared" si="106"/>
        <v>0</v>
      </c>
      <c r="AU73" s="25">
        <f t="shared" si="106"/>
        <v>0</v>
      </c>
      <c r="AV73" s="25">
        <f t="shared" si="106"/>
        <v>0</v>
      </c>
      <c r="AW73" s="25">
        <f t="shared" si="106"/>
        <v>0</v>
      </c>
      <c r="AX73" s="25">
        <f t="shared" si="106"/>
        <v>0</v>
      </c>
      <c r="AY73" s="25">
        <f t="shared" si="106"/>
        <v>0</v>
      </c>
      <c r="AZ73" s="25">
        <f t="shared" si="106"/>
        <v>0</v>
      </c>
      <c r="BA73" s="25">
        <f t="shared" si="106"/>
        <v>0</v>
      </c>
      <c r="BB73" s="25">
        <f t="shared" si="106"/>
        <v>0</v>
      </c>
      <c r="BC73" s="25">
        <f t="shared" si="106"/>
        <v>0</v>
      </c>
      <c r="BD73" s="25">
        <f t="shared" si="106"/>
        <v>0</v>
      </c>
      <c r="BE73" s="25">
        <f t="shared" si="106"/>
        <v>0</v>
      </c>
      <c r="BF73" s="25">
        <f t="shared" si="106"/>
        <v>0</v>
      </c>
      <c r="BG73" s="25">
        <f t="shared" si="106"/>
        <v>0</v>
      </c>
      <c r="BH73">
        <f t="shared" si="105"/>
        <v>0</v>
      </c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</row>
    <row r="74" spans="8:84">
      <c r="H74">
        <f>Registration!B15</f>
        <v>5</v>
      </c>
      <c r="I74" s="1" t="str">
        <f>Registration!C15</f>
        <v>David Hecht</v>
      </c>
      <c r="J74" s="25">
        <f t="shared" ref="J74:BG74" si="107">IF(ROW()=(COLUMN()+60),"-",(COUNTIF(G1_6,$H74)*COUNTIF(G1_6,J$7))+(COUNTIF(G1_7,$H74)*COUNTIF(G1_7,J$7))+(COUNTIF(G1_8,$H74)*COUNTIF(G1_8,J$7))+(COUNTIF(G1_9,$H74)*COUNTIF(G1_9,J$7))+(COUNTIF(G1_10,$H74)*COUNTIF(G1_10,J$7))+(COUNTIF(G2_6,$H74)*COUNTIF(G2_6,J$7))+(COUNTIF(G2_7,$H74)*COUNTIF(G2_7,J$7))+(COUNTIF(G2_8,$H74)*COUNTIF(G2_8,J$7))+(COUNTIF(G2_9,$H74)*COUNTIF(G2_9,J$7))+(COUNTIF(G2_10,$H74)*COUNTIF(G2_10,J$7))+(COUNTIF(G3_6,$H74)*COUNTIF(G3_6,J$7))+(COUNTIF(G3_7,$H74)*COUNTIF(G3_7,J$7))+(COUNTIF(G3_8,$H74)*COUNTIF(G3_8,J$7))+(COUNTIF(G3_9,$H74)*COUNTIF(G3_9,J$7))+(COUNTIF(G3_10,$H74)*COUNTIF(G3_10,J$7))+(COUNTIF(G4_6,$H74)*COUNTIF(G4_6,J$7))+(COUNTIF(G4_7,$H74)*COUNTIF(G4_7,J$7))+(COUNTIF(G4_8,$H74)*COUNTIF(G4_8,J$7))+(COUNTIF(G4_9,$H74)*COUNTIF(G4_9,J$7))+(COUNTIF(G4_10,$H74)*COUNTIF(G4_10,J$7))+(COUNTIF(G5_6,$H74)*COUNTIF(G5_6,J$7))+(COUNTIF(G5_7,$H74)*COUNTIF(G5_7,J$7))+(COUNTIF(G5_8,$H74)*COUNTIF(G5_8,J$7))+(COUNTIF(G5_9,$H74)*COUNTIF(G5_9,J$7))+(COUNTIF(G5_10,$H74)*COUNTIF(G5_10,J$7)+J134))</f>
        <v>0</v>
      </c>
      <c r="K74" s="25">
        <f t="shared" si="107"/>
        <v>0</v>
      </c>
      <c r="L74" s="25">
        <f t="shared" si="107"/>
        <v>0</v>
      </c>
      <c r="M74" s="25">
        <f t="shared" si="107"/>
        <v>0</v>
      </c>
      <c r="N74" s="25" t="str">
        <f t="shared" si="107"/>
        <v>-</v>
      </c>
      <c r="O74" s="25">
        <f t="shared" si="107"/>
        <v>0</v>
      </c>
      <c r="P74" s="81">
        <f t="shared" si="107"/>
        <v>0</v>
      </c>
      <c r="Q74" s="81">
        <f t="shared" si="107"/>
        <v>0</v>
      </c>
      <c r="R74" s="82">
        <f t="shared" si="107"/>
        <v>0</v>
      </c>
      <c r="S74" s="25">
        <f t="shared" si="107"/>
        <v>0</v>
      </c>
      <c r="T74" s="25">
        <f t="shared" si="107"/>
        <v>0</v>
      </c>
      <c r="U74" s="25">
        <f t="shared" si="107"/>
        <v>0</v>
      </c>
      <c r="V74" s="25">
        <f t="shared" si="107"/>
        <v>0</v>
      </c>
      <c r="W74" s="25">
        <f t="shared" si="107"/>
        <v>0</v>
      </c>
      <c r="X74" s="25">
        <f t="shared" si="107"/>
        <v>0</v>
      </c>
      <c r="Y74" s="25">
        <f t="shared" si="107"/>
        <v>0</v>
      </c>
      <c r="Z74" s="25">
        <f t="shared" si="107"/>
        <v>0</v>
      </c>
      <c r="AA74" s="25">
        <f t="shared" si="107"/>
        <v>0</v>
      </c>
      <c r="AB74" s="25">
        <f t="shared" si="107"/>
        <v>0</v>
      </c>
      <c r="AC74" s="25">
        <f t="shared" si="107"/>
        <v>0</v>
      </c>
      <c r="AD74" s="25">
        <f t="shared" si="107"/>
        <v>0</v>
      </c>
      <c r="AE74" s="25">
        <f t="shared" si="107"/>
        <v>0</v>
      </c>
      <c r="AF74" s="25">
        <f t="shared" si="107"/>
        <v>0</v>
      </c>
      <c r="AG74" s="25">
        <f t="shared" si="107"/>
        <v>0</v>
      </c>
      <c r="AH74" s="25">
        <f t="shared" si="107"/>
        <v>0</v>
      </c>
      <c r="AI74" s="25">
        <f t="shared" si="107"/>
        <v>0</v>
      </c>
      <c r="AJ74" s="25">
        <f t="shared" si="107"/>
        <v>0</v>
      </c>
      <c r="AK74" s="25">
        <f t="shared" si="107"/>
        <v>0</v>
      </c>
      <c r="AL74" s="25">
        <f t="shared" si="107"/>
        <v>0</v>
      </c>
      <c r="AM74" s="25">
        <f t="shared" si="107"/>
        <v>0</v>
      </c>
      <c r="AN74" s="25">
        <f t="shared" si="107"/>
        <v>0</v>
      </c>
      <c r="AO74" s="25">
        <f t="shared" si="107"/>
        <v>0</v>
      </c>
      <c r="AP74" s="25">
        <f t="shared" si="107"/>
        <v>0</v>
      </c>
      <c r="AQ74" s="25">
        <f t="shared" si="107"/>
        <v>0</v>
      </c>
      <c r="AR74" s="25">
        <f t="shared" si="107"/>
        <v>0</v>
      </c>
      <c r="AS74" s="25">
        <f t="shared" si="107"/>
        <v>0</v>
      </c>
      <c r="AT74" s="25">
        <f t="shared" si="107"/>
        <v>0</v>
      </c>
      <c r="AU74" s="25">
        <f t="shared" si="107"/>
        <v>0</v>
      </c>
      <c r="AV74" s="25">
        <f t="shared" si="107"/>
        <v>0</v>
      </c>
      <c r="AW74" s="25">
        <f t="shared" si="107"/>
        <v>0</v>
      </c>
      <c r="AX74" s="25">
        <f t="shared" si="107"/>
        <v>0</v>
      </c>
      <c r="AY74" s="25">
        <f t="shared" si="107"/>
        <v>0</v>
      </c>
      <c r="AZ74" s="25">
        <f t="shared" si="107"/>
        <v>0</v>
      </c>
      <c r="BA74" s="25">
        <f t="shared" si="107"/>
        <v>0</v>
      </c>
      <c r="BB74" s="25">
        <f t="shared" si="107"/>
        <v>0</v>
      </c>
      <c r="BC74" s="25">
        <f t="shared" si="107"/>
        <v>0</v>
      </c>
      <c r="BD74" s="25">
        <f t="shared" si="107"/>
        <v>0</v>
      </c>
      <c r="BE74" s="25">
        <f t="shared" si="107"/>
        <v>0</v>
      </c>
      <c r="BF74" s="25">
        <f t="shared" si="107"/>
        <v>0</v>
      </c>
      <c r="BG74" s="25">
        <f t="shared" si="107"/>
        <v>0</v>
      </c>
      <c r="BH74">
        <f t="shared" si="105"/>
        <v>0</v>
      </c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</row>
    <row r="75" spans="8:84">
      <c r="H75">
        <f>Registration!B16</f>
        <v>6</v>
      </c>
      <c r="I75" s="1" t="str">
        <f>Registration!C16</f>
        <v>Rick Westerman</v>
      </c>
      <c r="J75" s="25">
        <f t="shared" ref="J75:BG75" si="108">IF(ROW()=(COLUMN()+60),"-",(COUNTIF(G1_6,$H75)*COUNTIF(G1_6,J$7))+(COUNTIF(G1_7,$H75)*COUNTIF(G1_7,J$7))+(COUNTIF(G1_8,$H75)*COUNTIF(G1_8,J$7))+(COUNTIF(G1_9,$H75)*COUNTIF(G1_9,J$7))+(COUNTIF(G1_10,$H75)*COUNTIF(G1_10,J$7))+(COUNTIF(G2_6,$H75)*COUNTIF(G2_6,J$7))+(COUNTIF(G2_7,$H75)*COUNTIF(G2_7,J$7))+(COUNTIF(G2_8,$H75)*COUNTIF(G2_8,J$7))+(COUNTIF(G2_9,$H75)*COUNTIF(G2_9,J$7))+(COUNTIF(G2_10,$H75)*COUNTIF(G2_10,J$7))+(COUNTIF(G3_6,$H75)*COUNTIF(G3_6,J$7))+(COUNTIF(G3_7,$H75)*COUNTIF(G3_7,J$7))+(COUNTIF(G3_8,$H75)*COUNTIF(G3_8,J$7))+(COUNTIF(G3_9,$H75)*COUNTIF(G3_9,J$7))+(COUNTIF(G3_10,$H75)*COUNTIF(G3_10,J$7))+(COUNTIF(G4_6,$H75)*COUNTIF(G4_6,J$7))+(COUNTIF(G4_7,$H75)*COUNTIF(G4_7,J$7))+(COUNTIF(G4_8,$H75)*COUNTIF(G4_8,J$7))+(COUNTIF(G4_9,$H75)*COUNTIF(G4_9,J$7))+(COUNTIF(G4_10,$H75)*COUNTIF(G4_10,J$7))+(COUNTIF(G5_6,$H75)*COUNTIF(G5_6,J$7))+(COUNTIF(G5_7,$H75)*COUNTIF(G5_7,J$7))+(COUNTIF(G5_8,$H75)*COUNTIF(G5_8,J$7))+(COUNTIF(G5_9,$H75)*COUNTIF(G5_9,J$7))+(COUNTIF(G5_10,$H75)*COUNTIF(G5_10,J$7)+J135))</f>
        <v>0</v>
      </c>
      <c r="K75" s="25">
        <f t="shared" si="108"/>
        <v>0</v>
      </c>
      <c r="L75" s="25">
        <f t="shared" si="108"/>
        <v>0</v>
      </c>
      <c r="M75" s="25">
        <f t="shared" si="108"/>
        <v>0</v>
      </c>
      <c r="N75" s="25">
        <f t="shared" si="108"/>
        <v>0</v>
      </c>
      <c r="O75" s="25" t="str">
        <f t="shared" si="108"/>
        <v>-</v>
      </c>
      <c r="P75" s="25">
        <f t="shared" si="108"/>
        <v>0</v>
      </c>
      <c r="Q75" s="25">
        <f t="shared" si="108"/>
        <v>0</v>
      </c>
      <c r="R75" s="25">
        <f t="shared" si="108"/>
        <v>0</v>
      </c>
      <c r="S75" s="25">
        <f t="shared" si="108"/>
        <v>0</v>
      </c>
      <c r="T75" s="25">
        <f t="shared" si="108"/>
        <v>0</v>
      </c>
      <c r="U75" s="25">
        <f t="shared" si="108"/>
        <v>0</v>
      </c>
      <c r="V75" s="25">
        <f t="shared" si="108"/>
        <v>0</v>
      </c>
      <c r="W75" s="25">
        <f t="shared" si="108"/>
        <v>0</v>
      </c>
      <c r="X75" s="25">
        <f t="shared" si="108"/>
        <v>0</v>
      </c>
      <c r="Y75" s="25">
        <f t="shared" si="108"/>
        <v>0</v>
      </c>
      <c r="Z75" s="25">
        <f t="shared" si="108"/>
        <v>0</v>
      </c>
      <c r="AA75" s="25">
        <f t="shared" si="108"/>
        <v>0</v>
      </c>
      <c r="AB75" s="25">
        <f t="shared" si="108"/>
        <v>0</v>
      </c>
      <c r="AC75" s="25">
        <f t="shared" si="108"/>
        <v>0</v>
      </c>
      <c r="AD75" s="25">
        <f t="shared" si="108"/>
        <v>0</v>
      </c>
      <c r="AE75" s="25">
        <f t="shared" si="108"/>
        <v>0</v>
      </c>
      <c r="AF75" s="25">
        <f t="shared" si="108"/>
        <v>0</v>
      </c>
      <c r="AG75" s="25">
        <f t="shared" si="108"/>
        <v>0</v>
      </c>
      <c r="AH75" s="25">
        <f t="shared" si="108"/>
        <v>0</v>
      </c>
      <c r="AI75" s="25">
        <f t="shared" si="108"/>
        <v>0</v>
      </c>
      <c r="AJ75" s="25">
        <f t="shared" si="108"/>
        <v>0</v>
      </c>
      <c r="AK75" s="25">
        <f t="shared" si="108"/>
        <v>0</v>
      </c>
      <c r="AL75" s="25">
        <f t="shared" si="108"/>
        <v>0</v>
      </c>
      <c r="AM75" s="25">
        <f t="shared" si="108"/>
        <v>0</v>
      </c>
      <c r="AN75" s="25">
        <f t="shared" si="108"/>
        <v>0</v>
      </c>
      <c r="AO75" s="25">
        <f t="shared" si="108"/>
        <v>0</v>
      </c>
      <c r="AP75" s="25">
        <f t="shared" si="108"/>
        <v>0</v>
      </c>
      <c r="AQ75" s="25">
        <f t="shared" si="108"/>
        <v>0</v>
      </c>
      <c r="AR75" s="25">
        <f t="shared" si="108"/>
        <v>0</v>
      </c>
      <c r="AS75" s="25">
        <f t="shared" si="108"/>
        <v>0</v>
      </c>
      <c r="AT75" s="25">
        <f t="shared" si="108"/>
        <v>0</v>
      </c>
      <c r="AU75" s="25">
        <f t="shared" si="108"/>
        <v>0</v>
      </c>
      <c r="AV75" s="25">
        <f t="shared" si="108"/>
        <v>0</v>
      </c>
      <c r="AW75" s="25">
        <f t="shared" si="108"/>
        <v>0</v>
      </c>
      <c r="AX75" s="25">
        <f t="shared" si="108"/>
        <v>0</v>
      </c>
      <c r="AY75" s="25">
        <f t="shared" si="108"/>
        <v>0</v>
      </c>
      <c r="AZ75" s="25">
        <f t="shared" si="108"/>
        <v>0</v>
      </c>
      <c r="BA75" s="25">
        <f t="shared" si="108"/>
        <v>0</v>
      </c>
      <c r="BB75" s="25">
        <f t="shared" si="108"/>
        <v>0</v>
      </c>
      <c r="BC75" s="25">
        <f t="shared" si="108"/>
        <v>0</v>
      </c>
      <c r="BD75" s="25">
        <f t="shared" si="108"/>
        <v>0</v>
      </c>
      <c r="BE75" s="25">
        <f t="shared" si="108"/>
        <v>0</v>
      </c>
      <c r="BF75" s="25">
        <f t="shared" si="108"/>
        <v>0</v>
      </c>
      <c r="BG75" s="25">
        <f t="shared" si="108"/>
        <v>0</v>
      </c>
      <c r="BH75">
        <f t="shared" si="105"/>
        <v>0</v>
      </c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</row>
    <row r="76" spans="8:84">
      <c r="H76">
        <f>Registration!B17</f>
        <v>7</v>
      </c>
      <c r="I76" s="1" t="str">
        <f>Registration!C17</f>
        <v>Ken Boucher</v>
      </c>
      <c r="J76" s="56">
        <f t="shared" ref="J76:BG76" si="109">IF(ROW()=(COLUMN()+60),"-",(COUNTIF(G1_6,$H76)*COUNTIF(G1_6,J$7))+(COUNTIF(G1_7,$H76)*COUNTIF(G1_7,J$7))+(COUNTIF(G1_8,$H76)*COUNTIF(G1_8,J$7))+(COUNTIF(G1_9,$H76)*COUNTIF(G1_9,J$7))+(COUNTIF(G1_10,$H76)*COUNTIF(G1_10,J$7))+(COUNTIF(G2_6,$H76)*COUNTIF(G2_6,J$7))+(COUNTIF(G2_7,$H76)*COUNTIF(G2_7,J$7))+(COUNTIF(G2_8,$H76)*COUNTIF(G2_8,J$7))+(COUNTIF(G2_9,$H76)*COUNTIF(G2_9,J$7))+(COUNTIF(G2_10,$H76)*COUNTIF(G2_10,J$7))+(COUNTIF(G3_6,$H76)*COUNTIF(G3_6,J$7))+(COUNTIF(G3_7,$H76)*COUNTIF(G3_7,J$7))+(COUNTIF(G3_8,$H76)*COUNTIF(G3_8,J$7))+(COUNTIF(G3_9,$H76)*COUNTIF(G3_9,J$7))+(COUNTIF(G3_10,$H76)*COUNTIF(G3_10,J$7))+(COUNTIF(G4_6,$H76)*COUNTIF(G4_6,J$7))+(COUNTIF(G4_7,$H76)*COUNTIF(G4_7,J$7))+(COUNTIF(G4_8,$H76)*COUNTIF(G4_8,J$7))+(COUNTIF(G4_9,$H76)*COUNTIF(G4_9,J$7))+(COUNTIF(G4_10,$H76)*COUNTIF(G4_10,J$7))+(COUNTIF(G5_6,$H76)*COUNTIF(G5_6,J$7))+(COUNTIF(G5_7,$H76)*COUNTIF(G5_7,J$7))+(COUNTIF(G5_8,$H76)*COUNTIF(G5_8,J$7))+(COUNTIF(G5_9,$H76)*COUNTIF(G5_9,J$7))+(COUNTIF(G5_10,$H76)*COUNTIF(G5_10,J$7)+J136))</f>
        <v>0</v>
      </c>
      <c r="K76" s="25">
        <f t="shared" si="109"/>
        <v>0</v>
      </c>
      <c r="L76" s="25">
        <f t="shared" si="109"/>
        <v>0</v>
      </c>
      <c r="M76" s="25">
        <f t="shared" si="109"/>
        <v>0</v>
      </c>
      <c r="N76" s="25">
        <f t="shared" si="109"/>
        <v>0</v>
      </c>
      <c r="O76" s="25">
        <f t="shared" si="109"/>
        <v>0</v>
      </c>
      <c r="P76" s="25" t="str">
        <f t="shared" si="109"/>
        <v>-</v>
      </c>
      <c r="Q76" s="25">
        <f t="shared" si="109"/>
        <v>0</v>
      </c>
      <c r="R76" s="25">
        <f t="shared" si="109"/>
        <v>0</v>
      </c>
      <c r="S76" s="25">
        <f t="shared" si="109"/>
        <v>0</v>
      </c>
      <c r="T76" s="25">
        <f t="shared" si="109"/>
        <v>0</v>
      </c>
      <c r="U76" s="25">
        <f t="shared" si="109"/>
        <v>0</v>
      </c>
      <c r="V76" s="25">
        <f t="shared" si="109"/>
        <v>0</v>
      </c>
      <c r="W76" s="25">
        <f t="shared" si="109"/>
        <v>0</v>
      </c>
      <c r="X76" s="25">
        <f t="shared" si="109"/>
        <v>0</v>
      </c>
      <c r="Y76" s="25">
        <f t="shared" si="109"/>
        <v>0</v>
      </c>
      <c r="Z76" s="25">
        <f t="shared" si="109"/>
        <v>0</v>
      </c>
      <c r="AA76" s="25">
        <f t="shared" si="109"/>
        <v>0</v>
      </c>
      <c r="AB76" s="25">
        <f t="shared" si="109"/>
        <v>0</v>
      </c>
      <c r="AC76" s="25">
        <f t="shared" si="109"/>
        <v>0</v>
      </c>
      <c r="AD76" s="25">
        <f t="shared" si="109"/>
        <v>0</v>
      </c>
      <c r="AE76" s="25">
        <f t="shared" si="109"/>
        <v>0</v>
      </c>
      <c r="AF76" s="25">
        <f t="shared" si="109"/>
        <v>0</v>
      </c>
      <c r="AG76" s="25">
        <f t="shared" si="109"/>
        <v>0</v>
      </c>
      <c r="AH76" s="25">
        <f t="shared" si="109"/>
        <v>0</v>
      </c>
      <c r="AI76" s="25">
        <f t="shared" si="109"/>
        <v>0</v>
      </c>
      <c r="AJ76" s="25">
        <f t="shared" si="109"/>
        <v>0</v>
      </c>
      <c r="AK76" s="25">
        <f t="shared" si="109"/>
        <v>0</v>
      </c>
      <c r="AL76" s="25">
        <f t="shared" si="109"/>
        <v>0</v>
      </c>
      <c r="AM76" s="25">
        <f t="shared" si="109"/>
        <v>0</v>
      </c>
      <c r="AN76" s="25">
        <f t="shared" si="109"/>
        <v>0</v>
      </c>
      <c r="AO76" s="25">
        <f t="shared" si="109"/>
        <v>0</v>
      </c>
      <c r="AP76" s="25">
        <f t="shared" si="109"/>
        <v>0</v>
      </c>
      <c r="AQ76" s="25">
        <f t="shared" si="109"/>
        <v>0</v>
      </c>
      <c r="AR76" s="25">
        <f t="shared" si="109"/>
        <v>0</v>
      </c>
      <c r="AS76" s="25">
        <f t="shared" si="109"/>
        <v>0</v>
      </c>
      <c r="AT76" s="25">
        <f t="shared" si="109"/>
        <v>0</v>
      </c>
      <c r="AU76" s="25">
        <f t="shared" si="109"/>
        <v>0</v>
      </c>
      <c r="AV76" s="25">
        <f t="shared" si="109"/>
        <v>0</v>
      </c>
      <c r="AW76" s="25">
        <f t="shared" si="109"/>
        <v>0</v>
      </c>
      <c r="AX76" s="25">
        <f t="shared" si="109"/>
        <v>0</v>
      </c>
      <c r="AY76" s="25">
        <f t="shared" si="109"/>
        <v>0</v>
      </c>
      <c r="AZ76" s="25">
        <f t="shared" si="109"/>
        <v>0</v>
      </c>
      <c r="BA76" s="25">
        <f t="shared" si="109"/>
        <v>0</v>
      </c>
      <c r="BB76" s="25">
        <f t="shared" si="109"/>
        <v>0</v>
      </c>
      <c r="BC76" s="25">
        <f t="shared" si="109"/>
        <v>0</v>
      </c>
      <c r="BD76" s="25">
        <f t="shared" si="109"/>
        <v>0</v>
      </c>
      <c r="BE76" s="25">
        <f t="shared" si="109"/>
        <v>0</v>
      </c>
      <c r="BF76" s="25">
        <f t="shared" si="109"/>
        <v>0</v>
      </c>
      <c r="BG76" s="25">
        <f t="shared" si="109"/>
        <v>0</v>
      </c>
      <c r="BH76">
        <f t="shared" si="105"/>
        <v>0</v>
      </c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</row>
    <row r="77" spans="8:84">
      <c r="H77">
        <f>Registration!B18</f>
        <v>8</v>
      </c>
      <c r="I77" s="1" t="str">
        <f>Registration!C18</f>
        <v>Jeff Heuer</v>
      </c>
      <c r="J77" s="25">
        <f t="shared" ref="J77:BG77" si="110">IF(ROW()=(COLUMN()+60),"-",(COUNTIF(G1_6,$H77)*COUNTIF(G1_6,J$7))+(COUNTIF(G1_7,$H77)*COUNTIF(G1_7,J$7))+(COUNTIF(G1_8,$H77)*COUNTIF(G1_8,J$7))+(COUNTIF(G1_9,$H77)*COUNTIF(G1_9,J$7))+(COUNTIF(G1_10,$H77)*COUNTIF(G1_10,J$7))+(COUNTIF(G2_6,$H77)*COUNTIF(G2_6,J$7))+(COUNTIF(G2_7,$H77)*COUNTIF(G2_7,J$7))+(COUNTIF(G2_8,$H77)*COUNTIF(G2_8,J$7))+(COUNTIF(G2_9,$H77)*COUNTIF(G2_9,J$7))+(COUNTIF(G2_10,$H77)*COUNTIF(G2_10,J$7))+(COUNTIF(G3_6,$H77)*COUNTIF(G3_6,J$7))+(COUNTIF(G3_7,$H77)*COUNTIF(G3_7,J$7))+(COUNTIF(G3_8,$H77)*COUNTIF(G3_8,J$7))+(COUNTIF(G3_9,$H77)*COUNTIF(G3_9,J$7))+(COUNTIF(G3_10,$H77)*COUNTIF(G3_10,J$7))+(COUNTIF(G4_6,$H77)*COUNTIF(G4_6,J$7))+(COUNTIF(G4_7,$H77)*COUNTIF(G4_7,J$7))+(COUNTIF(G4_8,$H77)*COUNTIF(G4_8,J$7))+(COUNTIF(G4_9,$H77)*COUNTIF(G4_9,J$7))+(COUNTIF(G4_10,$H77)*COUNTIF(G4_10,J$7))+(COUNTIF(G5_6,$H77)*COUNTIF(G5_6,J$7))+(COUNTIF(G5_7,$H77)*COUNTIF(G5_7,J$7))+(COUNTIF(G5_8,$H77)*COUNTIF(G5_8,J$7))+(COUNTIF(G5_9,$H77)*COUNTIF(G5_9,J$7))+(COUNTIF(G5_10,$H77)*COUNTIF(G5_10,J$7)+J137))</f>
        <v>0</v>
      </c>
      <c r="K77" s="25">
        <f t="shared" si="110"/>
        <v>0</v>
      </c>
      <c r="L77" s="25">
        <f t="shared" si="110"/>
        <v>0</v>
      </c>
      <c r="M77" s="25">
        <f t="shared" si="110"/>
        <v>0</v>
      </c>
      <c r="N77" s="81">
        <f t="shared" si="110"/>
        <v>0</v>
      </c>
      <c r="O77" s="25">
        <f t="shared" si="110"/>
        <v>0</v>
      </c>
      <c r="P77" s="81">
        <f t="shared" si="110"/>
        <v>0</v>
      </c>
      <c r="Q77" s="25" t="str">
        <f t="shared" si="110"/>
        <v>-</v>
      </c>
      <c r="R77" s="85">
        <f t="shared" si="110"/>
        <v>0</v>
      </c>
      <c r="S77" s="25">
        <f t="shared" si="110"/>
        <v>0</v>
      </c>
      <c r="T77" s="25">
        <f t="shared" si="110"/>
        <v>0</v>
      </c>
      <c r="U77" s="25">
        <f t="shared" si="110"/>
        <v>0</v>
      </c>
      <c r="V77" s="25">
        <f t="shared" si="110"/>
        <v>0</v>
      </c>
      <c r="W77" s="25">
        <f t="shared" si="110"/>
        <v>0</v>
      </c>
      <c r="X77" s="25">
        <f t="shared" si="110"/>
        <v>0</v>
      </c>
      <c r="Y77" s="25">
        <f t="shared" si="110"/>
        <v>0</v>
      </c>
      <c r="Z77" s="25">
        <f t="shared" si="110"/>
        <v>0</v>
      </c>
      <c r="AA77" s="25">
        <f t="shared" si="110"/>
        <v>0</v>
      </c>
      <c r="AB77" s="25">
        <f t="shared" si="110"/>
        <v>0</v>
      </c>
      <c r="AC77" s="25">
        <f t="shared" si="110"/>
        <v>0</v>
      </c>
      <c r="AD77" s="25">
        <f t="shared" si="110"/>
        <v>0</v>
      </c>
      <c r="AE77" s="25">
        <f t="shared" si="110"/>
        <v>0</v>
      </c>
      <c r="AF77" s="25">
        <f t="shared" si="110"/>
        <v>0</v>
      </c>
      <c r="AG77" s="25">
        <f t="shared" si="110"/>
        <v>0</v>
      </c>
      <c r="AH77" s="25">
        <f t="shared" si="110"/>
        <v>0</v>
      </c>
      <c r="AI77" s="25">
        <f t="shared" si="110"/>
        <v>0</v>
      </c>
      <c r="AJ77" s="25">
        <f t="shared" si="110"/>
        <v>0</v>
      </c>
      <c r="AK77" s="25">
        <f t="shared" si="110"/>
        <v>0</v>
      </c>
      <c r="AL77" s="25">
        <f t="shared" si="110"/>
        <v>0</v>
      </c>
      <c r="AM77" s="25">
        <f t="shared" si="110"/>
        <v>0</v>
      </c>
      <c r="AN77" s="25">
        <f t="shared" si="110"/>
        <v>0</v>
      </c>
      <c r="AO77" s="25">
        <f t="shared" si="110"/>
        <v>0</v>
      </c>
      <c r="AP77" s="25">
        <f t="shared" si="110"/>
        <v>0</v>
      </c>
      <c r="AQ77" s="25">
        <f t="shared" si="110"/>
        <v>0</v>
      </c>
      <c r="AR77" s="25">
        <f t="shared" si="110"/>
        <v>0</v>
      </c>
      <c r="AS77" s="25">
        <f t="shared" si="110"/>
        <v>0</v>
      </c>
      <c r="AT77" s="25">
        <f t="shared" si="110"/>
        <v>0</v>
      </c>
      <c r="AU77" s="25">
        <f t="shared" si="110"/>
        <v>0</v>
      </c>
      <c r="AV77" s="25">
        <f t="shared" si="110"/>
        <v>0</v>
      </c>
      <c r="AW77" s="25">
        <f t="shared" si="110"/>
        <v>0</v>
      </c>
      <c r="AX77" s="25">
        <f t="shared" si="110"/>
        <v>0</v>
      </c>
      <c r="AY77" s="25">
        <f t="shared" si="110"/>
        <v>0</v>
      </c>
      <c r="AZ77" s="25">
        <f t="shared" si="110"/>
        <v>0</v>
      </c>
      <c r="BA77" s="25">
        <f t="shared" si="110"/>
        <v>0</v>
      </c>
      <c r="BB77" s="25">
        <f t="shared" si="110"/>
        <v>0</v>
      </c>
      <c r="BC77" s="25">
        <f t="shared" si="110"/>
        <v>0</v>
      </c>
      <c r="BD77" s="25">
        <f t="shared" si="110"/>
        <v>0</v>
      </c>
      <c r="BE77" s="25">
        <f t="shared" si="110"/>
        <v>0</v>
      </c>
      <c r="BF77" s="25">
        <f t="shared" si="110"/>
        <v>0</v>
      </c>
      <c r="BG77" s="25">
        <f t="shared" si="110"/>
        <v>0</v>
      </c>
      <c r="BH77">
        <f t="shared" si="105"/>
        <v>0</v>
      </c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</row>
    <row r="78" spans="8:84">
      <c r="H78">
        <f>Registration!B19</f>
        <v>9</v>
      </c>
      <c r="I78" s="1" t="str">
        <f>Registration!C19</f>
        <v>Aliza Panitz</v>
      </c>
      <c r="J78" s="25">
        <f t="shared" ref="J78:BG78" si="111">IF(ROW()=(COLUMN()+60),"-",(COUNTIF(G1_6,$H78)*COUNTIF(G1_6,J$7))+(COUNTIF(G1_7,$H78)*COUNTIF(G1_7,J$7))+(COUNTIF(G1_8,$H78)*COUNTIF(G1_8,J$7))+(COUNTIF(G1_9,$H78)*COUNTIF(G1_9,J$7))+(COUNTIF(G1_10,$H78)*COUNTIF(G1_10,J$7))+(COUNTIF(G2_6,$H78)*COUNTIF(G2_6,J$7))+(COUNTIF(G2_7,$H78)*COUNTIF(G2_7,J$7))+(COUNTIF(G2_8,$H78)*COUNTIF(G2_8,J$7))+(COUNTIF(G2_9,$H78)*COUNTIF(G2_9,J$7))+(COUNTIF(G2_10,$H78)*COUNTIF(G2_10,J$7))+(COUNTIF(G3_6,$H78)*COUNTIF(G3_6,J$7))+(COUNTIF(G3_7,$H78)*COUNTIF(G3_7,J$7))+(COUNTIF(G3_8,$H78)*COUNTIF(G3_8,J$7))+(COUNTIF(G3_9,$H78)*COUNTIF(G3_9,J$7))+(COUNTIF(G3_10,$H78)*COUNTIF(G3_10,J$7))+(COUNTIF(G4_6,$H78)*COUNTIF(G4_6,J$7))+(COUNTIF(G4_7,$H78)*COUNTIF(G4_7,J$7))+(COUNTIF(G4_8,$H78)*COUNTIF(G4_8,J$7))+(COUNTIF(G4_9,$H78)*COUNTIF(G4_9,J$7))+(COUNTIF(G4_10,$H78)*COUNTIF(G4_10,J$7))+(COUNTIF(G5_6,$H78)*COUNTIF(G5_6,J$7))+(COUNTIF(G5_7,$H78)*COUNTIF(G5_7,J$7))+(COUNTIF(G5_8,$H78)*COUNTIF(G5_8,J$7))+(COUNTIF(G5_9,$H78)*COUNTIF(G5_9,J$7))+(COUNTIF(G5_10,$H78)*COUNTIF(G5_10,J$7)+J138))</f>
        <v>0</v>
      </c>
      <c r="K78" s="25">
        <f t="shared" si="111"/>
        <v>0</v>
      </c>
      <c r="L78" s="25">
        <f t="shared" si="111"/>
        <v>0</v>
      </c>
      <c r="M78" s="25">
        <f t="shared" si="111"/>
        <v>0</v>
      </c>
      <c r="N78" s="25">
        <f t="shared" si="111"/>
        <v>0</v>
      </c>
      <c r="O78" s="81">
        <f t="shared" si="111"/>
        <v>0</v>
      </c>
      <c r="P78" s="81">
        <f t="shared" si="111"/>
        <v>0</v>
      </c>
      <c r="Q78" s="81">
        <f t="shared" si="111"/>
        <v>0</v>
      </c>
      <c r="R78" s="25" t="str">
        <f t="shared" si="111"/>
        <v>-</v>
      </c>
      <c r="S78" s="85">
        <f t="shared" si="111"/>
        <v>0</v>
      </c>
      <c r="T78" s="85">
        <f t="shared" si="111"/>
        <v>0</v>
      </c>
      <c r="U78" s="25">
        <f t="shared" si="111"/>
        <v>0</v>
      </c>
      <c r="V78" s="25">
        <f t="shared" si="111"/>
        <v>0</v>
      </c>
      <c r="W78" s="25">
        <f t="shared" si="111"/>
        <v>0</v>
      </c>
      <c r="X78" s="25">
        <f t="shared" si="111"/>
        <v>0</v>
      </c>
      <c r="Y78" s="25">
        <f t="shared" si="111"/>
        <v>0</v>
      </c>
      <c r="Z78" s="25">
        <f t="shared" si="111"/>
        <v>0</v>
      </c>
      <c r="AA78" s="25">
        <f t="shared" si="111"/>
        <v>0</v>
      </c>
      <c r="AB78" s="25">
        <f t="shared" si="111"/>
        <v>0</v>
      </c>
      <c r="AC78" s="25">
        <f t="shared" si="111"/>
        <v>0</v>
      </c>
      <c r="AD78" s="25">
        <f t="shared" si="111"/>
        <v>0</v>
      </c>
      <c r="AE78" s="25">
        <f t="shared" si="111"/>
        <v>0</v>
      </c>
      <c r="AF78" s="25">
        <f t="shared" si="111"/>
        <v>0</v>
      </c>
      <c r="AG78" s="25">
        <f t="shared" si="111"/>
        <v>0</v>
      </c>
      <c r="AH78" s="25">
        <f t="shared" si="111"/>
        <v>0</v>
      </c>
      <c r="AI78" s="25">
        <f t="shared" si="111"/>
        <v>0</v>
      </c>
      <c r="AJ78" s="25">
        <f t="shared" si="111"/>
        <v>0</v>
      </c>
      <c r="AK78" s="25">
        <f t="shared" si="111"/>
        <v>0</v>
      </c>
      <c r="AL78" s="25">
        <f t="shared" si="111"/>
        <v>0</v>
      </c>
      <c r="AM78" s="25">
        <f t="shared" si="111"/>
        <v>0</v>
      </c>
      <c r="AN78" s="25">
        <f t="shared" si="111"/>
        <v>0</v>
      </c>
      <c r="AO78" s="25">
        <f t="shared" si="111"/>
        <v>0</v>
      </c>
      <c r="AP78" s="25">
        <f t="shared" si="111"/>
        <v>0</v>
      </c>
      <c r="AQ78" s="25">
        <f t="shared" si="111"/>
        <v>0</v>
      </c>
      <c r="AR78" s="25">
        <f t="shared" si="111"/>
        <v>0</v>
      </c>
      <c r="AS78" s="25">
        <f t="shared" si="111"/>
        <v>0</v>
      </c>
      <c r="AT78" s="25">
        <f t="shared" si="111"/>
        <v>0</v>
      </c>
      <c r="AU78" s="25">
        <f t="shared" si="111"/>
        <v>0</v>
      </c>
      <c r="AV78" s="25">
        <f t="shared" si="111"/>
        <v>0</v>
      </c>
      <c r="AW78" s="25">
        <f t="shared" si="111"/>
        <v>0</v>
      </c>
      <c r="AX78" s="25">
        <f t="shared" si="111"/>
        <v>0</v>
      </c>
      <c r="AY78" s="25">
        <f t="shared" si="111"/>
        <v>0</v>
      </c>
      <c r="AZ78" s="25">
        <f t="shared" si="111"/>
        <v>0</v>
      </c>
      <c r="BA78" s="25">
        <f t="shared" si="111"/>
        <v>0</v>
      </c>
      <c r="BB78" s="25">
        <f t="shared" si="111"/>
        <v>0</v>
      </c>
      <c r="BC78" s="25">
        <f t="shared" si="111"/>
        <v>0</v>
      </c>
      <c r="BD78" s="25">
        <f t="shared" si="111"/>
        <v>0</v>
      </c>
      <c r="BE78" s="25">
        <f t="shared" si="111"/>
        <v>0</v>
      </c>
      <c r="BF78" s="25">
        <f t="shared" si="111"/>
        <v>0</v>
      </c>
      <c r="BG78" s="25">
        <f t="shared" si="111"/>
        <v>0</v>
      </c>
      <c r="BH78" s="84">
        <f t="shared" si="105"/>
        <v>0</v>
      </c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</row>
    <row r="79" spans="8:84">
      <c r="H79">
        <f>Registration!B20</f>
        <v>10</v>
      </c>
      <c r="I79" s="1" t="str">
        <f>Registration!C20</f>
        <v>John Tamplin</v>
      </c>
      <c r="J79" s="58">
        <f t="shared" ref="J79:BG79" si="112">IF(ROW()=(COLUMN()+60),"-",(COUNTIF(G1_6,$H79)*COUNTIF(G1_6,J$7))+(COUNTIF(G1_7,$H79)*COUNTIF(G1_7,J$7))+(COUNTIF(G1_8,$H79)*COUNTIF(G1_8,J$7))+(COUNTIF(G1_9,$H79)*COUNTIF(G1_9,J$7))+(COUNTIF(G1_10,$H79)*COUNTIF(G1_10,J$7))+(COUNTIF(G2_6,$H79)*COUNTIF(G2_6,J$7))+(COUNTIF(G2_7,$H79)*COUNTIF(G2_7,J$7))+(COUNTIF(G2_8,$H79)*COUNTIF(G2_8,J$7))+(COUNTIF(G2_9,$H79)*COUNTIF(G2_9,J$7))+(COUNTIF(G2_10,$H79)*COUNTIF(G2_10,J$7))+(COUNTIF(G3_6,$H79)*COUNTIF(G3_6,J$7))+(COUNTIF(G3_7,$H79)*COUNTIF(G3_7,J$7))+(COUNTIF(G3_8,$H79)*COUNTIF(G3_8,J$7))+(COUNTIF(G3_9,$H79)*COUNTIF(G3_9,J$7))+(COUNTIF(G3_10,$H79)*COUNTIF(G3_10,J$7))+(COUNTIF(G4_6,$H79)*COUNTIF(G4_6,J$7))+(COUNTIF(G4_7,$H79)*COUNTIF(G4_7,J$7))+(COUNTIF(G4_8,$H79)*COUNTIF(G4_8,J$7))+(COUNTIF(G4_9,$H79)*COUNTIF(G4_9,J$7))+(COUNTIF(G4_10,$H79)*COUNTIF(G4_10,J$7))+(COUNTIF(G5_6,$H79)*COUNTIF(G5_6,J$7))+(COUNTIF(G5_7,$H79)*COUNTIF(G5_7,J$7))+(COUNTIF(G5_8,$H79)*COUNTIF(G5_8,J$7))+(COUNTIF(G5_9,$H79)*COUNTIF(G5_9,J$7))+(COUNTIF(G5_10,$H79)*COUNTIF(G5_10,J$7)+J139))</f>
        <v>0</v>
      </c>
      <c r="K79" s="25">
        <f t="shared" si="112"/>
        <v>0</v>
      </c>
      <c r="L79" s="25">
        <f t="shared" si="112"/>
        <v>0</v>
      </c>
      <c r="M79" s="25">
        <f t="shared" si="112"/>
        <v>0</v>
      </c>
      <c r="N79" s="25">
        <f t="shared" si="112"/>
        <v>0</v>
      </c>
      <c r="O79" s="25">
        <f t="shared" si="112"/>
        <v>0</v>
      </c>
      <c r="P79" s="25">
        <f t="shared" si="112"/>
        <v>0</v>
      </c>
      <c r="Q79" s="25">
        <f t="shared" si="112"/>
        <v>0</v>
      </c>
      <c r="R79" s="25">
        <f t="shared" si="112"/>
        <v>0</v>
      </c>
      <c r="S79" s="25" t="str">
        <f t="shared" si="112"/>
        <v>-</v>
      </c>
      <c r="T79" s="25">
        <f t="shared" si="112"/>
        <v>0</v>
      </c>
      <c r="U79" s="25">
        <f t="shared" si="112"/>
        <v>0</v>
      </c>
      <c r="V79" s="25">
        <f t="shared" si="112"/>
        <v>0</v>
      </c>
      <c r="W79" s="25">
        <f t="shared" si="112"/>
        <v>0</v>
      </c>
      <c r="X79" s="25">
        <f t="shared" si="112"/>
        <v>0</v>
      </c>
      <c r="Y79" s="25">
        <f t="shared" si="112"/>
        <v>0</v>
      </c>
      <c r="Z79" s="25">
        <f t="shared" si="112"/>
        <v>0</v>
      </c>
      <c r="AA79" s="25">
        <f t="shared" si="112"/>
        <v>0</v>
      </c>
      <c r="AB79" s="25">
        <f t="shared" si="112"/>
        <v>0</v>
      </c>
      <c r="AC79" s="25">
        <f t="shared" si="112"/>
        <v>0</v>
      </c>
      <c r="AD79" s="25">
        <f t="shared" si="112"/>
        <v>0</v>
      </c>
      <c r="AE79" s="25">
        <f t="shared" si="112"/>
        <v>0</v>
      </c>
      <c r="AF79" s="25">
        <f t="shared" si="112"/>
        <v>0</v>
      </c>
      <c r="AG79" s="25">
        <f t="shared" si="112"/>
        <v>0</v>
      </c>
      <c r="AH79" s="25">
        <f t="shared" si="112"/>
        <v>0</v>
      </c>
      <c r="AI79" s="25">
        <f t="shared" si="112"/>
        <v>0</v>
      </c>
      <c r="AJ79" s="25">
        <f t="shared" si="112"/>
        <v>0</v>
      </c>
      <c r="AK79" s="25">
        <f t="shared" si="112"/>
        <v>0</v>
      </c>
      <c r="AL79" s="25">
        <f t="shared" si="112"/>
        <v>0</v>
      </c>
      <c r="AM79" s="25">
        <f t="shared" si="112"/>
        <v>0</v>
      </c>
      <c r="AN79" s="25">
        <f t="shared" si="112"/>
        <v>0</v>
      </c>
      <c r="AO79" s="25">
        <f t="shared" si="112"/>
        <v>0</v>
      </c>
      <c r="AP79" s="25">
        <f t="shared" si="112"/>
        <v>0</v>
      </c>
      <c r="AQ79" s="25">
        <f t="shared" si="112"/>
        <v>0</v>
      </c>
      <c r="AR79" s="25">
        <f t="shared" si="112"/>
        <v>0</v>
      </c>
      <c r="AS79" s="25">
        <f t="shared" si="112"/>
        <v>0</v>
      </c>
      <c r="AT79" s="25">
        <f t="shared" si="112"/>
        <v>0</v>
      </c>
      <c r="AU79" s="25">
        <f t="shared" si="112"/>
        <v>0</v>
      </c>
      <c r="AV79" s="25">
        <f t="shared" si="112"/>
        <v>0</v>
      </c>
      <c r="AW79" s="25">
        <f t="shared" si="112"/>
        <v>0</v>
      </c>
      <c r="AX79" s="25">
        <f t="shared" si="112"/>
        <v>0</v>
      </c>
      <c r="AY79" s="25">
        <f t="shared" si="112"/>
        <v>0</v>
      </c>
      <c r="AZ79" s="25">
        <f t="shared" si="112"/>
        <v>0</v>
      </c>
      <c r="BA79" s="25">
        <f t="shared" si="112"/>
        <v>0</v>
      </c>
      <c r="BB79" s="25">
        <f t="shared" si="112"/>
        <v>0</v>
      </c>
      <c r="BC79" s="25">
        <f t="shared" si="112"/>
        <v>0</v>
      </c>
      <c r="BD79" s="25">
        <f t="shared" si="112"/>
        <v>0</v>
      </c>
      <c r="BE79" s="25">
        <f t="shared" si="112"/>
        <v>0</v>
      </c>
      <c r="BF79" s="25">
        <f t="shared" si="112"/>
        <v>0</v>
      </c>
      <c r="BG79" s="25">
        <f t="shared" si="112"/>
        <v>0</v>
      </c>
      <c r="BH79">
        <f t="shared" si="105"/>
        <v>0</v>
      </c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</row>
    <row r="80" spans="8:84">
      <c r="H80">
        <f>Registration!B21</f>
        <v>11</v>
      </c>
      <c r="I80" s="1" t="str">
        <f>Registration!C21</f>
        <v>Dave Blanchard</v>
      </c>
      <c r="J80" s="25">
        <f t="shared" ref="J80:BG80" si="113">IF(ROW()=(COLUMN()+60),"-",(COUNTIF(G1_6,$H80)*COUNTIF(G1_6,J$7))+(COUNTIF(G1_7,$H80)*COUNTIF(G1_7,J$7))+(COUNTIF(G1_8,$H80)*COUNTIF(G1_8,J$7))+(COUNTIF(G1_9,$H80)*COUNTIF(G1_9,J$7))+(COUNTIF(G1_10,$H80)*COUNTIF(G1_10,J$7))+(COUNTIF(G2_6,$H80)*COUNTIF(G2_6,J$7))+(COUNTIF(G2_7,$H80)*COUNTIF(G2_7,J$7))+(COUNTIF(G2_8,$H80)*COUNTIF(G2_8,J$7))+(COUNTIF(G2_9,$H80)*COUNTIF(G2_9,J$7))+(COUNTIF(G2_10,$H80)*COUNTIF(G2_10,J$7))+(COUNTIF(G3_6,$H80)*COUNTIF(G3_6,J$7))+(COUNTIF(G3_7,$H80)*COUNTIF(G3_7,J$7))+(COUNTIF(G3_8,$H80)*COUNTIF(G3_8,J$7))+(COUNTIF(G3_9,$H80)*COUNTIF(G3_9,J$7))+(COUNTIF(G3_10,$H80)*COUNTIF(G3_10,J$7))+(COUNTIF(G4_6,$H80)*COUNTIF(G4_6,J$7))+(COUNTIF(G4_7,$H80)*COUNTIF(G4_7,J$7))+(COUNTIF(G4_8,$H80)*COUNTIF(G4_8,J$7))+(COUNTIF(G4_9,$H80)*COUNTIF(G4_9,J$7))+(COUNTIF(G4_10,$H80)*COUNTIF(G4_10,J$7))+(COUNTIF(G5_6,$H80)*COUNTIF(G5_6,J$7))+(COUNTIF(G5_7,$H80)*COUNTIF(G5_7,J$7))+(COUNTIF(G5_8,$H80)*COUNTIF(G5_8,J$7))+(COUNTIF(G5_9,$H80)*COUNTIF(G5_9,J$7))+(COUNTIF(G5_10,$H80)*COUNTIF(G5_10,J$7)+J140))</f>
        <v>0</v>
      </c>
      <c r="K80" s="25">
        <f t="shared" si="113"/>
        <v>0</v>
      </c>
      <c r="L80" s="25">
        <f t="shared" si="113"/>
        <v>0</v>
      </c>
      <c r="M80" s="25">
        <f t="shared" si="113"/>
        <v>0</v>
      </c>
      <c r="N80" s="81">
        <f t="shared" si="113"/>
        <v>0</v>
      </c>
      <c r="O80" s="25">
        <f t="shared" si="113"/>
        <v>0</v>
      </c>
      <c r="P80" s="81">
        <f t="shared" si="113"/>
        <v>0</v>
      </c>
      <c r="Q80" s="81">
        <f t="shared" si="113"/>
        <v>0</v>
      </c>
      <c r="R80" s="85">
        <f t="shared" si="113"/>
        <v>0</v>
      </c>
      <c r="S80" s="25">
        <f t="shared" si="113"/>
        <v>0</v>
      </c>
      <c r="T80" s="25" t="str">
        <f t="shared" si="113"/>
        <v>-</v>
      </c>
      <c r="U80" s="25">
        <f t="shared" si="113"/>
        <v>0</v>
      </c>
      <c r="V80" s="25">
        <f t="shared" si="113"/>
        <v>0</v>
      </c>
      <c r="W80" s="25">
        <f t="shared" si="113"/>
        <v>0</v>
      </c>
      <c r="X80" s="25">
        <f t="shared" si="113"/>
        <v>0</v>
      </c>
      <c r="Y80" s="25">
        <f t="shared" si="113"/>
        <v>0</v>
      </c>
      <c r="Z80" s="25">
        <f t="shared" si="113"/>
        <v>0</v>
      </c>
      <c r="AA80" s="25">
        <f t="shared" si="113"/>
        <v>0</v>
      </c>
      <c r="AB80" s="25">
        <f t="shared" si="113"/>
        <v>0</v>
      </c>
      <c r="AC80" s="25">
        <f t="shared" si="113"/>
        <v>0</v>
      </c>
      <c r="AD80" s="25">
        <f t="shared" si="113"/>
        <v>0</v>
      </c>
      <c r="AE80" s="25">
        <f t="shared" si="113"/>
        <v>0</v>
      </c>
      <c r="AF80" s="25">
        <f t="shared" si="113"/>
        <v>0</v>
      </c>
      <c r="AG80" s="25">
        <f t="shared" si="113"/>
        <v>0</v>
      </c>
      <c r="AH80" s="25">
        <f t="shared" si="113"/>
        <v>0</v>
      </c>
      <c r="AI80" s="25">
        <f t="shared" si="113"/>
        <v>0</v>
      </c>
      <c r="AJ80" s="25">
        <f t="shared" si="113"/>
        <v>0</v>
      </c>
      <c r="AK80" s="25">
        <f t="shared" si="113"/>
        <v>0</v>
      </c>
      <c r="AL80" s="25">
        <f t="shared" si="113"/>
        <v>0</v>
      </c>
      <c r="AM80" s="25">
        <f t="shared" si="113"/>
        <v>0</v>
      </c>
      <c r="AN80" s="25">
        <f t="shared" si="113"/>
        <v>0</v>
      </c>
      <c r="AO80" s="25">
        <f t="shared" si="113"/>
        <v>0</v>
      </c>
      <c r="AP80" s="25">
        <f t="shared" si="113"/>
        <v>0</v>
      </c>
      <c r="AQ80" s="25">
        <f t="shared" si="113"/>
        <v>0</v>
      </c>
      <c r="AR80" s="25">
        <f t="shared" si="113"/>
        <v>0</v>
      </c>
      <c r="AS80" s="25">
        <f t="shared" si="113"/>
        <v>0</v>
      </c>
      <c r="AT80" s="25">
        <f t="shared" si="113"/>
        <v>0</v>
      </c>
      <c r="AU80" s="25">
        <f t="shared" si="113"/>
        <v>0</v>
      </c>
      <c r="AV80" s="25">
        <f t="shared" si="113"/>
        <v>0</v>
      </c>
      <c r="AW80" s="25">
        <f t="shared" si="113"/>
        <v>0</v>
      </c>
      <c r="AX80" s="25">
        <f t="shared" si="113"/>
        <v>0</v>
      </c>
      <c r="AY80" s="25">
        <f t="shared" si="113"/>
        <v>0</v>
      </c>
      <c r="AZ80" s="25">
        <f t="shared" si="113"/>
        <v>0</v>
      </c>
      <c r="BA80" s="25">
        <f t="shared" si="113"/>
        <v>0</v>
      </c>
      <c r="BB80" s="25">
        <f t="shared" si="113"/>
        <v>0</v>
      </c>
      <c r="BC80" s="25">
        <f t="shared" si="113"/>
        <v>0</v>
      </c>
      <c r="BD80" s="25">
        <f t="shared" si="113"/>
        <v>0</v>
      </c>
      <c r="BE80" s="25">
        <f t="shared" si="113"/>
        <v>0</v>
      </c>
      <c r="BF80" s="25">
        <f t="shared" si="113"/>
        <v>0</v>
      </c>
      <c r="BG80" s="25">
        <f t="shared" si="113"/>
        <v>0</v>
      </c>
      <c r="BH80">
        <f t="shared" si="105"/>
        <v>0</v>
      </c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</row>
    <row r="81" spans="8:84">
      <c r="H81">
        <f>Registration!B22</f>
        <v>12</v>
      </c>
      <c r="I81" s="1" t="str">
        <f>Registration!C22</f>
        <v>Mike Monical</v>
      </c>
      <c r="J81" s="25">
        <f t="shared" ref="J81:BG81" si="114">IF(ROW()=(COLUMN()+60),"-",(COUNTIF(G1_6,$H81)*COUNTIF(G1_6,J$7))+(COUNTIF(G1_7,$H81)*COUNTIF(G1_7,J$7))+(COUNTIF(G1_8,$H81)*COUNTIF(G1_8,J$7))+(COUNTIF(G1_9,$H81)*COUNTIF(G1_9,J$7))+(COUNTIF(G1_10,$H81)*COUNTIF(G1_10,J$7))+(COUNTIF(G2_6,$H81)*COUNTIF(G2_6,J$7))+(COUNTIF(G2_7,$H81)*COUNTIF(G2_7,J$7))+(COUNTIF(G2_8,$H81)*COUNTIF(G2_8,J$7))+(COUNTIF(G2_9,$H81)*COUNTIF(G2_9,J$7))+(COUNTIF(G2_10,$H81)*COUNTIF(G2_10,J$7))+(COUNTIF(G3_6,$H81)*COUNTIF(G3_6,J$7))+(COUNTIF(G3_7,$H81)*COUNTIF(G3_7,J$7))+(COUNTIF(G3_8,$H81)*COUNTIF(G3_8,J$7))+(COUNTIF(G3_9,$H81)*COUNTIF(G3_9,J$7))+(COUNTIF(G3_10,$H81)*COUNTIF(G3_10,J$7))+(COUNTIF(G4_6,$H81)*COUNTIF(G4_6,J$7))+(COUNTIF(G4_7,$H81)*COUNTIF(G4_7,J$7))+(COUNTIF(G4_8,$H81)*COUNTIF(G4_8,J$7))+(COUNTIF(G4_9,$H81)*COUNTIF(G4_9,J$7))+(COUNTIF(G4_10,$H81)*COUNTIF(G4_10,J$7))+(COUNTIF(G5_6,$H81)*COUNTIF(G5_6,J$7))+(COUNTIF(G5_7,$H81)*COUNTIF(G5_7,J$7))+(COUNTIF(G5_8,$H81)*COUNTIF(G5_8,J$7))+(COUNTIF(G5_9,$H81)*COUNTIF(G5_9,J$7))+(COUNTIF(G5_10,$H81)*COUNTIF(G5_10,J$7)+J141))</f>
        <v>0</v>
      </c>
      <c r="K81" s="25">
        <f t="shared" si="114"/>
        <v>0</v>
      </c>
      <c r="L81" s="25">
        <f t="shared" si="114"/>
        <v>0</v>
      </c>
      <c r="M81" s="25">
        <f t="shared" si="114"/>
        <v>0</v>
      </c>
      <c r="N81" s="25">
        <f t="shared" si="114"/>
        <v>0</v>
      </c>
      <c r="O81" s="81">
        <f t="shared" si="114"/>
        <v>0</v>
      </c>
      <c r="P81" s="81">
        <f t="shared" si="114"/>
        <v>0</v>
      </c>
      <c r="Q81" s="81">
        <f t="shared" si="114"/>
        <v>0</v>
      </c>
      <c r="R81" s="85">
        <f t="shared" si="114"/>
        <v>0</v>
      </c>
      <c r="S81" s="85">
        <f t="shared" si="114"/>
        <v>0</v>
      </c>
      <c r="T81" s="85">
        <f t="shared" si="114"/>
        <v>0</v>
      </c>
      <c r="U81" s="25" t="str">
        <f t="shared" si="114"/>
        <v>-</v>
      </c>
      <c r="V81" s="25">
        <f t="shared" si="114"/>
        <v>0</v>
      </c>
      <c r="W81" s="25">
        <f t="shared" si="114"/>
        <v>0</v>
      </c>
      <c r="X81" s="25">
        <f t="shared" si="114"/>
        <v>0</v>
      </c>
      <c r="Y81" s="25">
        <f t="shared" si="114"/>
        <v>0</v>
      </c>
      <c r="Z81" s="25">
        <f t="shared" si="114"/>
        <v>0</v>
      </c>
      <c r="AA81" s="25">
        <f t="shared" si="114"/>
        <v>0</v>
      </c>
      <c r="AB81" s="25">
        <f t="shared" si="114"/>
        <v>0</v>
      </c>
      <c r="AC81" s="25">
        <f t="shared" si="114"/>
        <v>0</v>
      </c>
      <c r="AD81" s="25">
        <f t="shared" si="114"/>
        <v>0</v>
      </c>
      <c r="AE81" s="25">
        <f t="shared" si="114"/>
        <v>0</v>
      </c>
      <c r="AF81" s="25">
        <f t="shared" si="114"/>
        <v>0</v>
      </c>
      <c r="AG81" s="25">
        <f t="shared" si="114"/>
        <v>0</v>
      </c>
      <c r="AH81" s="25">
        <f t="shared" si="114"/>
        <v>0</v>
      </c>
      <c r="AI81" s="25">
        <f t="shared" si="114"/>
        <v>0</v>
      </c>
      <c r="AJ81" s="25">
        <f t="shared" si="114"/>
        <v>0</v>
      </c>
      <c r="AK81" s="25">
        <f t="shared" si="114"/>
        <v>0</v>
      </c>
      <c r="AL81" s="25">
        <f t="shared" si="114"/>
        <v>0</v>
      </c>
      <c r="AM81" s="25">
        <f t="shared" si="114"/>
        <v>0</v>
      </c>
      <c r="AN81" s="25">
        <f t="shared" si="114"/>
        <v>0</v>
      </c>
      <c r="AO81" s="25">
        <f t="shared" si="114"/>
        <v>0</v>
      </c>
      <c r="AP81" s="25">
        <f t="shared" si="114"/>
        <v>0</v>
      </c>
      <c r="AQ81" s="25">
        <f t="shared" si="114"/>
        <v>0</v>
      </c>
      <c r="AR81" s="25">
        <f t="shared" si="114"/>
        <v>0</v>
      </c>
      <c r="AS81" s="25">
        <f t="shared" si="114"/>
        <v>0</v>
      </c>
      <c r="AT81" s="25">
        <f t="shared" si="114"/>
        <v>0</v>
      </c>
      <c r="AU81" s="25">
        <f t="shared" si="114"/>
        <v>0</v>
      </c>
      <c r="AV81" s="25">
        <f t="shared" si="114"/>
        <v>0</v>
      </c>
      <c r="AW81" s="25">
        <f t="shared" si="114"/>
        <v>0</v>
      </c>
      <c r="AX81" s="25">
        <f t="shared" si="114"/>
        <v>0</v>
      </c>
      <c r="AY81" s="25">
        <f t="shared" si="114"/>
        <v>0</v>
      </c>
      <c r="AZ81" s="25">
        <f t="shared" si="114"/>
        <v>0</v>
      </c>
      <c r="BA81" s="25">
        <f t="shared" si="114"/>
        <v>0</v>
      </c>
      <c r="BB81" s="25">
        <f t="shared" si="114"/>
        <v>0</v>
      </c>
      <c r="BC81" s="25">
        <f t="shared" si="114"/>
        <v>0</v>
      </c>
      <c r="BD81" s="25">
        <f t="shared" si="114"/>
        <v>0</v>
      </c>
      <c r="BE81" s="25">
        <f t="shared" si="114"/>
        <v>0</v>
      </c>
      <c r="BF81" s="25">
        <f t="shared" si="114"/>
        <v>0</v>
      </c>
      <c r="BG81" s="25">
        <f t="shared" si="114"/>
        <v>0</v>
      </c>
      <c r="BH81">
        <f t="shared" si="105"/>
        <v>0</v>
      </c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</row>
    <row r="82" spans="8:84">
      <c r="H82">
        <f>Registration!B23</f>
        <v>13</v>
      </c>
      <c r="I82" s="1" t="str">
        <f>Registration!C23</f>
        <v>Chris Schaffer</v>
      </c>
      <c r="J82" s="85">
        <f t="shared" ref="J82:BG82" si="115">IF(ROW()=(COLUMN()+60),"-",(COUNTIF(G1_6,$H82)*COUNTIF(G1_6,J$7))+(COUNTIF(G1_7,$H82)*COUNTIF(G1_7,J$7))+(COUNTIF(G1_8,$H82)*COUNTIF(G1_8,J$7))+(COUNTIF(G1_9,$H82)*COUNTIF(G1_9,J$7))+(COUNTIF(G1_10,$H82)*COUNTIF(G1_10,J$7))+(COUNTIF(G2_6,$H82)*COUNTIF(G2_6,J$7))+(COUNTIF(G2_7,$H82)*COUNTIF(G2_7,J$7))+(COUNTIF(G2_8,$H82)*COUNTIF(G2_8,J$7))+(COUNTIF(G2_9,$H82)*COUNTIF(G2_9,J$7))+(COUNTIF(G2_10,$H82)*COUNTIF(G2_10,J$7))+(COUNTIF(G3_6,$H82)*COUNTIF(G3_6,J$7))+(COUNTIF(G3_7,$H82)*COUNTIF(G3_7,J$7))+(COUNTIF(G3_8,$H82)*COUNTIF(G3_8,J$7))+(COUNTIF(G3_9,$H82)*COUNTIF(G3_9,J$7))+(COUNTIF(G3_10,$H82)*COUNTIF(G3_10,J$7))+(COUNTIF(G4_6,$H82)*COUNTIF(G4_6,J$7))+(COUNTIF(G4_7,$H82)*COUNTIF(G4_7,J$7))+(COUNTIF(G4_8,$H82)*COUNTIF(G4_8,J$7))+(COUNTIF(G4_9,$H82)*COUNTIF(G4_9,J$7))+(COUNTIF(G4_10,$H82)*COUNTIF(G4_10,J$7))+(COUNTIF(G5_6,$H82)*COUNTIF(G5_6,J$7))+(COUNTIF(G5_7,$H82)*COUNTIF(G5_7,J$7))+(COUNTIF(G5_8,$H82)*COUNTIF(G5_8,J$7))+(COUNTIF(G5_9,$H82)*COUNTIF(G5_9,J$7))+(COUNTIF(G5_10,$H82)*COUNTIF(G5_10,J$7)+J142))</f>
        <v>0</v>
      </c>
      <c r="K82" s="25">
        <f t="shared" si="115"/>
        <v>0</v>
      </c>
      <c r="L82" s="25">
        <f t="shared" si="115"/>
        <v>0</v>
      </c>
      <c r="M82" s="25">
        <f t="shared" si="115"/>
        <v>0</v>
      </c>
      <c r="N82" s="25">
        <f t="shared" si="115"/>
        <v>0</v>
      </c>
      <c r="O82" s="25">
        <f t="shared" si="115"/>
        <v>0</v>
      </c>
      <c r="P82" s="25">
        <f t="shared" si="115"/>
        <v>0</v>
      </c>
      <c r="Q82" s="25">
        <f t="shared" si="115"/>
        <v>0</v>
      </c>
      <c r="R82" s="25">
        <f t="shared" si="115"/>
        <v>0</v>
      </c>
      <c r="S82" s="25">
        <f t="shared" si="115"/>
        <v>0</v>
      </c>
      <c r="T82" s="25">
        <f t="shared" si="115"/>
        <v>0</v>
      </c>
      <c r="U82" s="25">
        <f t="shared" si="115"/>
        <v>0</v>
      </c>
      <c r="V82" s="25" t="str">
        <f t="shared" si="115"/>
        <v>-</v>
      </c>
      <c r="W82" s="25">
        <f t="shared" si="115"/>
        <v>0</v>
      </c>
      <c r="X82" s="25">
        <f t="shared" si="115"/>
        <v>0</v>
      </c>
      <c r="Y82" s="25">
        <f t="shared" si="115"/>
        <v>0</v>
      </c>
      <c r="Z82" s="25">
        <f t="shared" si="115"/>
        <v>0</v>
      </c>
      <c r="AA82" s="25">
        <f t="shared" si="115"/>
        <v>0</v>
      </c>
      <c r="AB82" s="25">
        <f t="shared" si="115"/>
        <v>0</v>
      </c>
      <c r="AC82" s="25">
        <f t="shared" si="115"/>
        <v>0</v>
      </c>
      <c r="AD82" s="25">
        <f t="shared" si="115"/>
        <v>0</v>
      </c>
      <c r="AE82" s="25">
        <f t="shared" si="115"/>
        <v>0</v>
      </c>
      <c r="AF82" s="25">
        <f t="shared" si="115"/>
        <v>0</v>
      </c>
      <c r="AG82" s="25">
        <f t="shared" si="115"/>
        <v>0</v>
      </c>
      <c r="AH82" s="25">
        <f t="shared" si="115"/>
        <v>0</v>
      </c>
      <c r="AI82" s="25">
        <f t="shared" si="115"/>
        <v>0</v>
      </c>
      <c r="AJ82" s="25">
        <f t="shared" si="115"/>
        <v>0</v>
      </c>
      <c r="AK82" s="25">
        <f t="shared" si="115"/>
        <v>0</v>
      </c>
      <c r="AL82" s="25">
        <f t="shared" si="115"/>
        <v>0</v>
      </c>
      <c r="AM82" s="25">
        <f t="shared" si="115"/>
        <v>0</v>
      </c>
      <c r="AN82" s="25">
        <f t="shared" si="115"/>
        <v>0</v>
      </c>
      <c r="AO82" s="25">
        <f t="shared" si="115"/>
        <v>0</v>
      </c>
      <c r="AP82" s="25">
        <f t="shared" si="115"/>
        <v>0</v>
      </c>
      <c r="AQ82" s="25">
        <f t="shared" si="115"/>
        <v>0</v>
      </c>
      <c r="AR82" s="25">
        <f t="shared" si="115"/>
        <v>0</v>
      </c>
      <c r="AS82" s="25">
        <f t="shared" si="115"/>
        <v>0</v>
      </c>
      <c r="AT82" s="25">
        <f t="shared" si="115"/>
        <v>0</v>
      </c>
      <c r="AU82" s="25">
        <f t="shared" si="115"/>
        <v>0</v>
      </c>
      <c r="AV82" s="25">
        <f t="shared" si="115"/>
        <v>0</v>
      </c>
      <c r="AW82" s="25">
        <f t="shared" si="115"/>
        <v>0</v>
      </c>
      <c r="AX82" s="25">
        <f t="shared" si="115"/>
        <v>0</v>
      </c>
      <c r="AY82" s="25">
        <f t="shared" si="115"/>
        <v>0</v>
      </c>
      <c r="AZ82" s="85">
        <f t="shared" si="115"/>
        <v>0</v>
      </c>
      <c r="BA82" s="25">
        <f t="shared" si="115"/>
        <v>0</v>
      </c>
      <c r="BB82" s="25">
        <f t="shared" si="115"/>
        <v>0</v>
      </c>
      <c r="BC82" s="25">
        <f t="shared" si="115"/>
        <v>0</v>
      </c>
      <c r="BD82" s="25">
        <f t="shared" si="115"/>
        <v>0</v>
      </c>
      <c r="BE82" s="25">
        <f t="shared" si="115"/>
        <v>0</v>
      </c>
      <c r="BF82" s="25">
        <f t="shared" si="115"/>
        <v>0</v>
      </c>
      <c r="BG82" s="25">
        <f t="shared" si="115"/>
        <v>0</v>
      </c>
      <c r="BH82">
        <f t="shared" si="105"/>
        <v>0</v>
      </c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</row>
    <row r="83" spans="8:84">
      <c r="H83">
        <f>Registration!B24</f>
        <v>14</v>
      </c>
      <c r="I83" s="1" t="str">
        <f>Registration!C24</f>
        <v>Myk Deans</v>
      </c>
      <c r="J83" s="25">
        <f t="shared" ref="J83:BG83" si="116">IF(ROW()=(COLUMN()+60),"-",(COUNTIF(G1_6,$H83)*COUNTIF(G1_6,J$7))+(COUNTIF(G1_7,$H83)*COUNTIF(G1_7,J$7))+(COUNTIF(G1_8,$H83)*COUNTIF(G1_8,J$7))+(COUNTIF(G1_9,$H83)*COUNTIF(G1_9,J$7))+(COUNTIF(G1_10,$H83)*COUNTIF(G1_10,J$7))+(COUNTIF(G2_6,$H83)*COUNTIF(G2_6,J$7))+(COUNTIF(G2_7,$H83)*COUNTIF(G2_7,J$7))+(COUNTIF(G2_8,$H83)*COUNTIF(G2_8,J$7))+(COUNTIF(G2_9,$H83)*COUNTIF(G2_9,J$7))+(COUNTIF(G2_10,$H83)*COUNTIF(G2_10,J$7))+(COUNTIF(G3_6,$H83)*COUNTIF(G3_6,J$7))+(COUNTIF(G3_7,$H83)*COUNTIF(G3_7,J$7))+(COUNTIF(G3_8,$H83)*COUNTIF(G3_8,J$7))+(COUNTIF(G3_9,$H83)*COUNTIF(G3_9,J$7))+(COUNTIF(G3_10,$H83)*COUNTIF(G3_10,J$7))+(COUNTIF(G4_6,$H83)*COUNTIF(G4_6,J$7))+(COUNTIF(G4_7,$H83)*COUNTIF(G4_7,J$7))+(COUNTIF(G4_8,$H83)*COUNTIF(G4_8,J$7))+(COUNTIF(G4_9,$H83)*COUNTIF(G4_9,J$7))+(COUNTIF(G4_10,$H83)*COUNTIF(G4_10,J$7))+(COUNTIF(G5_6,$H83)*COUNTIF(G5_6,J$7))+(COUNTIF(G5_7,$H83)*COUNTIF(G5_7,J$7))+(COUNTIF(G5_8,$H83)*COUNTIF(G5_8,J$7))+(COUNTIF(G5_9,$H83)*COUNTIF(G5_9,J$7))+(COUNTIF(G5_10,$H83)*COUNTIF(G5_10,J$7)+J143))</f>
        <v>0</v>
      </c>
      <c r="K83" s="81">
        <f t="shared" si="116"/>
        <v>0</v>
      </c>
      <c r="L83" s="81">
        <f t="shared" si="116"/>
        <v>0</v>
      </c>
      <c r="M83" s="81">
        <f t="shared" si="116"/>
        <v>0</v>
      </c>
      <c r="N83" s="81">
        <f t="shared" si="116"/>
        <v>0</v>
      </c>
      <c r="O83" s="25">
        <f t="shared" si="116"/>
        <v>0</v>
      </c>
      <c r="P83" s="81">
        <f t="shared" si="116"/>
        <v>0</v>
      </c>
      <c r="Q83" s="25">
        <f t="shared" si="116"/>
        <v>0</v>
      </c>
      <c r="R83" s="25">
        <f t="shared" si="116"/>
        <v>0</v>
      </c>
      <c r="S83" s="25">
        <f t="shared" si="116"/>
        <v>0</v>
      </c>
      <c r="T83" s="25">
        <f t="shared" si="116"/>
        <v>0</v>
      </c>
      <c r="U83" s="25">
        <f t="shared" si="116"/>
        <v>0</v>
      </c>
      <c r="V83" s="25">
        <f t="shared" si="116"/>
        <v>0</v>
      </c>
      <c r="W83" s="25" t="str">
        <f t="shared" si="116"/>
        <v>-</v>
      </c>
      <c r="X83" s="25">
        <f t="shared" si="116"/>
        <v>0</v>
      </c>
      <c r="Y83" s="25">
        <f t="shared" si="116"/>
        <v>0</v>
      </c>
      <c r="Z83" s="25">
        <f t="shared" si="116"/>
        <v>0</v>
      </c>
      <c r="AA83" s="25">
        <f t="shared" si="116"/>
        <v>0</v>
      </c>
      <c r="AB83" s="25">
        <f t="shared" si="116"/>
        <v>0</v>
      </c>
      <c r="AC83" s="25">
        <f t="shared" si="116"/>
        <v>0</v>
      </c>
      <c r="AD83" s="25">
        <f t="shared" si="116"/>
        <v>0</v>
      </c>
      <c r="AE83" s="25">
        <f t="shared" si="116"/>
        <v>0</v>
      </c>
      <c r="AF83" s="25">
        <f t="shared" si="116"/>
        <v>0</v>
      </c>
      <c r="AG83" s="56">
        <f t="shared" si="116"/>
        <v>0</v>
      </c>
      <c r="AH83" s="25">
        <f t="shared" si="116"/>
        <v>0</v>
      </c>
      <c r="AI83" s="25">
        <f t="shared" si="116"/>
        <v>0</v>
      </c>
      <c r="AJ83" s="25">
        <f t="shared" si="116"/>
        <v>0</v>
      </c>
      <c r="AK83" s="25">
        <f t="shared" si="116"/>
        <v>0</v>
      </c>
      <c r="AL83" s="25">
        <f t="shared" si="116"/>
        <v>0</v>
      </c>
      <c r="AM83" s="25">
        <f t="shared" si="116"/>
        <v>0</v>
      </c>
      <c r="AN83" s="25">
        <f t="shared" si="116"/>
        <v>0</v>
      </c>
      <c r="AO83" s="25">
        <f t="shared" si="116"/>
        <v>0</v>
      </c>
      <c r="AP83" s="25">
        <f t="shared" si="116"/>
        <v>0</v>
      </c>
      <c r="AQ83" s="25">
        <f t="shared" si="116"/>
        <v>0</v>
      </c>
      <c r="AR83" s="25">
        <f t="shared" si="116"/>
        <v>0</v>
      </c>
      <c r="AS83" s="25">
        <f t="shared" si="116"/>
        <v>0</v>
      </c>
      <c r="AT83" s="25">
        <f t="shared" si="116"/>
        <v>0</v>
      </c>
      <c r="AU83" s="25">
        <f t="shared" si="116"/>
        <v>0</v>
      </c>
      <c r="AV83" s="25">
        <f t="shared" si="116"/>
        <v>0</v>
      </c>
      <c r="AW83" s="86">
        <f t="shared" si="116"/>
        <v>0</v>
      </c>
      <c r="AX83" s="25">
        <f t="shared" si="116"/>
        <v>0</v>
      </c>
      <c r="AY83" s="25">
        <f t="shared" si="116"/>
        <v>0</v>
      </c>
      <c r="AZ83" s="25">
        <f t="shared" si="116"/>
        <v>0</v>
      </c>
      <c r="BA83" s="25">
        <f t="shared" si="116"/>
        <v>0</v>
      </c>
      <c r="BB83" s="25">
        <f t="shared" si="116"/>
        <v>0</v>
      </c>
      <c r="BC83" s="25">
        <f t="shared" si="116"/>
        <v>0</v>
      </c>
      <c r="BD83" s="25">
        <f t="shared" si="116"/>
        <v>0</v>
      </c>
      <c r="BE83" s="25">
        <f t="shared" si="116"/>
        <v>0</v>
      </c>
      <c r="BF83" s="25">
        <f t="shared" si="116"/>
        <v>0</v>
      </c>
      <c r="BG83" s="25">
        <f t="shared" si="116"/>
        <v>0</v>
      </c>
      <c r="BH83">
        <f t="shared" si="105"/>
        <v>0</v>
      </c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</row>
    <row r="84" spans="8:84">
      <c r="H84">
        <f>Registration!B25</f>
        <v>15</v>
      </c>
      <c r="I84" s="1" t="str">
        <f>Registration!C25</f>
        <v>Rich Atwater</v>
      </c>
      <c r="J84" s="25">
        <f t="shared" ref="J84:BG84" si="117">IF(ROW()=(COLUMN()+60),"-",(COUNTIF(G1_6,$H84)*COUNTIF(G1_6,J$7))+(COUNTIF(G1_7,$H84)*COUNTIF(G1_7,J$7))+(COUNTIF(G1_8,$H84)*COUNTIF(G1_8,J$7))+(COUNTIF(G1_9,$H84)*COUNTIF(G1_9,J$7))+(COUNTIF(G1_10,$H84)*COUNTIF(G1_10,J$7))+(COUNTIF(G2_6,$H84)*COUNTIF(G2_6,J$7))+(COUNTIF(G2_7,$H84)*COUNTIF(G2_7,J$7))+(COUNTIF(G2_8,$H84)*COUNTIF(G2_8,J$7))+(COUNTIF(G2_9,$H84)*COUNTIF(G2_9,J$7))+(COUNTIF(G2_10,$H84)*COUNTIF(G2_10,J$7))+(COUNTIF(G3_6,$H84)*COUNTIF(G3_6,J$7))+(COUNTIF(G3_7,$H84)*COUNTIF(G3_7,J$7))+(COUNTIF(G3_8,$H84)*COUNTIF(G3_8,J$7))+(COUNTIF(G3_9,$H84)*COUNTIF(G3_9,J$7))+(COUNTIF(G3_10,$H84)*COUNTIF(G3_10,J$7))+(COUNTIF(G4_6,$H84)*COUNTIF(G4_6,J$7))+(COUNTIF(G4_7,$H84)*COUNTIF(G4_7,J$7))+(COUNTIF(G4_8,$H84)*COUNTIF(G4_8,J$7))+(COUNTIF(G4_9,$H84)*COUNTIF(G4_9,J$7))+(COUNTIF(G4_10,$H84)*COUNTIF(G4_10,J$7))+(COUNTIF(G5_6,$H84)*COUNTIF(G5_6,J$7))+(COUNTIF(G5_7,$H84)*COUNTIF(G5_7,J$7))+(COUNTIF(G5_8,$H84)*COUNTIF(G5_8,J$7))+(COUNTIF(G5_9,$H84)*COUNTIF(G5_9,J$7))+(COUNTIF(G5_10,$H84)*COUNTIF(G5_10,J$7)+J144))</f>
        <v>0</v>
      </c>
      <c r="K84" s="25">
        <f t="shared" si="117"/>
        <v>0</v>
      </c>
      <c r="L84" s="25">
        <f t="shared" si="117"/>
        <v>0</v>
      </c>
      <c r="M84" s="86">
        <f t="shared" si="117"/>
        <v>0</v>
      </c>
      <c r="N84" s="85">
        <f t="shared" si="117"/>
        <v>0</v>
      </c>
      <c r="O84" s="81">
        <f t="shared" si="117"/>
        <v>0</v>
      </c>
      <c r="P84" s="81">
        <f t="shared" si="117"/>
        <v>0</v>
      </c>
      <c r="Q84" s="86">
        <f t="shared" si="117"/>
        <v>0</v>
      </c>
      <c r="R84" s="25">
        <f t="shared" si="117"/>
        <v>0</v>
      </c>
      <c r="S84" s="25">
        <f t="shared" si="117"/>
        <v>0</v>
      </c>
      <c r="T84" s="25">
        <f t="shared" si="117"/>
        <v>0</v>
      </c>
      <c r="U84" s="25">
        <f t="shared" si="117"/>
        <v>0</v>
      </c>
      <c r="V84" s="25">
        <f t="shared" si="117"/>
        <v>0</v>
      </c>
      <c r="W84" s="25">
        <f t="shared" si="117"/>
        <v>0</v>
      </c>
      <c r="X84" s="25" t="str">
        <f t="shared" si="117"/>
        <v>-</v>
      </c>
      <c r="Y84" s="25">
        <f t="shared" si="117"/>
        <v>0</v>
      </c>
      <c r="Z84" s="25">
        <f t="shared" si="117"/>
        <v>0</v>
      </c>
      <c r="AA84" s="25">
        <f t="shared" si="117"/>
        <v>0</v>
      </c>
      <c r="AB84" s="25">
        <f t="shared" si="117"/>
        <v>0</v>
      </c>
      <c r="AC84" s="25">
        <f t="shared" si="117"/>
        <v>0</v>
      </c>
      <c r="AD84" s="86">
        <f t="shared" si="117"/>
        <v>0</v>
      </c>
      <c r="AE84" s="86">
        <f t="shared" si="117"/>
        <v>0</v>
      </c>
      <c r="AF84" s="86">
        <f t="shared" si="117"/>
        <v>0</v>
      </c>
      <c r="AG84" s="25">
        <f t="shared" si="117"/>
        <v>0</v>
      </c>
      <c r="AH84" s="25">
        <f t="shared" si="117"/>
        <v>0</v>
      </c>
      <c r="AI84" s="25">
        <f t="shared" si="117"/>
        <v>0</v>
      </c>
      <c r="AJ84" s="25">
        <f t="shared" si="117"/>
        <v>0</v>
      </c>
      <c r="AK84" s="86">
        <f t="shared" si="117"/>
        <v>0</v>
      </c>
      <c r="AL84" s="25">
        <f t="shared" si="117"/>
        <v>0</v>
      </c>
      <c r="AM84" s="25">
        <f t="shared" si="117"/>
        <v>0</v>
      </c>
      <c r="AN84" s="25">
        <f t="shared" si="117"/>
        <v>0</v>
      </c>
      <c r="AO84" s="25">
        <f t="shared" si="117"/>
        <v>0</v>
      </c>
      <c r="AP84" s="25">
        <f t="shared" si="117"/>
        <v>0</v>
      </c>
      <c r="AQ84" s="25">
        <f t="shared" si="117"/>
        <v>0</v>
      </c>
      <c r="AR84" s="25">
        <f t="shared" si="117"/>
        <v>0</v>
      </c>
      <c r="AS84" s="25">
        <f t="shared" si="117"/>
        <v>0</v>
      </c>
      <c r="AT84" s="86">
        <f t="shared" si="117"/>
        <v>0</v>
      </c>
      <c r="AU84" s="86">
        <f t="shared" si="117"/>
        <v>0</v>
      </c>
      <c r="AV84" s="85">
        <f t="shared" si="117"/>
        <v>0</v>
      </c>
      <c r="AW84" s="25">
        <f t="shared" si="117"/>
        <v>0</v>
      </c>
      <c r="AX84" s="25">
        <f t="shared" si="117"/>
        <v>0</v>
      </c>
      <c r="AY84" s="25">
        <f t="shared" si="117"/>
        <v>0</v>
      </c>
      <c r="AZ84" s="25">
        <f t="shared" si="117"/>
        <v>0</v>
      </c>
      <c r="BA84" s="58">
        <f t="shared" si="117"/>
        <v>0</v>
      </c>
      <c r="BB84" s="66">
        <f t="shared" si="117"/>
        <v>0</v>
      </c>
      <c r="BC84" s="58">
        <f t="shared" si="117"/>
        <v>0</v>
      </c>
      <c r="BD84" s="25">
        <f t="shared" si="117"/>
        <v>0</v>
      </c>
      <c r="BE84" s="25">
        <f t="shared" si="117"/>
        <v>0</v>
      </c>
      <c r="BF84" s="63">
        <f t="shared" si="117"/>
        <v>0</v>
      </c>
      <c r="BG84" s="25">
        <f t="shared" si="117"/>
        <v>0</v>
      </c>
      <c r="BH84">
        <f t="shared" si="105"/>
        <v>0</v>
      </c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</row>
    <row r="85" spans="8:84">
      <c r="H85">
        <f>Registration!B26</f>
        <v>16</v>
      </c>
      <c r="I85" s="1" t="str">
        <f>Registration!C26</f>
        <v>Jason Ley</v>
      </c>
      <c r="J85" s="25">
        <f t="shared" ref="J85:BG85" si="118">IF(ROW()=(COLUMN()+60),"-",(COUNTIF(G1_6,$H85)*COUNTIF(G1_6,J$7))+(COUNTIF(G1_7,$H85)*COUNTIF(G1_7,J$7))+(COUNTIF(G1_8,$H85)*COUNTIF(G1_8,J$7))+(COUNTIF(G1_9,$H85)*COUNTIF(G1_9,J$7))+(COUNTIF(G1_10,$H85)*COUNTIF(G1_10,J$7))+(COUNTIF(G2_6,$H85)*COUNTIF(G2_6,J$7))+(COUNTIF(G2_7,$H85)*COUNTIF(G2_7,J$7))+(COUNTIF(G2_8,$H85)*COUNTIF(G2_8,J$7))+(COUNTIF(G2_9,$H85)*COUNTIF(G2_9,J$7))+(COUNTIF(G2_10,$H85)*COUNTIF(G2_10,J$7))+(COUNTIF(G3_6,$H85)*COUNTIF(G3_6,J$7))+(COUNTIF(G3_7,$H85)*COUNTIF(G3_7,J$7))+(COUNTIF(G3_8,$H85)*COUNTIF(G3_8,J$7))+(COUNTIF(G3_9,$H85)*COUNTIF(G3_9,J$7))+(COUNTIF(G3_10,$H85)*COUNTIF(G3_10,J$7))+(COUNTIF(G4_6,$H85)*COUNTIF(G4_6,J$7))+(COUNTIF(G4_7,$H85)*COUNTIF(G4_7,J$7))+(COUNTIF(G4_8,$H85)*COUNTIF(G4_8,J$7))+(COUNTIF(G4_9,$H85)*COUNTIF(G4_9,J$7))+(COUNTIF(G4_10,$H85)*COUNTIF(G4_10,J$7))+(COUNTIF(G5_6,$H85)*COUNTIF(G5_6,J$7))+(COUNTIF(G5_7,$H85)*COUNTIF(G5_7,J$7))+(COUNTIF(G5_8,$H85)*COUNTIF(G5_8,J$7))+(COUNTIF(G5_9,$H85)*COUNTIF(G5_9,J$7))+(COUNTIF(G5_10,$H85)*COUNTIF(G5_10,J$7)+J145))</f>
        <v>0</v>
      </c>
      <c r="K85" s="25">
        <f t="shared" si="118"/>
        <v>0</v>
      </c>
      <c r="L85" s="25">
        <f t="shared" si="118"/>
        <v>0</v>
      </c>
      <c r="M85" s="81">
        <f t="shared" si="118"/>
        <v>0</v>
      </c>
      <c r="N85" s="25">
        <f t="shared" si="118"/>
        <v>0</v>
      </c>
      <c r="O85" s="25">
        <f t="shared" si="118"/>
        <v>0</v>
      </c>
      <c r="P85" s="25">
        <f t="shared" si="118"/>
        <v>0</v>
      </c>
      <c r="Q85" s="25">
        <f t="shared" si="118"/>
        <v>0</v>
      </c>
      <c r="R85" s="25">
        <f t="shared" si="118"/>
        <v>0</v>
      </c>
      <c r="S85" s="25">
        <f t="shared" si="118"/>
        <v>0</v>
      </c>
      <c r="T85" s="25">
        <f t="shared" si="118"/>
        <v>0</v>
      </c>
      <c r="U85" s="25">
        <f t="shared" si="118"/>
        <v>0</v>
      </c>
      <c r="V85" s="25">
        <f t="shared" si="118"/>
        <v>0</v>
      </c>
      <c r="W85" s="25">
        <f t="shared" si="118"/>
        <v>0</v>
      </c>
      <c r="X85" s="25">
        <f t="shared" si="118"/>
        <v>0</v>
      </c>
      <c r="Y85" s="25" t="str">
        <f t="shared" si="118"/>
        <v>-</v>
      </c>
      <c r="Z85" s="86">
        <f t="shared" si="118"/>
        <v>0</v>
      </c>
      <c r="AA85" s="86">
        <f t="shared" si="118"/>
        <v>0</v>
      </c>
      <c r="AB85" s="86">
        <f t="shared" si="118"/>
        <v>0</v>
      </c>
      <c r="AC85" s="86">
        <f t="shared" si="118"/>
        <v>0</v>
      </c>
      <c r="AD85" s="86">
        <f t="shared" si="118"/>
        <v>0</v>
      </c>
      <c r="AE85" s="86">
        <f t="shared" si="118"/>
        <v>0</v>
      </c>
      <c r="AF85" s="25">
        <f t="shared" si="118"/>
        <v>0</v>
      </c>
      <c r="AG85" s="25">
        <f t="shared" si="118"/>
        <v>0</v>
      </c>
      <c r="AH85" s="25">
        <f t="shared" si="118"/>
        <v>0</v>
      </c>
      <c r="AI85" s="25">
        <f t="shared" si="118"/>
        <v>0</v>
      </c>
      <c r="AJ85" s="25">
        <f t="shared" si="118"/>
        <v>0</v>
      </c>
      <c r="AK85" s="25">
        <f t="shared" si="118"/>
        <v>0</v>
      </c>
      <c r="AL85" s="25">
        <f t="shared" si="118"/>
        <v>0</v>
      </c>
      <c r="AM85" s="25">
        <f t="shared" si="118"/>
        <v>0</v>
      </c>
      <c r="AN85" s="25">
        <f t="shared" si="118"/>
        <v>0</v>
      </c>
      <c r="AO85" s="25">
        <f t="shared" si="118"/>
        <v>0</v>
      </c>
      <c r="AP85" s="86">
        <f t="shared" si="118"/>
        <v>0</v>
      </c>
      <c r="AQ85" s="86">
        <f t="shared" si="118"/>
        <v>0</v>
      </c>
      <c r="AR85" s="86">
        <f t="shared" si="118"/>
        <v>0</v>
      </c>
      <c r="AS85" s="86">
        <f t="shared" si="118"/>
        <v>0</v>
      </c>
      <c r="AT85" s="86">
        <f t="shared" si="118"/>
        <v>0</v>
      </c>
      <c r="AU85" s="86">
        <f t="shared" si="118"/>
        <v>0</v>
      </c>
      <c r="AV85" s="85">
        <f t="shared" si="118"/>
        <v>0</v>
      </c>
      <c r="AW85" s="25">
        <f t="shared" si="118"/>
        <v>0</v>
      </c>
      <c r="AX85" s="25">
        <f t="shared" si="118"/>
        <v>0</v>
      </c>
      <c r="AY85" s="25">
        <f t="shared" si="118"/>
        <v>0</v>
      </c>
      <c r="AZ85" s="25">
        <f t="shared" si="118"/>
        <v>0</v>
      </c>
      <c r="BA85" s="25">
        <f t="shared" si="118"/>
        <v>0</v>
      </c>
      <c r="BB85" s="25">
        <f t="shared" si="118"/>
        <v>0</v>
      </c>
      <c r="BC85" s="25">
        <f t="shared" si="118"/>
        <v>0</v>
      </c>
      <c r="BD85" s="25">
        <f t="shared" si="118"/>
        <v>0</v>
      </c>
      <c r="BE85" s="25">
        <f t="shared" si="118"/>
        <v>0</v>
      </c>
      <c r="BF85" s="25">
        <f t="shared" si="118"/>
        <v>0</v>
      </c>
      <c r="BG85" s="86">
        <f t="shared" si="118"/>
        <v>0</v>
      </c>
      <c r="BH85" s="87">
        <f t="shared" si="105"/>
        <v>0</v>
      </c>
    </row>
    <row r="86" spans="8:84">
      <c r="H86">
        <f>Registration!B27</f>
        <v>17</v>
      </c>
      <c r="I86" s="1">
        <f>Registration!C27</f>
        <v>0</v>
      </c>
      <c r="J86" s="86">
        <f t="shared" ref="J86:BG86" si="119">IF(ROW()=(COLUMN()+60),"-",(COUNTIF(G1_6,$H86)*COUNTIF(G1_6,J$7))+(COUNTIF(G1_7,$H86)*COUNTIF(G1_7,J$7))+(COUNTIF(G1_8,$H86)*COUNTIF(G1_8,J$7))+(COUNTIF(G1_9,$H86)*COUNTIF(G1_9,J$7))+(COUNTIF(G1_10,$H86)*COUNTIF(G1_10,J$7))+(COUNTIF(G2_6,$H86)*COUNTIF(G2_6,J$7))+(COUNTIF(G2_7,$H86)*COUNTIF(G2_7,J$7))+(COUNTIF(G2_8,$H86)*COUNTIF(G2_8,J$7))+(COUNTIF(G2_9,$H86)*COUNTIF(G2_9,J$7))+(COUNTIF(G2_10,$H86)*COUNTIF(G2_10,J$7))+(COUNTIF(G3_6,$H86)*COUNTIF(G3_6,J$7))+(COUNTIF(G3_7,$H86)*COUNTIF(G3_7,J$7))+(COUNTIF(G3_8,$H86)*COUNTIF(G3_8,J$7))+(COUNTIF(G3_9,$H86)*COUNTIF(G3_9,J$7))+(COUNTIF(G3_10,$H86)*COUNTIF(G3_10,J$7))+(COUNTIF(G4_6,$H86)*COUNTIF(G4_6,J$7))+(COUNTIF(G4_7,$H86)*COUNTIF(G4_7,J$7))+(COUNTIF(G4_8,$H86)*COUNTIF(G4_8,J$7))+(COUNTIF(G4_9,$H86)*COUNTIF(G4_9,J$7))+(COUNTIF(G4_10,$H86)*COUNTIF(G4_10,J$7))+(COUNTIF(G5_6,$H86)*COUNTIF(G5_6,J$7))+(COUNTIF(G5_7,$H86)*COUNTIF(G5_7,J$7))+(COUNTIF(G5_8,$H86)*COUNTIF(G5_8,J$7))+(COUNTIF(G5_9,$H86)*COUNTIF(G5_9,J$7))+(COUNTIF(G5_10,$H86)*COUNTIF(G5_10,J$7)+J146))</f>
        <v>0</v>
      </c>
      <c r="K86" s="25">
        <f t="shared" si="119"/>
        <v>0</v>
      </c>
      <c r="L86" s="25">
        <f t="shared" si="119"/>
        <v>0</v>
      </c>
      <c r="M86" s="68">
        <f t="shared" si="119"/>
        <v>0</v>
      </c>
      <c r="N86" s="86">
        <f t="shared" si="119"/>
        <v>0</v>
      </c>
      <c r="O86" s="86">
        <f t="shared" si="119"/>
        <v>0</v>
      </c>
      <c r="P86" s="86">
        <f t="shared" si="119"/>
        <v>0</v>
      </c>
      <c r="Q86" s="86">
        <f t="shared" si="119"/>
        <v>0</v>
      </c>
      <c r="R86" s="81">
        <f t="shared" si="119"/>
        <v>0</v>
      </c>
      <c r="S86" s="86">
        <f t="shared" si="119"/>
        <v>0</v>
      </c>
      <c r="T86" s="86">
        <f t="shared" si="119"/>
        <v>0</v>
      </c>
      <c r="U86" s="25">
        <f t="shared" si="119"/>
        <v>0</v>
      </c>
      <c r="V86" s="25">
        <f t="shared" si="119"/>
        <v>0</v>
      </c>
      <c r="W86" s="86">
        <f t="shared" si="119"/>
        <v>0</v>
      </c>
      <c r="X86" s="86">
        <f t="shared" si="119"/>
        <v>0</v>
      </c>
      <c r="Y86" s="86">
        <f t="shared" si="119"/>
        <v>0</v>
      </c>
      <c r="Z86" s="25" t="str">
        <f t="shared" si="119"/>
        <v>-</v>
      </c>
      <c r="AA86" s="85">
        <f t="shared" si="119"/>
        <v>0</v>
      </c>
      <c r="AB86" s="25">
        <f t="shared" si="119"/>
        <v>0</v>
      </c>
      <c r="AC86" s="25">
        <f t="shared" si="119"/>
        <v>0</v>
      </c>
      <c r="AD86" s="25">
        <f t="shared" si="119"/>
        <v>0</v>
      </c>
      <c r="AE86" s="86">
        <f t="shared" si="119"/>
        <v>0</v>
      </c>
      <c r="AF86" s="86">
        <f t="shared" si="119"/>
        <v>0</v>
      </c>
      <c r="AG86" s="86">
        <f t="shared" si="119"/>
        <v>0</v>
      </c>
      <c r="AH86" s="25">
        <f t="shared" si="119"/>
        <v>0</v>
      </c>
      <c r="AI86" s="25">
        <f t="shared" si="119"/>
        <v>0</v>
      </c>
      <c r="AJ86" s="25">
        <f t="shared" si="119"/>
        <v>0</v>
      </c>
      <c r="AK86" s="25">
        <f t="shared" si="119"/>
        <v>0</v>
      </c>
      <c r="AL86" s="25">
        <f t="shared" si="119"/>
        <v>0</v>
      </c>
      <c r="AM86" s="25">
        <f t="shared" si="119"/>
        <v>0</v>
      </c>
      <c r="AN86" s="25">
        <f t="shared" si="119"/>
        <v>0</v>
      </c>
      <c r="AO86" s="25">
        <f t="shared" si="119"/>
        <v>0</v>
      </c>
      <c r="AP86" s="25">
        <f t="shared" si="119"/>
        <v>0</v>
      </c>
      <c r="AQ86" s="25">
        <f t="shared" si="119"/>
        <v>0</v>
      </c>
      <c r="AR86" s="25">
        <f t="shared" si="119"/>
        <v>0</v>
      </c>
      <c r="AS86" s="25">
        <f t="shared" si="119"/>
        <v>0</v>
      </c>
      <c r="AT86" s="25">
        <f t="shared" si="119"/>
        <v>0</v>
      </c>
      <c r="AU86" s="25">
        <f t="shared" si="119"/>
        <v>0</v>
      </c>
      <c r="AV86" s="86">
        <f t="shared" si="119"/>
        <v>0</v>
      </c>
      <c r="AW86" s="86">
        <f t="shared" si="119"/>
        <v>0</v>
      </c>
      <c r="AX86" s="86">
        <f t="shared" si="119"/>
        <v>0</v>
      </c>
      <c r="AY86" s="86">
        <f t="shared" si="119"/>
        <v>0</v>
      </c>
      <c r="AZ86" s="86">
        <f t="shared" si="119"/>
        <v>0</v>
      </c>
      <c r="BA86" s="25">
        <f t="shared" si="119"/>
        <v>0</v>
      </c>
      <c r="BB86" s="25">
        <f t="shared" si="119"/>
        <v>0</v>
      </c>
      <c r="BC86" s="25">
        <f t="shared" si="119"/>
        <v>0</v>
      </c>
      <c r="BD86" s="25">
        <f t="shared" si="119"/>
        <v>0</v>
      </c>
      <c r="BE86" s="25">
        <f t="shared" si="119"/>
        <v>0</v>
      </c>
      <c r="BF86" s="25">
        <f t="shared" si="119"/>
        <v>0</v>
      </c>
      <c r="BG86" s="25">
        <f t="shared" si="119"/>
        <v>0</v>
      </c>
      <c r="BH86">
        <f t="shared" si="105"/>
        <v>0</v>
      </c>
    </row>
    <row r="87" spans="8:84">
      <c r="H87">
        <f>Registration!B28</f>
        <v>18</v>
      </c>
      <c r="I87" s="1">
        <f>Registration!C28</f>
        <v>0</v>
      </c>
      <c r="J87" s="86">
        <f t="shared" ref="J87:BG87" si="120">IF(ROW()=(COLUMN()+60),"-",(COUNTIF(G1_6,$H87)*COUNTIF(G1_6,J$7))+(COUNTIF(G1_7,$H87)*COUNTIF(G1_7,J$7))+(COUNTIF(G1_8,$H87)*COUNTIF(G1_8,J$7))+(COUNTIF(G1_9,$H87)*COUNTIF(G1_9,J$7))+(COUNTIF(G1_10,$H87)*COUNTIF(G1_10,J$7))+(COUNTIF(G2_6,$H87)*COUNTIF(G2_6,J$7))+(COUNTIF(G2_7,$H87)*COUNTIF(G2_7,J$7))+(COUNTIF(G2_8,$H87)*COUNTIF(G2_8,J$7))+(COUNTIF(G2_9,$H87)*COUNTIF(G2_9,J$7))+(COUNTIF(G2_10,$H87)*COUNTIF(G2_10,J$7))+(COUNTIF(G3_6,$H87)*COUNTIF(G3_6,J$7))+(COUNTIF(G3_7,$H87)*COUNTIF(G3_7,J$7))+(COUNTIF(G3_8,$H87)*COUNTIF(G3_8,J$7))+(COUNTIF(G3_9,$H87)*COUNTIF(G3_9,J$7))+(COUNTIF(G3_10,$H87)*COUNTIF(G3_10,J$7))+(COUNTIF(G4_6,$H87)*COUNTIF(G4_6,J$7))+(COUNTIF(G4_7,$H87)*COUNTIF(G4_7,J$7))+(COUNTIF(G4_8,$H87)*COUNTIF(G4_8,J$7))+(COUNTIF(G4_9,$H87)*COUNTIF(G4_9,J$7))+(COUNTIF(G4_10,$H87)*COUNTIF(G4_10,J$7))+(COUNTIF(G5_6,$H87)*COUNTIF(G5_6,J$7))+(COUNTIF(G5_7,$H87)*COUNTIF(G5_7,J$7))+(COUNTIF(G5_8,$H87)*COUNTIF(G5_8,J$7))+(COUNTIF(G5_9,$H87)*COUNTIF(G5_9,J$7))+(COUNTIF(G5_10,$H87)*COUNTIF(G5_10,J$7)+J147))</f>
        <v>0</v>
      </c>
      <c r="K87" s="25">
        <f t="shared" si="120"/>
        <v>0</v>
      </c>
      <c r="L87" s="86">
        <f t="shared" si="120"/>
        <v>0</v>
      </c>
      <c r="M87" s="81">
        <f t="shared" si="120"/>
        <v>0</v>
      </c>
      <c r="N87" s="81">
        <f t="shared" si="120"/>
        <v>0</v>
      </c>
      <c r="O87" s="25">
        <f t="shared" si="120"/>
        <v>0</v>
      </c>
      <c r="P87" s="25">
        <f t="shared" si="120"/>
        <v>0</v>
      </c>
      <c r="Q87" s="25">
        <f t="shared" si="120"/>
        <v>0</v>
      </c>
      <c r="R87" s="25">
        <f t="shared" si="120"/>
        <v>0</v>
      </c>
      <c r="S87" s="25">
        <f t="shared" si="120"/>
        <v>0</v>
      </c>
      <c r="T87" s="25">
        <f t="shared" si="120"/>
        <v>0</v>
      </c>
      <c r="U87" s="25">
        <f t="shared" si="120"/>
        <v>0</v>
      </c>
      <c r="V87" s="25">
        <f t="shared" si="120"/>
        <v>0</v>
      </c>
      <c r="W87" s="25">
        <f t="shared" si="120"/>
        <v>0</v>
      </c>
      <c r="X87" s="25">
        <f t="shared" si="120"/>
        <v>0</v>
      </c>
      <c r="Y87" s="25">
        <f t="shared" si="120"/>
        <v>0</v>
      </c>
      <c r="Z87" s="25">
        <f t="shared" si="120"/>
        <v>0</v>
      </c>
      <c r="AA87" s="25" t="str">
        <f t="shared" si="120"/>
        <v>-</v>
      </c>
      <c r="AB87" s="25">
        <f t="shared" si="120"/>
        <v>0</v>
      </c>
      <c r="AC87" s="25">
        <f t="shared" si="120"/>
        <v>0</v>
      </c>
      <c r="AD87" s="25">
        <f t="shared" si="120"/>
        <v>0</v>
      </c>
      <c r="AE87" s="25">
        <f t="shared" si="120"/>
        <v>0</v>
      </c>
      <c r="AF87" s="25">
        <f t="shared" si="120"/>
        <v>0</v>
      </c>
      <c r="AG87" s="25">
        <f t="shared" si="120"/>
        <v>0</v>
      </c>
      <c r="AH87" s="25">
        <f t="shared" si="120"/>
        <v>0</v>
      </c>
      <c r="AI87" s="25">
        <f t="shared" si="120"/>
        <v>0</v>
      </c>
      <c r="AJ87" s="25">
        <f t="shared" si="120"/>
        <v>0</v>
      </c>
      <c r="AK87" s="25">
        <f t="shared" si="120"/>
        <v>0</v>
      </c>
      <c r="AL87" s="25">
        <f t="shared" si="120"/>
        <v>0</v>
      </c>
      <c r="AM87" s="25">
        <f t="shared" si="120"/>
        <v>0</v>
      </c>
      <c r="AN87" s="25">
        <f t="shared" si="120"/>
        <v>0</v>
      </c>
      <c r="AO87" s="25">
        <f t="shared" si="120"/>
        <v>0</v>
      </c>
      <c r="AP87" s="25">
        <f t="shared" si="120"/>
        <v>0</v>
      </c>
      <c r="AQ87" s="25">
        <f t="shared" si="120"/>
        <v>0</v>
      </c>
      <c r="AR87" s="25">
        <f t="shared" si="120"/>
        <v>0</v>
      </c>
      <c r="AS87" s="25">
        <f t="shared" si="120"/>
        <v>0</v>
      </c>
      <c r="AT87" s="25">
        <f t="shared" si="120"/>
        <v>0</v>
      </c>
      <c r="AU87" s="25">
        <f t="shared" si="120"/>
        <v>0</v>
      </c>
      <c r="AV87" s="25">
        <f t="shared" si="120"/>
        <v>0</v>
      </c>
      <c r="AW87" s="25">
        <f t="shared" si="120"/>
        <v>0</v>
      </c>
      <c r="AX87" s="25">
        <f t="shared" si="120"/>
        <v>0</v>
      </c>
      <c r="AY87" s="25">
        <f t="shared" si="120"/>
        <v>0</v>
      </c>
      <c r="AZ87" s="25">
        <f t="shared" si="120"/>
        <v>0</v>
      </c>
      <c r="BA87" s="25">
        <f t="shared" si="120"/>
        <v>0</v>
      </c>
      <c r="BB87" s="25">
        <f t="shared" si="120"/>
        <v>0</v>
      </c>
      <c r="BC87" s="25">
        <f t="shared" si="120"/>
        <v>0</v>
      </c>
      <c r="BD87" s="25">
        <f t="shared" si="120"/>
        <v>0</v>
      </c>
      <c r="BE87" s="25">
        <f t="shared" si="120"/>
        <v>0</v>
      </c>
      <c r="BF87" s="25">
        <f t="shared" si="120"/>
        <v>0</v>
      </c>
      <c r="BG87" s="25">
        <f t="shared" si="120"/>
        <v>0</v>
      </c>
      <c r="BH87">
        <f t="shared" si="105"/>
        <v>0</v>
      </c>
    </row>
    <row r="88" spans="8:84">
      <c r="H88">
        <f>Registration!B29</f>
        <v>19</v>
      </c>
      <c r="I88" s="1">
        <f>Registration!C29</f>
        <v>0</v>
      </c>
      <c r="J88" s="86">
        <f t="shared" ref="J88:BG88" si="121">IF(ROW()=(COLUMN()+60),"-",(COUNTIF(G1_6,$H88)*COUNTIF(G1_6,J$7))+(COUNTIF(G1_7,$H88)*COUNTIF(G1_7,J$7))+(COUNTIF(G1_8,$H88)*COUNTIF(G1_8,J$7))+(COUNTIF(G1_9,$H88)*COUNTIF(G1_9,J$7))+(COUNTIF(G1_10,$H88)*COUNTIF(G1_10,J$7))+(COUNTIF(G2_6,$H88)*COUNTIF(G2_6,J$7))+(COUNTIF(G2_7,$H88)*COUNTIF(G2_7,J$7))+(COUNTIF(G2_8,$H88)*COUNTIF(G2_8,J$7))+(COUNTIF(G2_9,$H88)*COUNTIF(G2_9,J$7))+(COUNTIF(G2_10,$H88)*COUNTIF(G2_10,J$7))+(COUNTIF(G3_6,$H88)*COUNTIF(G3_6,J$7))+(COUNTIF(G3_7,$H88)*COUNTIF(G3_7,J$7))+(COUNTIF(G3_8,$H88)*COUNTIF(G3_8,J$7))+(COUNTIF(G3_9,$H88)*COUNTIF(G3_9,J$7))+(COUNTIF(G3_10,$H88)*COUNTIF(G3_10,J$7))+(COUNTIF(G4_6,$H88)*COUNTIF(G4_6,J$7))+(COUNTIF(G4_7,$H88)*COUNTIF(G4_7,J$7))+(COUNTIF(G4_8,$H88)*COUNTIF(G4_8,J$7))+(COUNTIF(G4_9,$H88)*COUNTIF(G4_9,J$7))+(COUNTIF(G4_10,$H88)*COUNTIF(G4_10,J$7))+(COUNTIF(G5_6,$H88)*COUNTIF(G5_6,J$7))+(COUNTIF(G5_7,$H88)*COUNTIF(G5_7,J$7))+(COUNTIF(G5_8,$H88)*COUNTIF(G5_8,J$7))+(COUNTIF(G5_9,$H88)*COUNTIF(G5_9,J$7))+(COUNTIF(G5_10,$H88)*COUNTIF(G5_10,J$7)+J148))</f>
        <v>0</v>
      </c>
      <c r="K88" s="25">
        <f t="shared" si="121"/>
        <v>0</v>
      </c>
      <c r="L88" s="25">
        <f t="shared" si="121"/>
        <v>0</v>
      </c>
      <c r="M88" s="25">
        <f t="shared" si="121"/>
        <v>0</v>
      </c>
      <c r="N88" s="25">
        <f t="shared" si="121"/>
        <v>0</v>
      </c>
      <c r="O88" s="25">
        <f t="shared" si="121"/>
        <v>0</v>
      </c>
      <c r="P88" s="25">
        <f t="shared" si="121"/>
        <v>0</v>
      </c>
      <c r="Q88" s="25">
        <f t="shared" si="121"/>
        <v>0</v>
      </c>
      <c r="R88" s="25">
        <f t="shared" si="121"/>
        <v>0</v>
      </c>
      <c r="S88" s="25">
        <f t="shared" si="121"/>
        <v>0</v>
      </c>
      <c r="T88" s="25">
        <f t="shared" si="121"/>
        <v>0</v>
      </c>
      <c r="U88" s="25">
        <f t="shared" si="121"/>
        <v>0</v>
      </c>
      <c r="V88" s="25">
        <f t="shared" si="121"/>
        <v>0</v>
      </c>
      <c r="W88" s="25">
        <f t="shared" si="121"/>
        <v>0</v>
      </c>
      <c r="X88" s="25">
        <f t="shared" si="121"/>
        <v>0</v>
      </c>
      <c r="Y88" s="25">
        <f t="shared" si="121"/>
        <v>0</v>
      </c>
      <c r="Z88" s="25">
        <f t="shared" si="121"/>
        <v>0</v>
      </c>
      <c r="AA88" s="25">
        <f t="shared" si="121"/>
        <v>0</v>
      </c>
      <c r="AB88" s="25" t="str">
        <f t="shared" si="121"/>
        <v>-</v>
      </c>
      <c r="AC88" s="25">
        <f t="shared" si="121"/>
        <v>0</v>
      </c>
      <c r="AD88" s="25">
        <f t="shared" si="121"/>
        <v>0</v>
      </c>
      <c r="AE88" s="25">
        <f t="shared" si="121"/>
        <v>0</v>
      </c>
      <c r="AF88" s="25">
        <f t="shared" si="121"/>
        <v>0</v>
      </c>
      <c r="AG88" s="25">
        <f t="shared" si="121"/>
        <v>0</v>
      </c>
      <c r="AH88" s="25">
        <f t="shared" si="121"/>
        <v>0</v>
      </c>
      <c r="AI88" s="25">
        <f t="shared" si="121"/>
        <v>0</v>
      </c>
      <c r="AJ88" s="25">
        <f t="shared" si="121"/>
        <v>0</v>
      </c>
      <c r="AK88" s="25">
        <f t="shared" si="121"/>
        <v>0</v>
      </c>
      <c r="AL88" s="25">
        <f t="shared" si="121"/>
        <v>0</v>
      </c>
      <c r="AM88" s="25">
        <f t="shared" si="121"/>
        <v>0</v>
      </c>
      <c r="AN88" s="25">
        <f t="shared" si="121"/>
        <v>0</v>
      </c>
      <c r="AO88" s="25">
        <f t="shared" si="121"/>
        <v>0</v>
      </c>
      <c r="AP88" s="25">
        <f t="shared" si="121"/>
        <v>0</v>
      </c>
      <c r="AQ88" s="25">
        <f t="shared" si="121"/>
        <v>0</v>
      </c>
      <c r="AR88" s="25">
        <f t="shared" si="121"/>
        <v>0</v>
      </c>
      <c r="AS88" s="25">
        <f t="shared" si="121"/>
        <v>0</v>
      </c>
      <c r="AT88" s="25">
        <f t="shared" si="121"/>
        <v>0</v>
      </c>
      <c r="AU88" s="25">
        <f t="shared" si="121"/>
        <v>0</v>
      </c>
      <c r="AV88" s="25">
        <f t="shared" si="121"/>
        <v>0</v>
      </c>
      <c r="AW88" s="25">
        <f t="shared" si="121"/>
        <v>0</v>
      </c>
      <c r="AX88" s="25">
        <f t="shared" si="121"/>
        <v>0</v>
      </c>
      <c r="AY88" s="25">
        <f t="shared" si="121"/>
        <v>0</v>
      </c>
      <c r="AZ88" s="25">
        <f t="shared" si="121"/>
        <v>0</v>
      </c>
      <c r="BA88" s="25">
        <f t="shared" si="121"/>
        <v>0</v>
      </c>
      <c r="BB88" s="25">
        <f t="shared" si="121"/>
        <v>0</v>
      </c>
      <c r="BC88" s="25">
        <f t="shared" si="121"/>
        <v>0</v>
      </c>
      <c r="BD88" s="25">
        <f t="shared" si="121"/>
        <v>0</v>
      </c>
      <c r="BE88" s="25">
        <f t="shared" si="121"/>
        <v>0</v>
      </c>
      <c r="BF88" s="25">
        <f t="shared" si="121"/>
        <v>0</v>
      </c>
      <c r="BG88" s="25">
        <f t="shared" si="121"/>
        <v>0</v>
      </c>
      <c r="BH88">
        <f t="shared" si="105"/>
        <v>0</v>
      </c>
    </row>
    <row r="89" spans="8:84">
      <c r="H89">
        <f>Registration!B30</f>
        <v>20</v>
      </c>
      <c r="I89" s="1">
        <f>Registration!C30</f>
        <v>0</v>
      </c>
      <c r="J89" s="25">
        <f t="shared" ref="J89:BG89" si="122">IF(ROW()=(COLUMN()+60),"-",(COUNTIF(G1_6,$H89)*COUNTIF(G1_6,J$7))+(COUNTIF(G1_7,$H89)*COUNTIF(G1_7,J$7))+(COUNTIF(G1_8,$H89)*COUNTIF(G1_8,J$7))+(COUNTIF(G1_9,$H89)*COUNTIF(G1_9,J$7))+(COUNTIF(G1_10,$H89)*COUNTIF(G1_10,J$7))+(COUNTIF(G2_6,$H89)*COUNTIF(G2_6,J$7))+(COUNTIF(G2_7,$H89)*COUNTIF(G2_7,J$7))+(COUNTIF(G2_8,$H89)*COUNTIF(G2_8,J$7))+(COUNTIF(G2_9,$H89)*COUNTIF(G2_9,J$7))+(COUNTIF(G2_10,$H89)*COUNTIF(G2_10,J$7))+(COUNTIF(G3_6,$H89)*COUNTIF(G3_6,J$7))+(COUNTIF(G3_7,$H89)*COUNTIF(G3_7,J$7))+(COUNTIF(G3_8,$H89)*COUNTIF(G3_8,J$7))+(COUNTIF(G3_9,$H89)*COUNTIF(G3_9,J$7))+(COUNTIF(G3_10,$H89)*COUNTIF(G3_10,J$7))+(COUNTIF(G4_6,$H89)*COUNTIF(G4_6,J$7))+(COUNTIF(G4_7,$H89)*COUNTIF(G4_7,J$7))+(COUNTIF(G4_8,$H89)*COUNTIF(G4_8,J$7))+(COUNTIF(G4_9,$H89)*COUNTIF(G4_9,J$7))+(COUNTIF(G4_10,$H89)*COUNTIF(G4_10,J$7))+(COUNTIF(G5_6,$H89)*COUNTIF(G5_6,J$7))+(COUNTIF(G5_7,$H89)*COUNTIF(G5_7,J$7))+(COUNTIF(G5_8,$H89)*COUNTIF(G5_8,J$7))+(COUNTIF(G5_9,$H89)*COUNTIF(G5_9,J$7))+(COUNTIF(G5_10,$H89)*COUNTIF(G5_10,J$7)+J149))</f>
        <v>0</v>
      </c>
      <c r="K89" s="25">
        <f t="shared" si="122"/>
        <v>0</v>
      </c>
      <c r="L89" s="25">
        <f t="shared" si="122"/>
        <v>0</v>
      </c>
      <c r="M89" s="25">
        <f t="shared" si="122"/>
        <v>0</v>
      </c>
      <c r="N89" s="88">
        <f t="shared" si="122"/>
        <v>0</v>
      </c>
      <c r="O89" s="25">
        <f t="shared" si="122"/>
        <v>0</v>
      </c>
      <c r="P89" s="25">
        <f t="shared" si="122"/>
        <v>0</v>
      </c>
      <c r="Q89" s="25">
        <f t="shared" si="122"/>
        <v>0</v>
      </c>
      <c r="R89" s="25">
        <f t="shared" si="122"/>
        <v>0</v>
      </c>
      <c r="S89" s="25">
        <f t="shared" si="122"/>
        <v>0</v>
      </c>
      <c r="T89" s="25">
        <f t="shared" si="122"/>
        <v>0</v>
      </c>
      <c r="U89" s="25">
        <f t="shared" si="122"/>
        <v>0</v>
      </c>
      <c r="V89" s="25">
        <f t="shared" si="122"/>
        <v>0</v>
      </c>
      <c r="W89" s="25">
        <f t="shared" si="122"/>
        <v>0</v>
      </c>
      <c r="X89" s="25">
        <f t="shared" si="122"/>
        <v>0</v>
      </c>
      <c r="Y89" s="25">
        <f t="shared" si="122"/>
        <v>0</v>
      </c>
      <c r="Z89" s="25">
        <f t="shared" si="122"/>
        <v>0</v>
      </c>
      <c r="AA89" s="25">
        <f t="shared" si="122"/>
        <v>0</v>
      </c>
      <c r="AB89" s="25">
        <f t="shared" si="122"/>
        <v>0</v>
      </c>
      <c r="AC89" s="25" t="str">
        <f t="shared" si="122"/>
        <v>-</v>
      </c>
      <c r="AD89" s="25">
        <f t="shared" si="122"/>
        <v>0</v>
      </c>
      <c r="AE89" s="25">
        <f t="shared" si="122"/>
        <v>0</v>
      </c>
      <c r="AF89" s="25">
        <f t="shared" si="122"/>
        <v>0</v>
      </c>
      <c r="AG89" s="25">
        <f t="shared" si="122"/>
        <v>0</v>
      </c>
      <c r="AH89" s="25">
        <f t="shared" si="122"/>
        <v>0</v>
      </c>
      <c r="AI89" s="25">
        <f t="shared" si="122"/>
        <v>0</v>
      </c>
      <c r="AJ89" s="25">
        <f t="shared" si="122"/>
        <v>0</v>
      </c>
      <c r="AK89" s="25">
        <f t="shared" si="122"/>
        <v>0</v>
      </c>
      <c r="AL89" s="25">
        <f t="shared" si="122"/>
        <v>0</v>
      </c>
      <c r="AM89" s="25">
        <f t="shared" si="122"/>
        <v>0</v>
      </c>
      <c r="AN89" s="25">
        <f t="shared" si="122"/>
        <v>0</v>
      </c>
      <c r="AO89" s="25">
        <f t="shared" si="122"/>
        <v>0</v>
      </c>
      <c r="AP89" s="25">
        <f t="shared" si="122"/>
        <v>0</v>
      </c>
      <c r="AQ89" s="25">
        <f t="shared" si="122"/>
        <v>0</v>
      </c>
      <c r="AR89" s="25">
        <f t="shared" si="122"/>
        <v>0</v>
      </c>
      <c r="AS89" s="25">
        <f t="shared" si="122"/>
        <v>0</v>
      </c>
      <c r="AT89" s="25">
        <f t="shared" si="122"/>
        <v>0</v>
      </c>
      <c r="AU89" s="25">
        <f t="shared" si="122"/>
        <v>0</v>
      </c>
      <c r="AV89" s="25">
        <f t="shared" si="122"/>
        <v>0</v>
      </c>
      <c r="AW89" s="25">
        <f t="shared" si="122"/>
        <v>0</v>
      </c>
      <c r="AX89" s="25">
        <f t="shared" si="122"/>
        <v>0</v>
      </c>
      <c r="AY89" s="25">
        <f t="shared" si="122"/>
        <v>0</v>
      </c>
      <c r="AZ89" s="25">
        <f t="shared" si="122"/>
        <v>0</v>
      </c>
      <c r="BA89" s="25">
        <f t="shared" si="122"/>
        <v>0</v>
      </c>
      <c r="BB89" s="25">
        <f t="shared" si="122"/>
        <v>0</v>
      </c>
      <c r="BC89" s="25">
        <f t="shared" si="122"/>
        <v>0</v>
      </c>
      <c r="BD89" s="25">
        <f t="shared" si="122"/>
        <v>0</v>
      </c>
      <c r="BE89" s="25">
        <f t="shared" si="122"/>
        <v>0</v>
      </c>
      <c r="BF89" s="25">
        <f t="shared" si="122"/>
        <v>0</v>
      </c>
      <c r="BG89" s="25">
        <f t="shared" si="122"/>
        <v>0</v>
      </c>
      <c r="BH89">
        <f t="shared" si="105"/>
        <v>0</v>
      </c>
    </row>
    <row r="90" spans="8:84">
      <c r="H90">
        <f>Registration!B31</f>
        <v>21</v>
      </c>
      <c r="I90" s="1">
        <f>Registration!C31</f>
        <v>0</v>
      </c>
      <c r="J90" s="25">
        <f t="shared" ref="J90:BG90" si="123">IF(ROW()=(COLUMN()+60),"-",(COUNTIF(G1_6,$H90)*COUNTIF(G1_6,J$7))+(COUNTIF(G1_7,$H90)*COUNTIF(G1_7,J$7))+(COUNTIF(G1_8,$H90)*COUNTIF(G1_8,J$7))+(COUNTIF(G1_9,$H90)*COUNTIF(G1_9,J$7))+(COUNTIF(G1_10,$H90)*COUNTIF(G1_10,J$7))+(COUNTIF(G2_6,$H90)*COUNTIF(G2_6,J$7))+(COUNTIF(G2_7,$H90)*COUNTIF(G2_7,J$7))+(COUNTIF(G2_8,$H90)*COUNTIF(G2_8,J$7))+(COUNTIF(G2_9,$H90)*COUNTIF(G2_9,J$7))+(COUNTIF(G2_10,$H90)*COUNTIF(G2_10,J$7))+(COUNTIF(G3_6,$H90)*COUNTIF(G3_6,J$7))+(COUNTIF(G3_7,$H90)*COUNTIF(G3_7,J$7))+(COUNTIF(G3_8,$H90)*COUNTIF(G3_8,J$7))+(COUNTIF(G3_9,$H90)*COUNTIF(G3_9,J$7))+(COUNTIF(G3_10,$H90)*COUNTIF(G3_10,J$7))+(COUNTIF(G4_6,$H90)*COUNTIF(G4_6,J$7))+(COUNTIF(G4_7,$H90)*COUNTIF(G4_7,J$7))+(COUNTIF(G4_8,$H90)*COUNTIF(G4_8,J$7))+(COUNTIF(G4_9,$H90)*COUNTIF(G4_9,J$7))+(COUNTIF(G4_10,$H90)*COUNTIF(G4_10,J$7))+(COUNTIF(G5_6,$H90)*COUNTIF(G5_6,J$7))+(COUNTIF(G5_7,$H90)*COUNTIF(G5_7,J$7))+(COUNTIF(G5_8,$H90)*COUNTIF(G5_8,J$7))+(COUNTIF(G5_9,$H90)*COUNTIF(G5_9,J$7))+(COUNTIF(G5_10,$H90)*COUNTIF(G5_10,J$7)+J150))</f>
        <v>0</v>
      </c>
      <c r="K90" s="25">
        <f t="shared" si="123"/>
        <v>0</v>
      </c>
      <c r="L90" s="25">
        <f t="shared" si="123"/>
        <v>0</v>
      </c>
      <c r="M90" s="68">
        <f t="shared" si="123"/>
        <v>0</v>
      </c>
      <c r="N90" s="88">
        <f t="shared" si="123"/>
        <v>0</v>
      </c>
      <c r="O90" s="88">
        <f t="shared" si="123"/>
        <v>0</v>
      </c>
      <c r="P90" s="88">
        <f t="shared" si="123"/>
        <v>0</v>
      </c>
      <c r="Q90" s="88">
        <f t="shared" si="123"/>
        <v>0</v>
      </c>
      <c r="R90" s="89">
        <f t="shared" si="123"/>
        <v>0</v>
      </c>
      <c r="S90" s="25">
        <f t="shared" si="123"/>
        <v>0</v>
      </c>
      <c r="T90" s="89">
        <f t="shared" si="123"/>
        <v>0</v>
      </c>
      <c r="U90" s="25">
        <f t="shared" si="123"/>
        <v>0</v>
      </c>
      <c r="V90" s="25">
        <f t="shared" si="123"/>
        <v>0</v>
      </c>
      <c r="W90" s="25">
        <f t="shared" si="123"/>
        <v>0</v>
      </c>
      <c r="X90" s="25">
        <f t="shared" si="123"/>
        <v>0</v>
      </c>
      <c r="Y90" s="25">
        <f t="shared" si="123"/>
        <v>0</v>
      </c>
      <c r="Z90" s="25">
        <f t="shared" si="123"/>
        <v>0</v>
      </c>
      <c r="AA90" s="25">
        <f t="shared" si="123"/>
        <v>0</v>
      </c>
      <c r="AB90" s="25">
        <f t="shared" si="123"/>
        <v>0</v>
      </c>
      <c r="AC90" s="25">
        <f t="shared" si="123"/>
        <v>0</v>
      </c>
      <c r="AD90" s="25" t="str">
        <f t="shared" si="123"/>
        <v>-</v>
      </c>
      <c r="AE90" s="25">
        <f t="shared" si="123"/>
        <v>0</v>
      </c>
      <c r="AF90" s="25">
        <f t="shared" si="123"/>
        <v>0</v>
      </c>
      <c r="AG90" s="25">
        <f t="shared" si="123"/>
        <v>0</v>
      </c>
      <c r="AH90" s="25">
        <f t="shared" si="123"/>
        <v>0</v>
      </c>
      <c r="AI90" s="25">
        <f t="shared" si="123"/>
        <v>0</v>
      </c>
      <c r="AJ90" s="25">
        <f t="shared" si="123"/>
        <v>0</v>
      </c>
      <c r="AK90" s="25">
        <f t="shared" si="123"/>
        <v>0</v>
      </c>
      <c r="AL90" s="25">
        <f t="shared" si="123"/>
        <v>0</v>
      </c>
      <c r="AM90" s="25">
        <f t="shared" si="123"/>
        <v>0</v>
      </c>
      <c r="AN90" s="25">
        <f t="shared" si="123"/>
        <v>0</v>
      </c>
      <c r="AO90" s="25">
        <f t="shared" si="123"/>
        <v>0</v>
      </c>
      <c r="AP90" s="25">
        <f t="shared" si="123"/>
        <v>0</v>
      </c>
      <c r="AQ90" s="25">
        <f t="shared" si="123"/>
        <v>0</v>
      </c>
      <c r="AR90" s="25">
        <f t="shared" si="123"/>
        <v>0</v>
      </c>
      <c r="AS90" s="25">
        <f t="shared" si="123"/>
        <v>0</v>
      </c>
      <c r="AT90" s="25">
        <f t="shared" si="123"/>
        <v>0</v>
      </c>
      <c r="AU90" s="25">
        <f t="shared" si="123"/>
        <v>0</v>
      </c>
      <c r="AV90" s="25">
        <f t="shared" si="123"/>
        <v>0</v>
      </c>
      <c r="AW90" s="25">
        <f t="shared" si="123"/>
        <v>0</v>
      </c>
      <c r="AX90" s="25">
        <f t="shared" si="123"/>
        <v>0</v>
      </c>
      <c r="AY90" s="25">
        <f t="shared" si="123"/>
        <v>0</v>
      </c>
      <c r="AZ90" s="25">
        <f t="shared" si="123"/>
        <v>0</v>
      </c>
      <c r="BA90" s="25">
        <f t="shared" si="123"/>
        <v>0</v>
      </c>
      <c r="BB90" s="25">
        <f t="shared" si="123"/>
        <v>0</v>
      </c>
      <c r="BC90" s="25">
        <f t="shared" si="123"/>
        <v>0</v>
      </c>
      <c r="BD90" s="25">
        <f t="shared" si="123"/>
        <v>0</v>
      </c>
      <c r="BE90" s="25">
        <f t="shared" si="123"/>
        <v>0</v>
      </c>
      <c r="BF90" s="25">
        <f t="shared" si="123"/>
        <v>0</v>
      </c>
      <c r="BG90" s="25">
        <f t="shared" si="123"/>
        <v>0</v>
      </c>
      <c r="BH90">
        <f t="shared" si="105"/>
        <v>0</v>
      </c>
    </row>
    <row r="91" spans="8:84">
      <c r="H91">
        <f>Registration!B32</f>
        <v>22</v>
      </c>
      <c r="I91" s="1">
        <f>Registration!C32</f>
        <v>0</v>
      </c>
      <c r="J91" s="86">
        <f t="shared" ref="J91:BG91" si="124">IF(ROW()=(COLUMN()+60),"-",(COUNTIF(G1_6,$H91)*COUNTIF(G1_6,J$7))+(COUNTIF(G1_7,$H91)*COUNTIF(G1_7,J$7))+(COUNTIF(G1_8,$H91)*COUNTIF(G1_8,J$7))+(COUNTIF(G1_9,$H91)*COUNTIF(G1_9,J$7))+(COUNTIF(G1_10,$H91)*COUNTIF(G1_10,J$7))+(COUNTIF(G2_6,$H91)*COUNTIF(G2_6,J$7))+(COUNTIF(G2_7,$H91)*COUNTIF(G2_7,J$7))+(COUNTIF(G2_8,$H91)*COUNTIF(G2_8,J$7))+(COUNTIF(G2_9,$H91)*COUNTIF(G2_9,J$7))+(COUNTIF(G2_10,$H91)*COUNTIF(G2_10,J$7))+(COUNTIF(G3_6,$H91)*COUNTIF(G3_6,J$7))+(COUNTIF(G3_7,$H91)*COUNTIF(G3_7,J$7))+(COUNTIF(G3_8,$H91)*COUNTIF(G3_8,J$7))+(COUNTIF(G3_9,$H91)*COUNTIF(G3_9,J$7))+(COUNTIF(G3_10,$H91)*COUNTIF(G3_10,J$7))+(COUNTIF(G4_6,$H91)*COUNTIF(G4_6,J$7))+(COUNTIF(G4_7,$H91)*COUNTIF(G4_7,J$7))+(COUNTIF(G4_8,$H91)*COUNTIF(G4_8,J$7))+(COUNTIF(G4_9,$H91)*COUNTIF(G4_9,J$7))+(COUNTIF(G4_10,$H91)*COUNTIF(G4_10,J$7))+(COUNTIF(G5_6,$H91)*COUNTIF(G5_6,J$7))+(COUNTIF(G5_7,$H91)*COUNTIF(G5_7,J$7))+(COUNTIF(G5_8,$H91)*COUNTIF(G5_8,J$7))+(COUNTIF(G5_9,$H91)*COUNTIF(G5_9,J$7))+(COUNTIF(G5_10,$H91)*COUNTIF(G5_10,J$7)+J151))</f>
        <v>0</v>
      </c>
      <c r="K91" s="25">
        <f t="shared" si="124"/>
        <v>0</v>
      </c>
      <c r="L91" s="25">
        <f t="shared" si="124"/>
        <v>0</v>
      </c>
      <c r="M91" s="25">
        <f t="shared" si="124"/>
        <v>0</v>
      </c>
      <c r="N91" s="25">
        <f t="shared" si="124"/>
        <v>0</v>
      </c>
      <c r="O91" s="25">
        <f t="shared" si="124"/>
        <v>0</v>
      </c>
      <c r="P91" s="25">
        <f t="shared" si="124"/>
        <v>0</v>
      </c>
      <c r="Q91" s="25">
        <f t="shared" si="124"/>
        <v>0</v>
      </c>
      <c r="R91" s="25">
        <f t="shared" si="124"/>
        <v>0</v>
      </c>
      <c r="S91" s="25">
        <f t="shared" si="124"/>
        <v>0</v>
      </c>
      <c r="T91" s="25">
        <f t="shared" si="124"/>
        <v>0</v>
      </c>
      <c r="U91" s="25">
        <f t="shared" si="124"/>
        <v>0</v>
      </c>
      <c r="V91" s="25">
        <f t="shared" si="124"/>
        <v>0</v>
      </c>
      <c r="W91" s="25">
        <f t="shared" si="124"/>
        <v>0</v>
      </c>
      <c r="X91" s="25">
        <f t="shared" si="124"/>
        <v>0</v>
      </c>
      <c r="Y91" s="25">
        <f t="shared" si="124"/>
        <v>0</v>
      </c>
      <c r="Z91" s="25">
        <f t="shared" si="124"/>
        <v>0</v>
      </c>
      <c r="AA91" s="25">
        <f t="shared" si="124"/>
        <v>0</v>
      </c>
      <c r="AB91" s="25">
        <f t="shared" si="124"/>
        <v>0</v>
      </c>
      <c r="AC91" s="25">
        <f t="shared" si="124"/>
        <v>0</v>
      </c>
      <c r="AD91" s="25">
        <f t="shared" si="124"/>
        <v>0</v>
      </c>
      <c r="AE91" s="25" t="str">
        <f t="shared" si="124"/>
        <v>-</v>
      </c>
      <c r="AF91" s="25">
        <f t="shared" si="124"/>
        <v>0</v>
      </c>
      <c r="AG91" s="25">
        <f t="shared" si="124"/>
        <v>0</v>
      </c>
      <c r="AH91" s="25">
        <f t="shared" si="124"/>
        <v>0</v>
      </c>
      <c r="AI91" s="25">
        <f t="shared" si="124"/>
        <v>0</v>
      </c>
      <c r="AJ91" s="25">
        <f t="shared" si="124"/>
        <v>0</v>
      </c>
      <c r="AK91" s="25">
        <f t="shared" si="124"/>
        <v>0</v>
      </c>
      <c r="AL91" s="25">
        <f t="shared" si="124"/>
        <v>0</v>
      </c>
      <c r="AM91" s="25">
        <f t="shared" si="124"/>
        <v>0</v>
      </c>
      <c r="AN91" s="25">
        <f t="shared" si="124"/>
        <v>0</v>
      </c>
      <c r="AO91" s="25">
        <f t="shared" si="124"/>
        <v>0</v>
      </c>
      <c r="AP91" s="25">
        <f t="shared" si="124"/>
        <v>0</v>
      </c>
      <c r="AQ91" s="25">
        <f t="shared" si="124"/>
        <v>0</v>
      </c>
      <c r="AR91" s="25">
        <f t="shared" si="124"/>
        <v>0</v>
      </c>
      <c r="AS91" s="25">
        <f t="shared" si="124"/>
        <v>0</v>
      </c>
      <c r="AT91" s="25">
        <f t="shared" si="124"/>
        <v>0</v>
      </c>
      <c r="AU91" s="25">
        <f t="shared" si="124"/>
        <v>0</v>
      </c>
      <c r="AV91" s="25">
        <f t="shared" si="124"/>
        <v>0</v>
      </c>
      <c r="AW91" s="25">
        <f t="shared" si="124"/>
        <v>0</v>
      </c>
      <c r="AX91" s="25">
        <f t="shared" si="124"/>
        <v>0</v>
      </c>
      <c r="AY91" s="25">
        <f t="shared" si="124"/>
        <v>0</v>
      </c>
      <c r="AZ91" s="25">
        <f t="shared" si="124"/>
        <v>0</v>
      </c>
      <c r="BA91" s="25">
        <f t="shared" si="124"/>
        <v>0</v>
      </c>
      <c r="BB91" s="25">
        <f t="shared" si="124"/>
        <v>0</v>
      </c>
      <c r="BC91" s="25">
        <f t="shared" si="124"/>
        <v>0</v>
      </c>
      <c r="BD91" s="25">
        <f t="shared" si="124"/>
        <v>0</v>
      </c>
      <c r="BE91" s="25">
        <f t="shared" si="124"/>
        <v>0</v>
      </c>
      <c r="BF91" s="25">
        <f t="shared" si="124"/>
        <v>0</v>
      </c>
      <c r="BG91" s="25">
        <f t="shared" si="124"/>
        <v>0</v>
      </c>
      <c r="BH91">
        <f t="shared" si="105"/>
        <v>0</v>
      </c>
    </row>
    <row r="92" spans="8:84">
      <c r="H92">
        <f>Registration!B33</f>
        <v>23</v>
      </c>
      <c r="I92" s="1">
        <f>Registration!C33</f>
        <v>0</v>
      </c>
      <c r="J92" s="25">
        <f t="shared" ref="J92:BG92" si="125">IF(ROW()=(COLUMN()+60),"-",(COUNTIF(G1_6,$H92)*COUNTIF(G1_6,J$7))+(COUNTIF(G1_7,$H92)*COUNTIF(G1_7,J$7))+(COUNTIF(G1_8,$H92)*COUNTIF(G1_8,J$7))+(COUNTIF(G1_9,$H92)*COUNTIF(G1_9,J$7))+(COUNTIF(G1_10,$H92)*COUNTIF(G1_10,J$7))+(COUNTIF(G2_6,$H92)*COUNTIF(G2_6,J$7))+(COUNTIF(G2_7,$H92)*COUNTIF(G2_7,J$7))+(COUNTIF(G2_8,$H92)*COUNTIF(G2_8,J$7))+(COUNTIF(G2_9,$H92)*COUNTIF(G2_9,J$7))+(COUNTIF(G2_10,$H92)*COUNTIF(G2_10,J$7))+(COUNTIF(G3_6,$H92)*COUNTIF(G3_6,J$7))+(COUNTIF(G3_7,$H92)*COUNTIF(G3_7,J$7))+(COUNTIF(G3_8,$H92)*COUNTIF(G3_8,J$7))+(COUNTIF(G3_9,$H92)*COUNTIF(G3_9,J$7))+(COUNTIF(G3_10,$H92)*COUNTIF(G3_10,J$7))+(COUNTIF(G4_6,$H92)*COUNTIF(G4_6,J$7))+(COUNTIF(G4_7,$H92)*COUNTIF(G4_7,J$7))+(COUNTIF(G4_8,$H92)*COUNTIF(G4_8,J$7))+(COUNTIF(G4_9,$H92)*COUNTIF(G4_9,J$7))+(COUNTIF(G4_10,$H92)*COUNTIF(G4_10,J$7))+(COUNTIF(G5_6,$H92)*COUNTIF(G5_6,J$7))+(COUNTIF(G5_7,$H92)*COUNTIF(G5_7,J$7))+(COUNTIF(G5_8,$H92)*COUNTIF(G5_8,J$7))+(COUNTIF(G5_9,$H92)*COUNTIF(G5_9,J$7))+(COUNTIF(G5_10,$H92)*COUNTIF(G5_10,J$7)+J152))</f>
        <v>0</v>
      </c>
      <c r="K92" s="25">
        <f t="shared" si="125"/>
        <v>0</v>
      </c>
      <c r="L92" s="25">
        <f t="shared" si="125"/>
        <v>0</v>
      </c>
      <c r="M92" s="25">
        <f t="shared" si="125"/>
        <v>0</v>
      </c>
      <c r="N92" s="88">
        <f t="shared" si="125"/>
        <v>0</v>
      </c>
      <c r="O92" s="25">
        <f t="shared" si="125"/>
        <v>0</v>
      </c>
      <c r="P92" s="88">
        <f t="shared" si="125"/>
        <v>0</v>
      </c>
      <c r="Q92" s="88">
        <f t="shared" si="125"/>
        <v>0</v>
      </c>
      <c r="R92" s="89">
        <f t="shared" si="125"/>
        <v>0</v>
      </c>
      <c r="S92" s="25">
        <f t="shared" si="125"/>
        <v>0</v>
      </c>
      <c r="T92" s="25">
        <f t="shared" si="125"/>
        <v>0</v>
      </c>
      <c r="U92" s="25">
        <f t="shared" si="125"/>
        <v>0</v>
      </c>
      <c r="V92" s="25">
        <f t="shared" si="125"/>
        <v>0</v>
      </c>
      <c r="W92" s="25">
        <f t="shared" si="125"/>
        <v>0</v>
      </c>
      <c r="X92" s="25">
        <f t="shared" si="125"/>
        <v>0</v>
      </c>
      <c r="Y92" s="25">
        <f t="shared" si="125"/>
        <v>0</v>
      </c>
      <c r="Z92" s="25">
        <f t="shared" si="125"/>
        <v>0</v>
      </c>
      <c r="AA92" s="25">
        <f t="shared" si="125"/>
        <v>0</v>
      </c>
      <c r="AB92" s="25">
        <f t="shared" si="125"/>
        <v>0</v>
      </c>
      <c r="AC92" s="25">
        <f t="shared" si="125"/>
        <v>0</v>
      </c>
      <c r="AD92" s="25">
        <f t="shared" si="125"/>
        <v>0</v>
      </c>
      <c r="AE92" s="25">
        <f t="shared" si="125"/>
        <v>0</v>
      </c>
      <c r="AF92" s="25" t="str">
        <f t="shared" si="125"/>
        <v>-</v>
      </c>
      <c r="AG92" s="25">
        <f t="shared" si="125"/>
        <v>0</v>
      </c>
      <c r="AH92" s="25">
        <f t="shared" si="125"/>
        <v>0</v>
      </c>
      <c r="AI92" s="25">
        <f t="shared" si="125"/>
        <v>0</v>
      </c>
      <c r="AJ92" s="25">
        <f t="shared" si="125"/>
        <v>0</v>
      </c>
      <c r="AK92" s="25">
        <f t="shared" si="125"/>
        <v>0</v>
      </c>
      <c r="AL92" s="25">
        <f t="shared" si="125"/>
        <v>0</v>
      </c>
      <c r="AM92" s="25">
        <f t="shared" si="125"/>
        <v>0</v>
      </c>
      <c r="AN92" s="25">
        <f t="shared" si="125"/>
        <v>0</v>
      </c>
      <c r="AO92" s="25">
        <f t="shared" si="125"/>
        <v>0</v>
      </c>
      <c r="AP92" s="25">
        <f t="shared" si="125"/>
        <v>0</v>
      </c>
      <c r="AQ92" s="25">
        <f t="shared" si="125"/>
        <v>0</v>
      </c>
      <c r="AR92" s="25">
        <f t="shared" si="125"/>
        <v>0</v>
      </c>
      <c r="AS92" s="25">
        <f t="shared" si="125"/>
        <v>0</v>
      </c>
      <c r="AT92" s="25">
        <f t="shared" si="125"/>
        <v>0</v>
      </c>
      <c r="AU92" s="25">
        <f t="shared" si="125"/>
        <v>0</v>
      </c>
      <c r="AV92" s="25">
        <f t="shared" si="125"/>
        <v>0</v>
      </c>
      <c r="AW92" s="25">
        <f t="shared" si="125"/>
        <v>0</v>
      </c>
      <c r="AX92" s="25">
        <f t="shared" si="125"/>
        <v>0</v>
      </c>
      <c r="AY92" s="25">
        <f t="shared" si="125"/>
        <v>0</v>
      </c>
      <c r="AZ92" s="25">
        <f t="shared" si="125"/>
        <v>0</v>
      </c>
      <c r="BA92" s="25">
        <f t="shared" si="125"/>
        <v>0</v>
      </c>
      <c r="BB92" s="25">
        <f t="shared" si="125"/>
        <v>0</v>
      </c>
      <c r="BC92" s="25">
        <f t="shared" si="125"/>
        <v>0</v>
      </c>
      <c r="BD92" s="25">
        <f t="shared" si="125"/>
        <v>0</v>
      </c>
      <c r="BE92" s="25">
        <f t="shared" si="125"/>
        <v>0</v>
      </c>
      <c r="BF92" s="25">
        <f t="shared" si="125"/>
        <v>0</v>
      </c>
      <c r="BG92" s="25">
        <f t="shared" si="125"/>
        <v>0</v>
      </c>
      <c r="BH92">
        <f t="shared" si="105"/>
        <v>0</v>
      </c>
    </row>
    <row r="93" spans="8:84">
      <c r="H93">
        <f>Registration!B34</f>
        <v>24</v>
      </c>
      <c r="I93" s="1">
        <f>Registration!C34</f>
        <v>0</v>
      </c>
      <c r="J93" s="25">
        <f t="shared" ref="J93:BG93" si="126">IF(ROW()=(COLUMN()+60),"-",(COUNTIF(G1_6,$H93)*COUNTIF(G1_6,J$7))+(COUNTIF(G1_7,$H93)*COUNTIF(G1_7,J$7))+(COUNTIF(G1_8,$H93)*COUNTIF(G1_8,J$7))+(COUNTIF(G1_9,$H93)*COUNTIF(G1_9,J$7))+(COUNTIF(G1_10,$H93)*COUNTIF(G1_10,J$7))+(COUNTIF(G2_6,$H93)*COUNTIF(G2_6,J$7))+(COUNTIF(G2_7,$H93)*COUNTIF(G2_7,J$7))+(COUNTIF(G2_8,$H93)*COUNTIF(G2_8,J$7))+(COUNTIF(G2_9,$H93)*COUNTIF(G2_9,J$7))+(COUNTIF(G2_10,$H93)*COUNTIF(G2_10,J$7))+(COUNTIF(G3_6,$H93)*COUNTIF(G3_6,J$7))+(COUNTIF(G3_7,$H93)*COUNTIF(G3_7,J$7))+(COUNTIF(G3_8,$H93)*COUNTIF(G3_8,J$7))+(COUNTIF(G3_9,$H93)*COUNTIF(G3_9,J$7))+(COUNTIF(G3_10,$H93)*COUNTIF(G3_10,J$7))+(COUNTIF(G4_6,$H93)*COUNTIF(G4_6,J$7))+(COUNTIF(G4_7,$H93)*COUNTIF(G4_7,J$7))+(COUNTIF(G4_8,$H93)*COUNTIF(G4_8,J$7))+(COUNTIF(G4_9,$H93)*COUNTIF(G4_9,J$7))+(COUNTIF(G4_10,$H93)*COUNTIF(G4_10,J$7))+(COUNTIF(G5_6,$H93)*COUNTIF(G5_6,J$7))+(COUNTIF(G5_7,$H93)*COUNTIF(G5_7,J$7))+(COUNTIF(G5_8,$H93)*COUNTIF(G5_8,J$7))+(COUNTIF(G5_9,$H93)*COUNTIF(G5_9,J$7))+(COUNTIF(G5_10,$H93)*COUNTIF(G5_10,J$7)+J153))</f>
        <v>0</v>
      </c>
      <c r="K93" s="25">
        <f t="shared" si="126"/>
        <v>0</v>
      </c>
      <c r="L93" s="25">
        <f t="shared" si="126"/>
        <v>0</v>
      </c>
      <c r="M93" s="25">
        <f t="shared" si="126"/>
        <v>0</v>
      </c>
      <c r="N93" s="25">
        <f t="shared" si="126"/>
        <v>0</v>
      </c>
      <c r="O93" s="88">
        <f t="shared" si="126"/>
        <v>0</v>
      </c>
      <c r="P93" s="25">
        <f t="shared" si="126"/>
        <v>0</v>
      </c>
      <c r="Q93" s="25">
        <f t="shared" si="126"/>
        <v>0</v>
      </c>
      <c r="R93" s="25">
        <f t="shared" si="126"/>
        <v>0</v>
      </c>
      <c r="S93" s="25">
        <f t="shared" si="126"/>
        <v>0</v>
      </c>
      <c r="T93" s="25">
        <f t="shared" si="126"/>
        <v>0</v>
      </c>
      <c r="U93" s="25">
        <f t="shared" si="126"/>
        <v>0</v>
      </c>
      <c r="V93" s="25">
        <f t="shared" si="126"/>
        <v>0</v>
      </c>
      <c r="W93" s="25">
        <f t="shared" si="126"/>
        <v>0</v>
      </c>
      <c r="X93" s="25">
        <f t="shared" si="126"/>
        <v>0</v>
      </c>
      <c r="Y93" s="25">
        <f t="shared" si="126"/>
        <v>0</v>
      </c>
      <c r="Z93" s="25">
        <f t="shared" si="126"/>
        <v>0</v>
      </c>
      <c r="AA93" s="25">
        <f t="shared" si="126"/>
        <v>0</v>
      </c>
      <c r="AB93" s="25">
        <f t="shared" si="126"/>
        <v>0</v>
      </c>
      <c r="AC93" s="25">
        <f t="shared" si="126"/>
        <v>0</v>
      </c>
      <c r="AD93" s="25">
        <f t="shared" si="126"/>
        <v>0</v>
      </c>
      <c r="AE93" s="25">
        <f t="shared" si="126"/>
        <v>0</v>
      </c>
      <c r="AF93" s="25">
        <f t="shared" si="126"/>
        <v>0</v>
      </c>
      <c r="AG93" s="25" t="str">
        <f t="shared" si="126"/>
        <v>-</v>
      </c>
      <c r="AH93" s="25">
        <f t="shared" si="126"/>
        <v>0</v>
      </c>
      <c r="AI93" s="25">
        <f t="shared" si="126"/>
        <v>0</v>
      </c>
      <c r="AJ93" s="25">
        <f t="shared" si="126"/>
        <v>0</v>
      </c>
      <c r="AK93" s="25">
        <f t="shared" si="126"/>
        <v>0</v>
      </c>
      <c r="AL93" s="25">
        <f t="shared" si="126"/>
        <v>0</v>
      </c>
      <c r="AM93" s="25">
        <f t="shared" si="126"/>
        <v>0</v>
      </c>
      <c r="AN93" s="25">
        <f t="shared" si="126"/>
        <v>0</v>
      </c>
      <c r="AO93" s="25">
        <f t="shared" si="126"/>
        <v>0</v>
      </c>
      <c r="AP93" s="25">
        <f t="shared" si="126"/>
        <v>0</v>
      </c>
      <c r="AQ93" s="25">
        <f t="shared" si="126"/>
        <v>0</v>
      </c>
      <c r="AR93" s="25">
        <f t="shared" si="126"/>
        <v>0</v>
      </c>
      <c r="AS93" s="25">
        <f t="shared" si="126"/>
        <v>0</v>
      </c>
      <c r="AT93" s="25">
        <f t="shared" si="126"/>
        <v>0</v>
      </c>
      <c r="AU93" s="25">
        <f t="shared" si="126"/>
        <v>0</v>
      </c>
      <c r="AV93" s="25">
        <f t="shared" si="126"/>
        <v>0</v>
      </c>
      <c r="AW93" s="25">
        <f t="shared" si="126"/>
        <v>0</v>
      </c>
      <c r="AX93" s="25">
        <f t="shared" si="126"/>
        <v>0</v>
      </c>
      <c r="AY93" s="25">
        <f t="shared" si="126"/>
        <v>0</v>
      </c>
      <c r="AZ93" s="25">
        <f t="shared" si="126"/>
        <v>0</v>
      </c>
      <c r="BA93" s="25">
        <f t="shared" si="126"/>
        <v>0</v>
      </c>
      <c r="BB93" s="25">
        <f t="shared" si="126"/>
        <v>0</v>
      </c>
      <c r="BC93" s="25">
        <f t="shared" si="126"/>
        <v>0</v>
      </c>
      <c r="BD93" s="25">
        <f t="shared" si="126"/>
        <v>0</v>
      </c>
      <c r="BE93" s="25">
        <f t="shared" si="126"/>
        <v>0</v>
      </c>
      <c r="BF93" s="25">
        <f t="shared" si="126"/>
        <v>0</v>
      </c>
      <c r="BG93" s="25">
        <f t="shared" si="126"/>
        <v>0</v>
      </c>
      <c r="BH93">
        <f t="shared" si="105"/>
        <v>0</v>
      </c>
    </row>
    <row r="94" spans="8:84">
      <c r="H94">
        <f>Registration!B35</f>
        <v>25</v>
      </c>
      <c r="I94" s="1">
        <f>Registration!C32</f>
        <v>0</v>
      </c>
      <c r="J94" s="58">
        <f t="shared" ref="J94:BG94" si="127">IF(ROW()=(COLUMN()+60),"-",(COUNTIF(G1_6,$H94)*COUNTIF(G1_6,J$7))+(COUNTIF(G1_7,$H94)*COUNTIF(G1_7,J$7))+(COUNTIF(G1_8,$H94)*COUNTIF(G1_8,J$7))+(COUNTIF(G1_9,$H94)*COUNTIF(G1_9,J$7))+(COUNTIF(G1_10,$H94)*COUNTIF(G1_10,J$7))+(COUNTIF(G2_6,$H94)*COUNTIF(G2_6,J$7))+(COUNTIF(G2_7,$H94)*COUNTIF(G2_7,J$7))+(COUNTIF(G2_8,$H94)*COUNTIF(G2_8,J$7))+(COUNTIF(G2_9,$H94)*COUNTIF(G2_9,J$7))+(COUNTIF(G2_10,$H94)*COUNTIF(G2_10,J$7))+(COUNTIF(G3_6,$H94)*COUNTIF(G3_6,J$7))+(COUNTIF(G3_7,$H94)*COUNTIF(G3_7,J$7))+(COUNTIF(G3_8,$H94)*COUNTIF(G3_8,J$7))+(COUNTIF(G3_9,$H94)*COUNTIF(G3_9,J$7))+(COUNTIF(G3_10,$H94)*COUNTIF(G3_10,J$7))+(COUNTIF(G4_6,$H94)*COUNTIF(G4_6,J$7))+(COUNTIF(G4_7,$H94)*COUNTIF(G4_7,J$7))+(COUNTIF(G4_8,$H94)*COUNTIF(G4_8,J$7))+(COUNTIF(G4_9,$H94)*COUNTIF(G4_9,J$7))+(COUNTIF(G4_10,$H94)*COUNTIF(G4_10,J$7))+(COUNTIF(G5_6,$H94)*COUNTIF(G5_6,J$7))+(COUNTIF(G5_7,$H94)*COUNTIF(G5_7,J$7))+(COUNTIF(G5_8,$H94)*COUNTIF(G5_8,J$7))+(COUNTIF(G5_9,$H94)*COUNTIF(G5_9,J$7))+(COUNTIF(G5_10,$H94)*COUNTIF(G5_10,J$7)+J154))</f>
        <v>0</v>
      </c>
      <c r="K94" s="25">
        <f t="shared" si="127"/>
        <v>0</v>
      </c>
      <c r="L94" s="25">
        <f t="shared" si="127"/>
        <v>0</v>
      </c>
      <c r="M94" s="25">
        <f t="shared" si="127"/>
        <v>0</v>
      </c>
      <c r="N94" s="25">
        <f t="shared" si="127"/>
        <v>0</v>
      </c>
      <c r="O94" s="25">
        <f t="shared" si="127"/>
        <v>0</v>
      </c>
      <c r="P94" s="25">
        <f t="shared" si="127"/>
        <v>0</v>
      </c>
      <c r="Q94" s="25">
        <f t="shared" si="127"/>
        <v>0</v>
      </c>
      <c r="R94" s="25">
        <f t="shared" si="127"/>
        <v>0</v>
      </c>
      <c r="S94" s="25">
        <f t="shared" si="127"/>
        <v>0</v>
      </c>
      <c r="T94" s="25">
        <f t="shared" si="127"/>
        <v>0</v>
      </c>
      <c r="U94" s="25">
        <f t="shared" si="127"/>
        <v>0</v>
      </c>
      <c r="V94" s="25">
        <f t="shared" si="127"/>
        <v>0</v>
      </c>
      <c r="W94" s="25">
        <f t="shared" si="127"/>
        <v>0</v>
      </c>
      <c r="X94" s="25">
        <f t="shared" si="127"/>
        <v>0</v>
      </c>
      <c r="Y94" s="25">
        <f t="shared" si="127"/>
        <v>0</v>
      </c>
      <c r="Z94" s="25">
        <f t="shared" si="127"/>
        <v>0</v>
      </c>
      <c r="AA94" s="25">
        <f t="shared" si="127"/>
        <v>0</v>
      </c>
      <c r="AB94" s="25">
        <f t="shared" si="127"/>
        <v>0</v>
      </c>
      <c r="AC94" s="25">
        <f t="shared" si="127"/>
        <v>0</v>
      </c>
      <c r="AD94" s="25">
        <f t="shared" si="127"/>
        <v>0</v>
      </c>
      <c r="AE94" s="25">
        <f t="shared" si="127"/>
        <v>0</v>
      </c>
      <c r="AF94" s="25">
        <f t="shared" si="127"/>
        <v>0</v>
      </c>
      <c r="AG94" s="25">
        <f t="shared" si="127"/>
        <v>0</v>
      </c>
      <c r="AH94" s="25" t="str">
        <f t="shared" si="127"/>
        <v>-</v>
      </c>
      <c r="AI94" s="25">
        <f t="shared" si="127"/>
        <v>0</v>
      </c>
      <c r="AJ94" s="25">
        <f t="shared" si="127"/>
        <v>0</v>
      </c>
      <c r="AK94" s="25">
        <f t="shared" si="127"/>
        <v>0</v>
      </c>
      <c r="AL94" s="25">
        <f t="shared" si="127"/>
        <v>0</v>
      </c>
      <c r="AM94" s="25">
        <f t="shared" si="127"/>
        <v>0</v>
      </c>
      <c r="AN94" s="25">
        <f t="shared" si="127"/>
        <v>0</v>
      </c>
      <c r="AO94" s="25">
        <f t="shared" si="127"/>
        <v>0</v>
      </c>
      <c r="AP94" s="25">
        <f t="shared" si="127"/>
        <v>0</v>
      </c>
      <c r="AQ94" s="25">
        <f t="shared" si="127"/>
        <v>0</v>
      </c>
      <c r="AR94" s="25">
        <f t="shared" si="127"/>
        <v>0</v>
      </c>
      <c r="AS94" s="25">
        <f t="shared" si="127"/>
        <v>0</v>
      </c>
      <c r="AT94" s="25">
        <f t="shared" si="127"/>
        <v>0</v>
      </c>
      <c r="AU94" s="25">
        <f t="shared" si="127"/>
        <v>0</v>
      </c>
      <c r="AV94" s="25">
        <f t="shared" si="127"/>
        <v>0</v>
      </c>
      <c r="AW94" s="25">
        <f t="shared" si="127"/>
        <v>0</v>
      </c>
      <c r="AX94" s="25">
        <f t="shared" si="127"/>
        <v>0</v>
      </c>
      <c r="AY94" s="25">
        <f t="shared" si="127"/>
        <v>0</v>
      </c>
      <c r="AZ94" s="25">
        <f t="shared" si="127"/>
        <v>0</v>
      </c>
      <c r="BA94" s="25">
        <f t="shared" si="127"/>
        <v>0</v>
      </c>
      <c r="BB94" s="25">
        <f t="shared" si="127"/>
        <v>0</v>
      </c>
      <c r="BC94" s="25">
        <f t="shared" si="127"/>
        <v>0</v>
      </c>
      <c r="BD94" s="25">
        <f t="shared" si="127"/>
        <v>0</v>
      </c>
      <c r="BE94" s="25">
        <f t="shared" si="127"/>
        <v>0</v>
      </c>
      <c r="BF94" s="25">
        <f t="shared" si="127"/>
        <v>0</v>
      </c>
      <c r="BG94" s="25">
        <f t="shared" si="127"/>
        <v>0</v>
      </c>
      <c r="BH94">
        <f t="shared" si="105"/>
        <v>0</v>
      </c>
    </row>
    <row r="95" spans="8:84">
      <c r="H95">
        <f>Registration!B36</f>
        <v>26</v>
      </c>
      <c r="I95" s="1">
        <f>Registration!C36</f>
        <v>0</v>
      </c>
      <c r="J95" s="25">
        <f t="shared" ref="J95:BG95" si="128">IF(ROW()=(COLUMN()+60),"-",(COUNTIF(G1_6,$H95)*COUNTIF(G1_6,J$7))+(COUNTIF(G1_7,$H95)*COUNTIF(G1_7,J$7))+(COUNTIF(G1_8,$H95)*COUNTIF(G1_8,J$7))+(COUNTIF(G1_9,$H95)*COUNTIF(G1_9,J$7))+(COUNTIF(G1_10,$H95)*COUNTIF(G1_10,J$7))+(COUNTIF(G2_6,$H95)*COUNTIF(G2_6,J$7))+(COUNTIF(G2_7,$H95)*COUNTIF(G2_7,J$7))+(COUNTIF(G2_8,$H95)*COUNTIF(G2_8,J$7))+(COUNTIF(G2_9,$H95)*COUNTIF(G2_9,J$7))+(COUNTIF(G2_10,$H95)*COUNTIF(G2_10,J$7))+(COUNTIF(G3_6,$H95)*COUNTIF(G3_6,J$7))+(COUNTIF(G3_7,$H95)*COUNTIF(G3_7,J$7))+(COUNTIF(G3_8,$H95)*COUNTIF(G3_8,J$7))+(COUNTIF(G3_9,$H95)*COUNTIF(G3_9,J$7))+(COUNTIF(G3_10,$H95)*COUNTIF(G3_10,J$7))+(COUNTIF(G4_6,$H95)*COUNTIF(G4_6,J$7))+(COUNTIF(G4_7,$H95)*COUNTIF(G4_7,J$7))+(COUNTIF(G4_8,$H95)*COUNTIF(G4_8,J$7))+(COUNTIF(G4_9,$H95)*COUNTIF(G4_9,J$7))+(COUNTIF(G4_10,$H95)*COUNTIF(G4_10,J$7))+(COUNTIF(G5_6,$H95)*COUNTIF(G5_6,J$7))+(COUNTIF(G5_7,$H95)*COUNTIF(G5_7,J$7))+(COUNTIF(G5_8,$H95)*COUNTIF(G5_8,J$7))+(COUNTIF(G5_9,$H95)*COUNTIF(G5_9,J$7))+(COUNTIF(G5_10,$H95)*COUNTIF(G5_10,J$7)+J155))</f>
        <v>0</v>
      </c>
      <c r="K95" s="25">
        <f t="shared" si="128"/>
        <v>0</v>
      </c>
      <c r="L95" s="25">
        <f t="shared" si="128"/>
        <v>0</v>
      </c>
      <c r="M95" s="25">
        <f t="shared" si="128"/>
        <v>0</v>
      </c>
      <c r="N95" s="88">
        <f t="shared" si="128"/>
        <v>0</v>
      </c>
      <c r="O95" s="25">
        <f t="shared" si="128"/>
        <v>0</v>
      </c>
      <c r="P95" s="88">
        <f t="shared" si="128"/>
        <v>0</v>
      </c>
      <c r="Q95" s="88">
        <f t="shared" si="128"/>
        <v>0</v>
      </c>
      <c r="R95" s="90">
        <f t="shared" si="128"/>
        <v>0</v>
      </c>
      <c r="S95" s="25">
        <f t="shared" si="128"/>
        <v>0</v>
      </c>
      <c r="T95" s="25">
        <f t="shared" si="128"/>
        <v>0</v>
      </c>
      <c r="U95" s="25">
        <f t="shared" si="128"/>
        <v>0</v>
      </c>
      <c r="V95" s="25">
        <f t="shared" si="128"/>
        <v>0</v>
      </c>
      <c r="W95" s="25">
        <f t="shared" si="128"/>
        <v>0</v>
      </c>
      <c r="X95" s="25">
        <f t="shared" si="128"/>
        <v>0</v>
      </c>
      <c r="Y95" s="25">
        <f t="shared" si="128"/>
        <v>0</v>
      </c>
      <c r="Z95" s="25">
        <f t="shared" si="128"/>
        <v>0</v>
      </c>
      <c r="AA95" s="25">
        <f t="shared" si="128"/>
        <v>0</v>
      </c>
      <c r="AB95" s="25">
        <f t="shared" si="128"/>
        <v>0</v>
      </c>
      <c r="AC95" s="25">
        <f t="shared" si="128"/>
        <v>0</v>
      </c>
      <c r="AD95" s="25">
        <f t="shared" si="128"/>
        <v>0</v>
      </c>
      <c r="AE95" s="25">
        <f t="shared" si="128"/>
        <v>0</v>
      </c>
      <c r="AF95" s="25">
        <f t="shared" si="128"/>
        <v>0</v>
      </c>
      <c r="AG95" s="25">
        <f t="shared" si="128"/>
        <v>0</v>
      </c>
      <c r="AH95" s="25">
        <f t="shared" si="128"/>
        <v>0</v>
      </c>
      <c r="AI95" s="25" t="str">
        <f t="shared" si="128"/>
        <v>-</v>
      </c>
      <c r="AJ95" s="25">
        <f t="shared" si="128"/>
        <v>0</v>
      </c>
      <c r="AK95" s="25">
        <f t="shared" si="128"/>
        <v>0</v>
      </c>
      <c r="AL95" s="25">
        <f t="shared" si="128"/>
        <v>0</v>
      </c>
      <c r="AM95" s="25">
        <f t="shared" si="128"/>
        <v>0</v>
      </c>
      <c r="AN95" s="25">
        <f t="shared" si="128"/>
        <v>0</v>
      </c>
      <c r="AO95" s="25">
        <f t="shared" si="128"/>
        <v>0</v>
      </c>
      <c r="AP95" s="25">
        <f t="shared" si="128"/>
        <v>0</v>
      </c>
      <c r="AQ95" s="25">
        <f t="shared" si="128"/>
        <v>0</v>
      </c>
      <c r="AR95" s="25">
        <f t="shared" si="128"/>
        <v>0</v>
      </c>
      <c r="AS95" s="25">
        <f t="shared" si="128"/>
        <v>0</v>
      </c>
      <c r="AT95" s="25">
        <f t="shared" si="128"/>
        <v>0</v>
      </c>
      <c r="AU95" s="25">
        <f t="shared" si="128"/>
        <v>0</v>
      </c>
      <c r="AV95" s="25">
        <f t="shared" si="128"/>
        <v>0</v>
      </c>
      <c r="AW95" s="25">
        <f t="shared" si="128"/>
        <v>0</v>
      </c>
      <c r="AX95" s="25">
        <f t="shared" si="128"/>
        <v>0</v>
      </c>
      <c r="AY95" s="25">
        <f t="shared" si="128"/>
        <v>0</v>
      </c>
      <c r="AZ95" s="25">
        <f t="shared" si="128"/>
        <v>0</v>
      </c>
      <c r="BA95" s="25">
        <f t="shared" si="128"/>
        <v>0</v>
      </c>
      <c r="BB95" s="25">
        <f t="shared" si="128"/>
        <v>0</v>
      </c>
      <c r="BC95" s="25">
        <f t="shared" si="128"/>
        <v>0</v>
      </c>
      <c r="BD95" s="25">
        <f t="shared" si="128"/>
        <v>0</v>
      </c>
      <c r="BE95" s="25">
        <f t="shared" si="128"/>
        <v>0</v>
      </c>
      <c r="BF95" s="25">
        <f t="shared" si="128"/>
        <v>0</v>
      </c>
      <c r="BG95" s="25">
        <f t="shared" si="128"/>
        <v>0</v>
      </c>
      <c r="BH95">
        <f t="shared" si="105"/>
        <v>0</v>
      </c>
    </row>
    <row r="96" spans="8:84">
      <c r="H96">
        <f>Registration!B37</f>
        <v>27</v>
      </c>
      <c r="I96" s="1">
        <f>Registration!C37</f>
        <v>0</v>
      </c>
      <c r="J96" s="25">
        <f t="shared" ref="J96:BG96" si="129">IF(ROW()=(COLUMN()+60),"-",(COUNTIF(G1_6,$H96)*COUNTIF(G1_6,J$7))+(COUNTIF(G1_7,$H96)*COUNTIF(G1_7,J$7))+(COUNTIF(G1_8,$H96)*COUNTIF(G1_8,J$7))+(COUNTIF(G1_9,$H96)*COUNTIF(G1_9,J$7))+(COUNTIF(G1_10,$H96)*COUNTIF(G1_10,J$7))+(COUNTIF(G2_6,$H96)*COUNTIF(G2_6,J$7))+(COUNTIF(G2_7,$H96)*COUNTIF(G2_7,J$7))+(COUNTIF(G2_8,$H96)*COUNTIF(G2_8,J$7))+(COUNTIF(G2_9,$H96)*COUNTIF(G2_9,J$7))+(COUNTIF(G2_10,$H96)*COUNTIF(G2_10,J$7))+(COUNTIF(G3_6,$H96)*COUNTIF(G3_6,J$7))+(COUNTIF(G3_7,$H96)*COUNTIF(G3_7,J$7))+(COUNTIF(G3_8,$H96)*COUNTIF(G3_8,J$7))+(COUNTIF(G3_9,$H96)*COUNTIF(G3_9,J$7))+(COUNTIF(G3_10,$H96)*COUNTIF(G3_10,J$7))+(COUNTIF(G4_6,$H96)*COUNTIF(G4_6,J$7))+(COUNTIF(G4_7,$H96)*COUNTIF(G4_7,J$7))+(COUNTIF(G4_8,$H96)*COUNTIF(G4_8,J$7))+(COUNTIF(G4_9,$H96)*COUNTIF(G4_9,J$7))+(COUNTIF(G4_10,$H96)*COUNTIF(G4_10,J$7))+(COUNTIF(G5_6,$H96)*COUNTIF(G5_6,J$7))+(COUNTIF(G5_7,$H96)*COUNTIF(G5_7,J$7))+(COUNTIF(G5_8,$H96)*COUNTIF(G5_8,J$7))+(COUNTIF(G5_9,$H96)*COUNTIF(G5_9,J$7))+(COUNTIF(G5_10,$H96)*COUNTIF(G5_10,J$7)+J156))</f>
        <v>0</v>
      </c>
      <c r="K96" s="25">
        <f t="shared" si="129"/>
        <v>0</v>
      </c>
      <c r="L96" s="25">
        <f t="shared" si="129"/>
        <v>0</v>
      </c>
      <c r="M96" s="68">
        <f t="shared" si="129"/>
        <v>0</v>
      </c>
      <c r="N96" s="88">
        <f t="shared" si="129"/>
        <v>0</v>
      </c>
      <c r="O96" s="88">
        <f t="shared" si="129"/>
        <v>0</v>
      </c>
      <c r="P96" s="88">
        <f t="shared" si="129"/>
        <v>0</v>
      </c>
      <c r="Q96" s="88">
        <f t="shared" si="129"/>
        <v>0</v>
      </c>
      <c r="R96" s="90">
        <f t="shared" si="129"/>
        <v>0</v>
      </c>
      <c r="S96" s="90">
        <f t="shared" si="129"/>
        <v>0</v>
      </c>
      <c r="T96" s="90">
        <f t="shared" si="129"/>
        <v>0</v>
      </c>
      <c r="U96" s="25">
        <f t="shared" si="129"/>
        <v>0</v>
      </c>
      <c r="V96" s="25">
        <f t="shared" si="129"/>
        <v>0</v>
      </c>
      <c r="W96" s="25">
        <f t="shared" si="129"/>
        <v>0</v>
      </c>
      <c r="X96" s="25">
        <f t="shared" si="129"/>
        <v>0</v>
      </c>
      <c r="Y96" s="25">
        <f t="shared" si="129"/>
        <v>0</v>
      </c>
      <c r="Z96" s="25">
        <f t="shared" si="129"/>
        <v>0</v>
      </c>
      <c r="AA96" s="25">
        <f t="shared" si="129"/>
        <v>0</v>
      </c>
      <c r="AB96" s="25">
        <f t="shared" si="129"/>
        <v>0</v>
      </c>
      <c r="AC96" s="25">
        <f t="shared" si="129"/>
        <v>0</v>
      </c>
      <c r="AD96" s="25">
        <f t="shared" si="129"/>
        <v>0</v>
      </c>
      <c r="AE96" s="25">
        <f t="shared" si="129"/>
        <v>0</v>
      </c>
      <c r="AF96" s="25">
        <f t="shared" si="129"/>
        <v>0</v>
      </c>
      <c r="AG96" s="25">
        <f t="shared" si="129"/>
        <v>0</v>
      </c>
      <c r="AH96" s="25">
        <f t="shared" si="129"/>
        <v>0</v>
      </c>
      <c r="AI96" s="25">
        <f t="shared" si="129"/>
        <v>0</v>
      </c>
      <c r="AJ96" s="25" t="str">
        <f t="shared" si="129"/>
        <v>-</v>
      </c>
      <c r="AK96" s="25">
        <f t="shared" si="129"/>
        <v>0</v>
      </c>
      <c r="AL96" s="25">
        <f t="shared" si="129"/>
        <v>0</v>
      </c>
      <c r="AM96" s="25">
        <f t="shared" si="129"/>
        <v>0</v>
      </c>
      <c r="AN96" s="25">
        <f t="shared" si="129"/>
        <v>0</v>
      </c>
      <c r="AO96" s="25">
        <f t="shared" si="129"/>
        <v>0</v>
      </c>
      <c r="AP96" s="25">
        <f t="shared" si="129"/>
        <v>0</v>
      </c>
      <c r="AQ96" s="25">
        <f t="shared" si="129"/>
        <v>0</v>
      </c>
      <c r="AR96" s="25">
        <f t="shared" si="129"/>
        <v>0</v>
      </c>
      <c r="AS96" s="25">
        <f t="shared" si="129"/>
        <v>0</v>
      </c>
      <c r="AT96" s="25">
        <f t="shared" si="129"/>
        <v>0</v>
      </c>
      <c r="AU96" s="25">
        <f t="shared" si="129"/>
        <v>0</v>
      </c>
      <c r="AV96" s="25">
        <f t="shared" si="129"/>
        <v>0</v>
      </c>
      <c r="AW96" s="25">
        <f t="shared" si="129"/>
        <v>0</v>
      </c>
      <c r="AX96" s="25">
        <f t="shared" si="129"/>
        <v>0</v>
      </c>
      <c r="AY96" s="25">
        <f t="shared" si="129"/>
        <v>0</v>
      </c>
      <c r="AZ96" s="25">
        <f t="shared" si="129"/>
        <v>0</v>
      </c>
      <c r="BA96" s="25">
        <f t="shared" si="129"/>
        <v>0</v>
      </c>
      <c r="BB96" s="25">
        <f t="shared" si="129"/>
        <v>0</v>
      </c>
      <c r="BC96" s="25">
        <f t="shared" si="129"/>
        <v>0</v>
      </c>
      <c r="BD96" s="25">
        <f t="shared" si="129"/>
        <v>0</v>
      </c>
      <c r="BE96" s="25">
        <f t="shared" si="129"/>
        <v>0</v>
      </c>
      <c r="BF96" s="25">
        <f t="shared" si="129"/>
        <v>0</v>
      </c>
      <c r="BG96" s="25">
        <f t="shared" si="129"/>
        <v>0</v>
      </c>
      <c r="BH96" s="91">
        <f t="shared" si="105"/>
        <v>0</v>
      </c>
    </row>
    <row r="97" spans="8:60">
      <c r="H97">
        <f>Registration!B38</f>
        <v>28</v>
      </c>
      <c r="I97" s="1">
        <f>Registration!C38</f>
        <v>0</v>
      </c>
      <c r="J97" s="58">
        <f t="shared" ref="J97:BG97" si="130">IF(ROW()=(COLUMN()+60),"-",(COUNTIF(G1_6,$H97)*COUNTIF(G1_6,J$7))+(COUNTIF(G1_7,$H97)*COUNTIF(G1_7,J$7))+(COUNTIF(G1_8,$H97)*COUNTIF(G1_8,J$7))+(COUNTIF(G1_9,$H97)*COUNTIF(G1_9,J$7))+(COUNTIF(G1_10,$H97)*COUNTIF(G1_10,J$7))+(COUNTIF(G2_6,$H97)*COUNTIF(G2_6,J$7))+(COUNTIF(G2_7,$H97)*COUNTIF(G2_7,J$7))+(COUNTIF(G2_8,$H97)*COUNTIF(G2_8,J$7))+(COUNTIF(G2_9,$H97)*COUNTIF(G2_9,J$7))+(COUNTIF(G2_10,$H97)*COUNTIF(G2_10,J$7))+(COUNTIF(G3_6,$H97)*COUNTIF(G3_6,J$7))+(COUNTIF(G3_7,$H97)*COUNTIF(G3_7,J$7))+(COUNTIF(G3_8,$H97)*COUNTIF(G3_8,J$7))+(COUNTIF(G3_9,$H97)*COUNTIF(G3_9,J$7))+(COUNTIF(G3_10,$H97)*COUNTIF(G3_10,J$7))+(COUNTIF(G4_6,$H97)*COUNTIF(G4_6,J$7))+(COUNTIF(G4_7,$H97)*COUNTIF(G4_7,J$7))+(COUNTIF(G4_8,$H97)*COUNTIF(G4_8,J$7))+(COUNTIF(G4_9,$H97)*COUNTIF(G4_9,J$7))+(COUNTIF(G4_10,$H97)*COUNTIF(G4_10,J$7))+(COUNTIF(G5_6,$H97)*COUNTIF(G5_6,J$7))+(COUNTIF(G5_7,$H97)*COUNTIF(G5_7,J$7))+(COUNTIF(G5_8,$H97)*COUNTIF(G5_8,J$7))+(COUNTIF(G5_9,$H97)*COUNTIF(G5_9,J$7))+(COUNTIF(G5_10,$H97)*COUNTIF(G5_10,J$7)+J157))</f>
        <v>0</v>
      </c>
      <c r="K97" s="25">
        <f t="shared" si="130"/>
        <v>0</v>
      </c>
      <c r="L97" s="25">
        <f t="shared" si="130"/>
        <v>0</v>
      </c>
      <c r="M97" s="25">
        <f t="shared" si="130"/>
        <v>0</v>
      </c>
      <c r="N97" s="25">
        <f t="shared" si="130"/>
        <v>0</v>
      </c>
      <c r="O97" s="25">
        <f t="shared" si="130"/>
        <v>0</v>
      </c>
      <c r="P97" s="25">
        <f t="shared" si="130"/>
        <v>0</v>
      </c>
      <c r="Q97" s="25">
        <f t="shared" si="130"/>
        <v>0</v>
      </c>
      <c r="R97" s="25">
        <f t="shared" si="130"/>
        <v>0</v>
      </c>
      <c r="S97" s="25">
        <f t="shared" si="130"/>
        <v>0</v>
      </c>
      <c r="T97" s="25">
        <f t="shared" si="130"/>
        <v>0</v>
      </c>
      <c r="U97" s="25">
        <f t="shared" si="130"/>
        <v>0</v>
      </c>
      <c r="V97" s="25">
        <f t="shared" si="130"/>
        <v>0</v>
      </c>
      <c r="W97" s="25">
        <f t="shared" si="130"/>
        <v>0</v>
      </c>
      <c r="X97" s="25">
        <f t="shared" si="130"/>
        <v>0</v>
      </c>
      <c r="Y97" s="25">
        <f t="shared" si="130"/>
        <v>0</v>
      </c>
      <c r="Z97" s="25">
        <f t="shared" si="130"/>
        <v>0</v>
      </c>
      <c r="AA97" s="25">
        <f t="shared" si="130"/>
        <v>0</v>
      </c>
      <c r="AB97" s="25">
        <f t="shared" si="130"/>
        <v>0</v>
      </c>
      <c r="AC97" s="25">
        <f t="shared" si="130"/>
        <v>0</v>
      </c>
      <c r="AD97" s="25">
        <f t="shared" si="130"/>
        <v>0</v>
      </c>
      <c r="AE97" s="25">
        <f t="shared" si="130"/>
        <v>0</v>
      </c>
      <c r="AF97" s="25">
        <f t="shared" si="130"/>
        <v>0</v>
      </c>
      <c r="AG97" s="25">
        <f t="shared" si="130"/>
        <v>0</v>
      </c>
      <c r="AH97" s="25">
        <f t="shared" si="130"/>
        <v>0</v>
      </c>
      <c r="AI97" s="25">
        <f t="shared" si="130"/>
        <v>0</v>
      </c>
      <c r="AJ97" s="25">
        <f t="shared" si="130"/>
        <v>0</v>
      </c>
      <c r="AK97" s="25" t="str">
        <f t="shared" si="130"/>
        <v>-</v>
      </c>
      <c r="AL97" s="25">
        <f t="shared" si="130"/>
        <v>0</v>
      </c>
      <c r="AM97" s="25">
        <f t="shared" si="130"/>
        <v>0</v>
      </c>
      <c r="AN97" s="25">
        <f t="shared" si="130"/>
        <v>0</v>
      </c>
      <c r="AO97" s="25">
        <f t="shared" si="130"/>
        <v>0</v>
      </c>
      <c r="AP97" s="25">
        <f t="shared" si="130"/>
        <v>0</v>
      </c>
      <c r="AQ97" s="25">
        <f t="shared" si="130"/>
        <v>0</v>
      </c>
      <c r="AR97" s="25">
        <f t="shared" si="130"/>
        <v>0</v>
      </c>
      <c r="AS97" s="25">
        <f t="shared" si="130"/>
        <v>0</v>
      </c>
      <c r="AT97" s="25">
        <f t="shared" si="130"/>
        <v>0</v>
      </c>
      <c r="AU97" s="25">
        <f t="shared" si="130"/>
        <v>0</v>
      </c>
      <c r="AV97" s="25">
        <f t="shared" si="130"/>
        <v>0</v>
      </c>
      <c r="AW97" s="25">
        <f t="shared" si="130"/>
        <v>0</v>
      </c>
      <c r="AX97" s="25">
        <f t="shared" si="130"/>
        <v>0</v>
      </c>
      <c r="AY97" s="25">
        <f t="shared" si="130"/>
        <v>0</v>
      </c>
      <c r="AZ97" s="25">
        <f t="shared" si="130"/>
        <v>0</v>
      </c>
      <c r="BA97" s="25">
        <f t="shared" si="130"/>
        <v>0</v>
      </c>
      <c r="BB97" s="25">
        <f t="shared" si="130"/>
        <v>0</v>
      </c>
      <c r="BC97" s="25">
        <f t="shared" si="130"/>
        <v>0</v>
      </c>
      <c r="BD97" s="25">
        <f t="shared" si="130"/>
        <v>0</v>
      </c>
      <c r="BE97" s="25">
        <f t="shared" si="130"/>
        <v>0</v>
      </c>
      <c r="BF97" s="25">
        <f t="shared" si="130"/>
        <v>0</v>
      </c>
      <c r="BG97" s="25">
        <f t="shared" si="130"/>
        <v>0</v>
      </c>
      <c r="BH97">
        <f t="shared" si="105"/>
        <v>0</v>
      </c>
    </row>
    <row r="98" spans="8:60">
      <c r="H98">
        <f>Registration!B39</f>
        <v>29</v>
      </c>
      <c r="I98" s="1">
        <f>Registration!C39</f>
        <v>0</v>
      </c>
      <c r="J98" s="25">
        <f t="shared" ref="J98:BG98" si="131">IF(ROW()=(COLUMN()+60),"-",(COUNTIF(G1_6,$H98)*COUNTIF(G1_6,J$7))+(COUNTIF(G1_7,$H98)*COUNTIF(G1_7,J$7))+(COUNTIF(G1_8,$H98)*COUNTIF(G1_8,J$7))+(COUNTIF(G1_9,$H98)*COUNTIF(G1_9,J$7))+(COUNTIF(G1_10,$H98)*COUNTIF(G1_10,J$7))+(COUNTIF(G2_6,$H98)*COUNTIF(G2_6,J$7))+(COUNTIF(G2_7,$H98)*COUNTIF(G2_7,J$7))+(COUNTIF(G2_8,$H98)*COUNTIF(G2_8,J$7))+(COUNTIF(G2_9,$H98)*COUNTIF(G2_9,J$7))+(COUNTIF(G2_10,$H98)*COUNTIF(G2_10,J$7))+(COUNTIF(G3_6,$H98)*COUNTIF(G3_6,J$7))+(COUNTIF(G3_7,$H98)*COUNTIF(G3_7,J$7))+(COUNTIF(G3_8,$H98)*COUNTIF(G3_8,J$7))+(COUNTIF(G3_9,$H98)*COUNTIF(G3_9,J$7))+(COUNTIF(G3_10,$H98)*COUNTIF(G3_10,J$7))+(COUNTIF(G4_6,$H98)*COUNTIF(G4_6,J$7))+(COUNTIF(G4_7,$H98)*COUNTIF(G4_7,J$7))+(COUNTIF(G4_8,$H98)*COUNTIF(G4_8,J$7))+(COUNTIF(G4_9,$H98)*COUNTIF(G4_9,J$7))+(COUNTIF(G4_10,$H98)*COUNTIF(G4_10,J$7))+(COUNTIF(G5_6,$H98)*COUNTIF(G5_6,J$7))+(COUNTIF(G5_7,$H98)*COUNTIF(G5_7,J$7))+(COUNTIF(G5_8,$H98)*COUNTIF(G5_8,J$7))+(COUNTIF(G5_9,$H98)*COUNTIF(G5_9,J$7))+(COUNTIF(G5_10,$H98)*COUNTIF(G5_10,J$7)+J158))</f>
        <v>0</v>
      </c>
      <c r="K98" s="25">
        <f t="shared" si="131"/>
        <v>0</v>
      </c>
      <c r="L98" s="25">
        <f t="shared" si="131"/>
        <v>0</v>
      </c>
      <c r="M98" s="25">
        <f t="shared" si="131"/>
        <v>0</v>
      </c>
      <c r="N98" s="25">
        <f t="shared" si="131"/>
        <v>0</v>
      </c>
      <c r="O98" s="88">
        <f t="shared" si="131"/>
        <v>0</v>
      </c>
      <c r="P98" s="25">
        <f t="shared" si="131"/>
        <v>0</v>
      </c>
      <c r="Q98" s="88">
        <f t="shared" si="131"/>
        <v>0</v>
      </c>
      <c r="R98" s="25">
        <f t="shared" si="131"/>
        <v>0</v>
      </c>
      <c r="S98" s="25">
        <f t="shared" si="131"/>
        <v>0</v>
      </c>
      <c r="T98" s="25">
        <f t="shared" si="131"/>
        <v>0</v>
      </c>
      <c r="U98" s="25">
        <f t="shared" si="131"/>
        <v>0</v>
      </c>
      <c r="V98" s="25">
        <f t="shared" si="131"/>
        <v>0</v>
      </c>
      <c r="W98" s="25">
        <f t="shared" si="131"/>
        <v>0</v>
      </c>
      <c r="X98" s="25">
        <f t="shared" si="131"/>
        <v>0</v>
      </c>
      <c r="Y98" s="25">
        <f t="shared" si="131"/>
        <v>0</v>
      </c>
      <c r="Z98" s="25">
        <f t="shared" si="131"/>
        <v>0</v>
      </c>
      <c r="AA98" s="25">
        <f t="shared" si="131"/>
        <v>0</v>
      </c>
      <c r="AB98" s="25">
        <f t="shared" si="131"/>
        <v>0</v>
      </c>
      <c r="AC98" s="25">
        <f t="shared" si="131"/>
        <v>0</v>
      </c>
      <c r="AD98" s="25">
        <f t="shared" si="131"/>
        <v>0</v>
      </c>
      <c r="AE98" s="25">
        <f t="shared" si="131"/>
        <v>0</v>
      </c>
      <c r="AF98" s="25">
        <f t="shared" si="131"/>
        <v>0</v>
      </c>
      <c r="AG98" s="25">
        <f t="shared" si="131"/>
        <v>0</v>
      </c>
      <c r="AH98" s="25">
        <f t="shared" si="131"/>
        <v>0</v>
      </c>
      <c r="AI98" s="25">
        <f t="shared" si="131"/>
        <v>0</v>
      </c>
      <c r="AJ98" s="25">
        <f t="shared" si="131"/>
        <v>0</v>
      </c>
      <c r="AK98" s="25">
        <f t="shared" si="131"/>
        <v>0</v>
      </c>
      <c r="AL98" s="25" t="str">
        <f t="shared" si="131"/>
        <v>-</v>
      </c>
      <c r="AM98" s="25">
        <f t="shared" si="131"/>
        <v>0</v>
      </c>
      <c r="AN98" s="25">
        <f t="shared" si="131"/>
        <v>0</v>
      </c>
      <c r="AO98" s="25">
        <f t="shared" si="131"/>
        <v>0</v>
      </c>
      <c r="AP98" s="25">
        <f t="shared" si="131"/>
        <v>0</v>
      </c>
      <c r="AQ98" s="25">
        <f t="shared" si="131"/>
        <v>0</v>
      </c>
      <c r="AR98" s="25">
        <f t="shared" si="131"/>
        <v>0</v>
      </c>
      <c r="AS98" s="25">
        <f t="shared" si="131"/>
        <v>0</v>
      </c>
      <c r="AT98" s="25">
        <f t="shared" si="131"/>
        <v>0</v>
      </c>
      <c r="AU98" s="25">
        <f t="shared" si="131"/>
        <v>0</v>
      </c>
      <c r="AV98" s="25">
        <f t="shared" si="131"/>
        <v>0</v>
      </c>
      <c r="AW98" s="25">
        <f t="shared" si="131"/>
        <v>0</v>
      </c>
      <c r="AX98" s="25">
        <f t="shared" si="131"/>
        <v>0</v>
      </c>
      <c r="AY98" s="25">
        <f t="shared" si="131"/>
        <v>0</v>
      </c>
      <c r="AZ98" s="25">
        <f t="shared" si="131"/>
        <v>0</v>
      </c>
      <c r="BA98" s="25">
        <f t="shared" si="131"/>
        <v>0</v>
      </c>
      <c r="BB98" s="25">
        <f t="shared" si="131"/>
        <v>0</v>
      </c>
      <c r="BC98" s="25">
        <f t="shared" si="131"/>
        <v>0</v>
      </c>
      <c r="BD98" s="25">
        <f t="shared" si="131"/>
        <v>0</v>
      </c>
      <c r="BE98" s="25">
        <f t="shared" si="131"/>
        <v>0</v>
      </c>
      <c r="BF98" s="25">
        <f t="shared" si="131"/>
        <v>0</v>
      </c>
      <c r="BG98" s="25">
        <f t="shared" si="131"/>
        <v>0</v>
      </c>
      <c r="BH98">
        <f t="shared" si="105"/>
        <v>0</v>
      </c>
    </row>
    <row r="99" spans="8:60">
      <c r="H99">
        <f>Registration!B40</f>
        <v>30</v>
      </c>
      <c r="I99" s="1">
        <f>Registration!C40</f>
        <v>0</v>
      </c>
      <c r="J99" s="25">
        <f t="shared" ref="J99:BG99" si="132">IF(ROW()=(COLUMN()+60),"-",(COUNTIF(G1_6,$H99)*COUNTIF(G1_6,J$7))+(COUNTIF(G1_7,$H99)*COUNTIF(G1_7,J$7))+(COUNTIF(G1_8,$H99)*COUNTIF(G1_8,J$7))+(COUNTIF(G1_9,$H99)*COUNTIF(G1_9,J$7))+(COUNTIF(G1_10,$H99)*COUNTIF(G1_10,J$7))+(COUNTIF(G2_6,$H99)*COUNTIF(G2_6,J$7))+(COUNTIF(G2_7,$H99)*COUNTIF(G2_7,J$7))+(COUNTIF(G2_8,$H99)*COUNTIF(G2_8,J$7))+(COUNTIF(G2_9,$H99)*COUNTIF(G2_9,J$7))+(COUNTIF(G2_10,$H99)*COUNTIF(G2_10,J$7))+(COUNTIF(G3_6,$H99)*COUNTIF(G3_6,J$7))+(COUNTIF(G3_7,$H99)*COUNTIF(G3_7,J$7))+(COUNTIF(G3_8,$H99)*COUNTIF(G3_8,J$7))+(COUNTIF(G3_9,$H99)*COUNTIF(G3_9,J$7))+(COUNTIF(G3_10,$H99)*COUNTIF(G3_10,J$7))+(COUNTIF(G4_6,$H99)*COUNTIF(G4_6,J$7))+(COUNTIF(G4_7,$H99)*COUNTIF(G4_7,J$7))+(COUNTIF(G4_8,$H99)*COUNTIF(G4_8,J$7))+(COUNTIF(G4_9,$H99)*COUNTIF(G4_9,J$7))+(COUNTIF(G4_10,$H99)*COUNTIF(G4_10,J$7))+(COUNTIF(G5_6,$H99)*COUNTIF(G5_6,J$7))+(COUNTIF(G5_7,$H99)*COUNTIF(G5_7,J$7))+(COUNTIF(G5_8,$H99)*COUNTIF(G5_8,J$7))+(COUNTIF(G5_9,$H99)*COUNTIF(G5_9,J$7))+(COUNTIF(G5_10,$H99)*COUNTIF(G5_10,J$7)+J159))</f>
        <v>0</v>
      </c>
      <c r="K99" s="25">
        <f t="shared" si="132"/>
        <v>0</v>
      </c>
      <c r="L99" s="25">
        <f t="shared" si="132"/>
        <v>0</v>
      </c>
      <c r="M99" s="25">
        <f t="shared" si="132"/>
        <v>0</v>
      </c>
      <c r="N99" s="88">
        <f t="shared" si="132"/>
        <v>0</v>
      </c>
      <c r="O99" s="88">
        <f t="shared" si="132"/>
        <v>0</v>
      </c>
      <c r="P99" s="88">
        <f t="shared" si="132"/>
        <v>0</v>
      </c>
      <c r="Q99" s="88">
        <f t="shared" si="132"/>
        <v>0</v>
      </c>
      <c r="R99" s="90">
        <f t="shared" si="132"/>
        <v>0</v>
      </c>
      <c r="S99" s="90">
        <f t="shared" si="132"/>
        <v>0</v>
      </c>
      <c r="T99" s="90">
        <f t="shared" si="132"/>
        <v>0</v>
      </c>
      <c r="U99" s="25">
        <f t="shared" si="132"/>
        <v>0</v>
      </c>
      <c r="V99" s="25">
        <f t="shared" si="132"/>
        <v>0</v>
      </c>
      <c r="W99" s="25">
        <f t="shared" si="132"/>
        <v>0</v>
      </c>
      <c r="X99" s="25">
        <f t="shared" si="132"/>
        <v>0</v>
      </c>
      <c r="Y99" s="25">
        <f t="shared" si="132"/>
        <v>0</v>
      </c>
      <c r="Z99" s="25">
        <f t="shared" si="132"/>
        <v>0</v>
      </c>
      <c r="AA99" s="25">
        <f t="shared" si="132"/>
        <v>0</v>
      </c>
      <c r="AB99" s="25">
        <f t="shared" si="132"/>
        <v>0</v>
      </c>
      <c r="AC99" s="25">
        <f t="shared" si="132"/>
        <v>0</v>
      </c>
      <c r="AD99" s="25">
        <f t="shared" si="132"/>
        <v>0</v>
      </c>
      <c r="AE99" s="25">
        <f t="shared" si="132"/>
        <v>0</v>
      </c>
      <c r="AF99" s="25">
        <f t="shared" si="132"/>
        <v>0</v>
      </c>
      <c r="AG99" s="25">
        <f t="shared" si="132"/>
        <v>0</v>
      </c>
      <c r="AH99" s="25">
        <f t="shared" si="132"/>
        <v>0</v>
      </c>
      <c r="AI99" s="25">
        <f t="shared" si="132"/>
        <v>0</v>
      </c>
      <c r="AJ99" s="25">
        <f t="shared" si="132"/>
        <v>0</v>
      </c>
      <c r="AK99" s="25">
        <f t="shared" si="132"/>
        <v>0</v>
      </c>
      <c r="AL99" s="25">
        <f t="shared" si="132"/>
        <v>0</v>
      </c>
      <c r="AM99" s="25" t="str">
        <f t="shared" si="132"/>
        <v>-</v>
      </c>
      <c r="AN99" s="25">
        <f t="shared" si="132"/>
        <v>0</v>
      </c>
      <c r="AO99" s="25">
        <f t="shared" si="132"/>
        <v>0</v>
      </c>
      <c r="AP99" s="25">
        <f t="shared" si="132"/>
        <v>0</v>
      </c>
      <c r="AQ99" s="25">
        <f t="shared" si="132"/>
        <v>0</v>
      </c>
      <c r="AR99" s="25">
        <f t="shared" si="132"/>
        <v>0</v>
      </c>
      <c r="AS99" s="25">
        <f t="shared" si="132"/>
        <v>0</v>
      </c>
      <c r="AT99" s="25">
        <f t="shared" si="132"/>
        <v>0</v>
      </c>
      <c r="AU99" s="25">
        <f t="shared" si="132"/>
        <v>0</v>
      </c>
      <c r="AV99" s="25">
        <f t="shared" si="132"/>
        <v>0</v>
      </c>
      <c r="AW99" s="25">
        <f t="shared" si="132"/>
        <v>0</v>
      </c>
      <c r="AX99" s="25">
        <f t="shared" si="132"/>
        <v>0</v>
      </c>
      <c r="AY99" s="25">
        <f t="shared" si="132"/>
        <v>0</v>
      </c>
      <c r="AZ99" s="25">
        <f t="shared" si="132"/>
        <v>0</v>
      </c>
      <c r="BA99" s="25">
        <f t="shared" si="132"/>
        <v>0</v>
      </c>
      <c r="BB99" s="25">
        <f t="shared" si="132"/>
        <v>0</v>
      </c>
      <c r="BC99" s="25">
        <f t="shared" si="132"/>
        <v>0</v>
      </c>
      <c r="BD99" s="25">
        <f t="shared" si="132"/>
        <v>0</v>
      </c>
      <c r="BE99" s="25">
        <f t="shared" si="132"/>
        <v>0</v>
      </c>
      <c r="BF99" s="25">
        <f t="shared" si="132"/>
        <v>0</v>
      </c>
      <c r="BG99" s="25">
        <f t="shared" si="132"/>
        <v>0</v>
      </c>
      <c r="BH99">
        <f t="shared" si="105"/>
        <v>0</v>
      </c>
    </row>
    <row r="100" spans="8:60">
      <c r="H100">
        <f>Registration!B41</f>
        <v>31</v>
      </c>
      <c r="I100" s="1">
        <f>Registration!C41</f>
        <v>0</v>
      </c>
      <c r="J100" s="64">
        <f t="shared" ref="J100:BG100" si="133">IF(ROW()=(COLUMN()+60),"-",(COUNTIF(G1_6,$H100)*COUNTIF(G1_6,J$7))+(COUNTIF(G1_7,$H100)*COUNTIF(G1_7,J$7))+(COUNTIF(G1_8,$H100)*COUNTIF(G1_8,J$7))+(COUNTIF(G1_9,$H100)*COUNTIF(G1_9,J$7))+(COUNTIF(G1_10,$H100)*COUNTIF(G1_10,J$7))+(COUNTIF(G2_6,$H100)*COUNTIF(G2_6,J$7))+(COUNTIF(G2_7,$H100)*COUNTIF(G2_7,J$7))+(COUNTIF(G2_8,$H100)*COUNTIF(G2_8,J$7))+(COUNTIF(G2_9,$H100)*COUNTIF(G2_9,J$7))+(COUNTIF(G2_10,$H100)*COUNTIF(G2_10,J$7))+(COUNTIF(G3_6,$H100)*COUNTIF(G3_6,J$7))+(COUNTIF(G3_7,$H100)*COUNTIF(G3_7,J$7))+(COUNTIF(G3_8,$H100)*COUNTIF(G3_8,J$7))+(COUNTIF(G3_9,$H100)*COUNTIF(G3_9,J$7))+(COUNTIF(G3_10,$H100)*COUNTIF(G3_10,J$7))+(COUNTIF(G4_6,$H100)*COUNTIF(G4_6,J$7))+(COUNTIF(G4_7,$H100)*COUNTIF(G4_7,J$7))+(COUNTIF(G4_8,$H100)*COUNTIF(G4_8,J$7))+(COUNTIF(G4_9,$H100)*COUNTIF(G4_9,J$7))+(COUNTIF(G4_10,$H100)*COUNTIF(G4_10,J$7))+(COUNTIF(G5_6,$H100)*COUNTIF(G5_6,J$7))+(COUNTIF(G5_7,$H100)*COUNTIF(G5_7,J$7))+(COUNTIF(G5_8,$H100)*COUNTIF(G5_8,J$7))+(COUNTIF(G5_9,$H100)*COUNTIF(G5_9,J$7))+(COUNTIF(G5_10,$H100)*COUNTIF(G5_10,J$7)+J160))</f>
        <v>0</v>
      </c>
      <c r="K100" s="25">
        <f t="shared" si="133"/>
        <v>0</v>
      </c>
      <c r="L100" s="25">
        <f t="shared" si="133"/>
        <v>0</v>
      </c>
      <c r="M100" s="25">
        <f t="shared" si="133"/>
        <v>0</v>
      </c>
      <c r="N100" s="25">
        <f t="shared" si="133"/>
        <v>0</v>
      </c>
      <c r="O100" s="25">
        <f t="shared" si="133"/>
        <v>0</v>
      </c>
      <c r="P100" s="25">
        <f t="shared" si="133"/>
        <v>0</v>
      </c>
      <c r="Q100" s="25">
        <f t="shared" si="133"/>
        <v>0</v>
      </c>
      <c r="R100" s="25">
        <f t="shared" si="133"/>
        <v>0</v>
      </c>
      <c r="S100" s="25">
        <f t="shared" si="133"/>
        <v>0</v>
      </c>
      <c r="T100" s="25">
        <f t="shared" si="133"/>
        <v>0</v>
      </c>
      <c r="U100" s="25">
        <f t="shared" si="133"/>
        <v>0</v>
      </c>
      <c r="V100" s="25">
        <f t="shared" si="133"/>
        <v>0</v>
      </c>
      <c r="W100" s="25">
        <f t="shared" si="133"/>
        <v>0</v>
      </c>
      <c r="X100" s="25">
        <f t="shared" si="133"/>
        <v>0</v>
      </c>
      <c r="Y100" s="25">
        <f t="shared" si="133"/>
        <v>0</v>
      </c>
      <c r="Z100" s="25">
        <f t="shared" si="133"/>
        <v>0</v>
      </c>
      <c r="AA100" s="25">
        <f t="shared" si="133"/>
        <v>0</v>
      </c>
      <c r="AB100" s="25">
        <f t="shared" si="133"/>
        <v>0</v>
      </c>
      <c r="AC100" s="25">
        <f t="shared" si="133"/>
        <v>0</v>
      </c>
      <c r="AD100" s="25">
        <f t="shared" si="133"/>
        <v>0</v>
      </c>
      <c r="AE100" s="25">
        <f t="shared" si="133"/>
        <v>0</v>
      </c>
      <c r="AF100" s="25">
        <f t="shared" si="133"/>
        <v>0</v>
      </c>
      <c r="AG100" s="25">
        <f t="shared" si="133"/>
        <v>0</v>
      </c>
      <c r="AH100" s="25">
        <f t="shared" si="133"/>
        <v>0</v>
      </c>
      <c r="AI100" s="25">
        <f t="shared" si="133"/>
        <v>0</v>
      </c>
      <c r="AJ100" s="25">
        <f t="shared" si="133"/>
        <v>0</v>
      </c>
      <c r="AK100" s="25">
        <f t="shared" si="133"/>
        <v>0</v>
      </c>
      <c r="AL100" s="25">
        <f t="shared" si="133"/>
        <v>0</v>
      </c>
      <c r="AM100" s="25">
        <f t="shared" si="133"/>
        <v>0</v>
      </c>
      <c r="AN100" s="25" t="str">
        <f t="shared" si="133"/>
        <v>-</v>
      </c>
      <c r="AO100" s="25">
        <f t="shared" si="133"/>
        <v>0</v>
      </c>
      <c r="AP100" s="25">
        <f t="shared" si="133"/>
        <v>0</v>
      </c>
      <c r="AQ100" s="25">
        <f t="shared" si="133"/>
        <v>0</v>
      </c>
      <c r="AR100" s="25">
        <f t="shared" si="133"/>
        <v>0</v>
      </c>
      <c r="AS100" s="25">
        <f t="shared" si="133"/>
        <v>0</v>
      </c>
      <c r="AT100" s="25">
        <f t="shared" si="133"/>
        <v>0</v>
      </c>
      <c r="AU100" s="25">
        <f t="shared" si="133"/>
        <v>0</v>
      </c>
      <c r="AV100" s="25">
        <f t="shared" si="133"/>
        <v>0</v>
      </c>
      <c r="AW100" s="25">
        <f t="shared" si="133"/>
        <v>0</v>
      </c>
      <c r="AX100" s="25">
        <f t="shared" si="133"/>
        <v>0</v>
      </c>
      <c r="AY100" s="25">
        <f t="shared" si="133"/>
        <v>0</v>
      </c>
      <c r="AZ100" s="25">
        <f t="shared" si="133"/>
        <v>0</v>
      </c>
      <c r="BA100" s="25">
        <f t="shared" si="133"/>
        <v>0</v>
      </c>
      <c r="BB100" s="25">
        <f t="shared" si="133"/>
        <v>0</v>
      </c>
      <c r="BC100" s="25">
        <f t="shared" si="133"/>
        <v>0</v>
      </c>
      <c r="BD100" s="25">
        <f t="shared" si="133"/>
        <v>0</v>
      </c>
      <c r="BE100" s="25">
        <f t="shared" si="133"/>
        <v>0</v>
      </c>
      <c r="BF100" s="25">
        <f t="shared" si="133"/>
        <v>0</v>
      </c>
      <c r="BG100" s="25">
        <f t="shared" si="133"/>
        <v>0</v>
      </c>
      <c r="BH100">
        <f t="shared" si="105"/>
        <v>0</v>
      </c>
    </row>
    <row r="101" spans="8:60">
      <c r="H101">
        <f>Registration!B42</f>
        <v>36</v>
      </c>
      <c r="I101" s="1">
        <f>Registration!C42</f>
        <v>0</v>
      </c>
      <c r="J101" s="25">
        <f t="shared" ref="J101:BG101" si="134">IF(ROW()=(COLUMN()+60),"-",(COUNTIF(G1_6,$H101)*COUNTIF(G1_6,J$7))+(COUNTIF(G1_7,$H101)*COUNTIF(G1_7,J$7))+(COUNTIF(G1_8,$H101)*COUNTIF(G1_8,J$7))+(COUNTIF(G1_9,$H101)*COUNTIF(G1_9,J$7))+(COUNTIF(G1_10,$H101)*COUNTIF(G1_10,J$7))+(COUNTIF(G2_6,$H101)*COUNTIF(G2_6,J$7))+(COUNTIF(G2_7,$H101)*COUNTIF(G2_7,J$7))+(COUNTIF(G2_8,$H101)*COUNTIF(G2_8,J$7))+(COUNTIF(G2_9,$H101)*COUNTIF(G2_9,J$7))+(COUNTIF(G2_10,$H101)*COUNTIF(G2_10,J$7))+(COUNTIF(G3_6,$H101)*COUNTIF(G3_6,J$7))+(COUNTIF(G3_7,$H101)*COUNTIF(G3_7,J$7))+(COUNTIF(G3_8,$H101)*COUNTIF(G3_8,J$7))+(COUNTIF(G3_9,$H101)*COUNTIF(G3_9,J$7))+(COUNTIF(G3_10,$H101)*COUNTIF(G3_10,J$7))+(COUNTIF(G4_6,$H101)*COUNTIF(G4_6,J$7))+(COUNTIF(G4_7,$H101)*COUNTIF(G4_7,J$7))+(COUNTIF(G4_8,$H101)*COUNTIF(G4_8,J$7))+(COUNTIF(G4_9,$H101)*COUNTIF(G4_9,J$7))+(COUNTIF(G4_10,$H101)*COUNTIF(G4_10,J$7))+(COUNTIF(G5_6,$H101)*COUNTIF(G5_6,J$7))+(COUNTIF(G5_7,$H101)*COUNTIF(G5_7,J$7))+(COUNTIF(G5_8,$H101)*COUNTIF(G5_8,J$7))+(COUNTIF(G5_9,$H101)*COUNTIF(G5_9,J$7))+(COUNTIF(G5_10,$H101)*COUNTIF(G5_10,J$7)+J161))</f>
        <v>0</v>
      </c>
      <c r="K101" s="25">
        <f t="shared" si="134"/>
        <v>0</v>
      </c>
      <c r="L101" s="88">
        <f t="shared" si="134"/>
        <v>0</v>
      </c>
      <c r="M101" s="25">
        <f t="shared" si="134"/>
        <v>0</v>
      </c>
      <c r="N101" s="25">
        <f t="shared" si="134"/>
        <v>0</v>
      </c>
      <c r="O101" s="88">
        <f t="shared" si="134"/>
        <v>0</v>
      </c>
      <c r="P101" s="88">
        <f t="shared" si="134"/>
        <v>0</v>
      </c>
      <c r="Q101" s="88">
        <f t="shared" si="134"/>
        <v>0</v>
      </c>
      <c r="R101" s="25">
        <f t="shared" si="134"/>
        <v>0</v>
      </c>
      <c r="S101" s="25">
        <f t="shared" si="134"/>
        <v>0</v>
      </c>
      <c r="T101" s="25">
        <f t="shared" si="134"/>
        <v>0</v>
      </c>
      <c r="U101" s="25">
        <f t="shared" si="134"/>
        <v>0</v>
      </c>
      <c r="V101" s="25">
        <f t="shared" si="134"/>
        <v>0</v>
      </c>
      <c r="W101" s="25">
        <f t="shared" si="134"/>
        <v>0</v>
      </c>
      <c r="X101" s="25">
        <f t="shared" si="134"/>
        <v>0</v>
      </c>
      <c r="Y101" s="25">
        <f t="shared" si="134"/>
        <v>0</v>
      </c>
      <c r="Z101" s="25">
        <f t="shared" si="134"/>
        <v>0</v>
      </c>
      <c r="AA101" s="25">
        <f t="shared" si="134"/>
        <v>0</v>
      </c>
      <c r="AB101" s="25">
        <f t="shared" si="134"/>
        <v>0</v>
      </c>
      <c r="AC101" s="25">
        <f t="shared" si="134"/>
        <v>0</v>
      </c>
      <c r="AD101" s="25">
        <f t="shared" si="134"/>
        <v>0</v>
      </c>
      <c r="AE101" s="25">
        <f t="shared" si="134"/>
        <v>0</v>
      </c>
      <c r="AF101" s="25">
        <f t="shared" si="134"/>
        <v>0</v>
      </c>
      <c r="AG101" s="25">
        <f t="shared" si="134"/>
        <v>0</v>
      </c>
      <c r="AH101" s="25">
        <f t="shared" si="134"/>
        <v>0</v>
      </c>
      <c r="AI101" s="25">
        <f t="shared" si="134"/>
        <v>0</v>
      </c>
      <c r="AJ101" s="25">
        <f t="shared" si="134"/>
        <v>0</v>
      </c>
      <c r="AK101" s="25">
        <f t="shared" si="134"/>
        <v>0</v>
      </c>
      <c r="AL101" s="25">
        <f t="shared" si="134"/>
        <v>0</v>
      </c>
      <c r="AM101" s="25">
        <f t="shared" si="134"/>
        <v>0</v>
      </c>
      <c r="AN101" s="25">
        <f t="shared" si="134"/>
        <v>0</v>
      </c>
      <c r="AO101" s="25" t="str">
        <f t="shared" si="134"/>
        <v>-</v>
      </c>
      <c r="AP101" s="25">
        <f t="shared" si="134"/>
        <v>0</v>
      </c>
      <c r="AQ101" s="25">
        <f t="shared" si="134"/>
        <v>0</v>
      </c>
      <c r="AR101" s="25">
        <f t="shared" si="134"/>
        <v>0</v>
      </c>
      <c r="AS101" s="25">
        <f t="shared" si="134"/>
        <v>0</v>
      </c>
      <c r="AT101" s="25">
        <f t="shared" si="134"/>
        <v>0</v>
      </c>
      <c r="AU101" s="25">
        <f t="shared" si="134"/>
        <v>0</v>
      </c>
      <c r="AV101" s="25">
        <f t="shared" si="134"/>
        <v>0</v>
      </c>
      <c r="AW101" s="25">
        <f t="shared" si="134"/>
        <v>0</v>
      </c>
      <c r="AX101" s="25">
        <f t="shared" si="134"/>
        <v>0</v>
      </c>
      <c r="AY101" s="25">
        <f t="shared" si="134"/>
        <v>0</v>
      </c>
      <c r="AZ101" s="25">
        <f t="shared" si="134"/>
        <v>0</v>
      </c>
      <c r="BA101" s="25">
        <f t="shared" si="134"/>
        <v>0</v>
      </c>
      <c r="BB101" s="25">
        <f t="shared" si="134"/>
        <v>0</v>
      </c>
      <c r="BC101" s="25">
        <f t="shared" si="134"/>
        <v>0</v>
      </c>
      <c r="BD101" s="25">
        <f t="shared" si="134"/>
        <v>0</v>
      </c>
      <c r="BE101" s="66">
        <f t="shared" si="134"/>
        <v>0</v>
      </c>
      <c r="BF101" s="25">
        <f t="shared" si="134"/>
        <v>0</v>
      </c>
      <c r="BG101" s="25">
        <f t="shared" si="134"/>
        <v>0</v>
      </c>
      <c r="BH101">
        <f t="shared" si="105"/>
        <v>0</v>
      </c>
    </row>
    <row r="102" spans="8:60">
      <c r="H102">
        <f>Registration!B43</f>
        <v>37</v>
      </c>
      <c r="I102" s="1">
        <f>Registration!C43</f>
        <v>0</v>
      </c>
      <c r="J102" s="25">
        <f t="shared" ref="J102:BG102" si="135">IF(ROW()=(COLUMN()+60),"-",(COUNTIF(G1_6,$H102)*COUNTIF(G1_6,J$7))+(COUNTIF(G1_7,$H102)*COUNTIF(G1_7,J$7))+(COUNTIF(G1_8,$H102)*COUNTIF(G1_8,J$7))+(COUNTIF(G1_9,$H102)*COUNTIF(G1_9,J$7))+(COUNTIF(G1_10,$H102)*COUNTIF(G1_10,J$7))+(COUNTIF(G2_6,$H102)*COUNTIF(G2_6,J$7))+(COUNTIF(G2_7,$H102)*COUNTIF(G2_7,J$7))+(COUNTIF(G2_8,$H102)*COUNTIF(G2_8,J$7))+(COUNTIF(G2_9,$H102)*COUNTIF(G2_9,J$7))+(COUNTIF(G2_10,$H102)*COUNTIF(G2_10,J$7))+(COUNTIF(G3_6,$H102)*COUNTIF(G3_6,J$7))+(COUNTIF(G3_7,$H102)*COUNTIF(G3_7,J$7))+(COUNTIF(G3_8,$H102)*COUNTIF(G3_8,J$7))+(COUNTIF(G3_9,$H102)*COUNTIF(G3_9,J$7))+(COUNTIF(G3_10,$H102)*COUNTIF(G3_10,J$7))+(COUNTIF(G4_6,$H102)*COUNTIF(G4_6,J$7))+(COUNTIF(G4_7,$H102)*COUNTIF(G4_7,J$7))+(COUNTIF(G4_8,$H102)*COUNTIF(G4_8,J$7))+(COUNTIF(G4_9,$H102)*COUNTIF(G4_9,J$7))+(COUNTIF(G4_10,$H102)*COUNTIF(G4_10,J$7))+(COUNTIF(G5_6,$H102)*COUNTIF(G5_6,J$7))+(COUNTIF(G5_7,$H102)*COUNTIF(G5_7,J$7))+(COUNTIF(G5_8,$H102)*COUNTIF(G5_8,J$7))+(COUNTIF(G5_9,$H102)*COUNTIF(G5_9,J$7))+(COUNTIF(G5_10,$H102)*COUNTIF(G5_10,J$7)+J162))</f>
        <v>0</v>
      </c>
      <c r="K102" s="88">
        <f t="shared" si="135"/>
        <v>0</v>
      </c>
      <c r="L102" s="88">
        <f t="shared" si="135"/>
        <v>0</v>
      </c>
      <c r="M102" s="88">
        <f t="shared" si="135"/>
        <v>0</v>
      </c>
      <c r="N102" s="88">
        <f t="shared" si="135"/>
        <v>0</v>
      </c>
      <c r="O102" s="25">
        <f t="shared" si="135"/>
        <v>0</v>
      </c>
      <c r="P102" s="66">
        <f t="shared" si="135"/>
        <v>0</v>
      </c>
      <c r="Q102" s="66">
        <f t="shared" si="135"/>
        <v>0</v>
      </c>
      <c r="R102" s="25">
        <f t="shared" si="135"/>
        <v>0</v>
      </c>
      <c r="S102" s="25">
        <f t="shared" si="135"/>
        <v>0</v>
      </c>
      <c r="T102" s="25">
        <f t="shared" si="135"/>
        <v>0</v>
      </c>
      <c r="U102" s="25">
        <f t="shared" si="135"/>
        <v>0</v>
      </c>
      <c r="V102" s="25">
        <f t="shared" si="135"/>
        <v>0</v>
      </c>
      <c r="W102" s="66">
        <f t="shared" si="135"/>
        <v>0</v>
      </c>
      <c r="X102" s="25">
        <f t="shared" si="135"/>
        <v>0</v>
      </c>
      <c r="Y102" s="25">
        <f t="shared" si="135"/>
        <v>0</v>
      </c>
      <c r="Z102" s="25">
        <f t="shared" si="135"/>
        <v>0</v>
      </c>
      <c r="AA102" s="25">
        <f t="shared" si="135"/>
        <v>0</v>
      </c>
      <c r="AB102" s="25">
        <f t="shared" si="135"/>
        <v>0</v>
      </c>
      <c r="AC102" s="25">
        <f t="shared" si="135"/>
        <v>0</v>
      </c>
      <c r="AD102" s="25">
        <f t="shared" si="135"/>
        <v>0</v>
      </c>
      <c r="AE102" s="25">
        <f t="shared" si="135"/>
        <v>0</v>
      </c>
      <c r="AF102" s="66">
        <f t="shared" si="135"/>
        <v>0</v>
      </c>
      <c r="AG102" s="66">
        <f t="shared" si="135"/>
        <v>0</v>
      </c>
      <c r="AH102" s="66">
        <f t="shared" si="135"/>
        <v>0</v>
      </c>
      <c r="AI102" s="25">
        <f t="shared" si="135"/>
        <v>0</v>
      </c>
      <c r="AJ102" s="25">
        <f t="shared" si="135"/>
        <v>0</v>
      </c>
      <c r="AK102" s="25">
        <f t="shared" si="135"/>
        <v>0</v>
      </c>
      <c r="AL102" s="25">
        <f t="shared" si="135"/>
        <v>0</v>
      </c>
      <c r="AM102" s="25">
        <f t="shared" si="135"/>
        <v>0</v>
      </c>
      <c r="AN102" s="25">
        <f t="shared" si="135"/>
        <v>0</v>
      </c>
      <c r="AO102" s="25">
        <f t="shared" si="135"/>
        <v>0</v>
      </c>
      <c r="AP102" s="25" t="str">
        <f t="shared" si="135"/>
        <v>-</v>
      </c>
      <c r="AQ102" s="25">
        <f t="shared" si="135"/>
        <v>0</v>
      </c>
      <c r="AR102" s="25">
        <f t="shared" si="135"/>
        <v>0</v>
      </c>
      <c r="AS102" s="25">
        <f t="shared" si="135"/>
        <v>0</v>
      </c>
      <c r="AT102" s="66">
        <f t="shared" si="135"/>
        <v>0</v>
      </c>
      <c r="AU102" s="66">
        <f t="shared" si="135"/>
        <v>0</v>
      </c>
      <c r="AV102" s="25">
        <f t="shared" si="135"/>
        <v>0</v>
      </c>
      <c r="AW102" s="25">
        <f t="shared" si="135"/>
        <v>0</v>
      </c>
      <c r="AX102" s="25">
        <f t="shared" si="135"/>
        <v>0</v>
      </c>
      <c r="AY102" s="25">
        <f t="shared" si="135"/>
        <v>0</v>
      </c>
      <c r="AZ102" s="25">
        <f t="shared" si="135"/>
        <v>0</v>
      </c>
      <c r="BA102" s="25">
        <f t="shared" si="135"/>
        <v>0</v>
      </c>
      <c r="BB102" s="25">
        <f t="shared" si="135"/>
        <v>0</v>
      </c>
      <c r="BC102" s="25">
        <f t="shared" si="135"/>
        <v>0</v>
      </c>
      <c r="BD102" s="58">
        <f t="shared" si="135"/>
        <v>0</v>
      </c>
      <c r="BE102" s="58">
        <f t="shared" si="135"/>
        <v>0</v>
      </c>
      <c r="BF102" s="25">
        <f t="shared" si="135"/>
        <v>0</v>
      </c>
      <c r="BG102" s="25">
        <f t="shared" si="135"/>
        <v>0</v>
      </c>
      <c r="BH102">
        <f t="shared" si="105"/>
        <v>0</v>
      </c>
    </row>
    <row r="103" spans="8:60">
      <c r="H103">
        <f>Registration!B44</f>
        <v>39</v>
      </c>
      <c r="I103" s="1">
        <f>Registration!C44</f>
        <v>0</v>
      </c>
      <c r="J103" s="25">
        <f t="shared" ref="J103:BG103" si="136">IF(ROW()=(COLUMN()+60),"-",(COUNTIF(G1_6,$H103)*COUNTIF(G1_6,J$7))+(COUNTIF(G1_7,$H103)*COUNTIF(G1_7,J$7))+(COUNTIF(G1_8,$H103)*COUNTIF(G1_8,J$7))+(COUNTIF(G1_9,$H103)*COUNTIF(G1_9,J$7))+(COUNTIF(G1_10,$H103)*COUNTIF(G1_10,J$7))+(COUNTIF(G2_6,$H103)*COUNTIF(G2_6,J$7))+(COUNTIF(G2_7,$H103)*COUNTIF(G2_7,J$7))+(COUNTIF(G2_8,$H103)*COUNTIF(G2_8,J$7))+(COUNTIF(G2_9,$H103)*COUNTIF(G2_9,J$7))+(COUNTIF(G2_10,$H103)*COUNTIF(G2_10,J$7))+(COUNTIF(G3_6,$H103)*COUNTIF(G3_6,J$7))+(COUNTIF(G3_7,$H103)*COUNTIF(G3_7,J$7))+(COUNTIF(G3_8,$H103)*COUNTIF(G3_8,J$7))+(COUNTIF(G3_9,$H103)*COUNTIF(G3_9,J$7))+(COUNTIF(G3_10,$H103)*COUNTIF(G3_10,J$7))+(COUNTIF(G4_6,$H103)*COUNTIF(G4_6,J$7))+(COUNTIF(G4_7,$H103)*COUNTIF(G4_7,J$7))+(COUNTIF(G4_8,$H103)*COUNTIF(G4_8,J$7))+(COUNTIF(G4_9,$H103)*COUNTIF(G4_9,J$7))+(COUNTIF(G4_10,$H103)*COUNTIF(G4_10,J$7))+(COUNTIF(G5_6,$H103)*COUNTIF(G5_6,J$7))+(COUNTIF(G5_7,$H103)*COUNTIF(G5_7,J$7))+(COUNTIF(G5_8,$H103)*COUNTIF(G5_8,J$7))+(COUNTIF(G5_9,$H103)*COUNTIF(G5_9,J$7))+(COUNTIF(G5_10,$H103)*COUNTIF(G5_10,J$7)+J163))</f>
        <v>0</v>
      </c>
      <c r="K103" s="25">
        <f t="shared" si="136"/>
        <v>0</v>
      </c>
      <c r="L103" s="25">
        <f t="shared" si="136"/>
        <v>0</v>
      </c>
      <c r="M103" s="25">
        <f t="shared" si="136"/>
        <v>0</v>
      </c>
      <c r="N103" s="25">
        <f t="shared" si="136"/>
        <v>0</v>
      </c>
      <c r="O103" s="25">
        <f t="shared" si="136"/>
        <v>0</v>
      </c>
      <c r="P103" s="25">
        <f t="shared" si="136"/>
        <v>0</v>
      </c>
      <c r="Q103" s="25">
        <f t="shared" si="136"/>
        <v>0</v>
      </c>
      <c r="R103" s="25">
        <f t="shared" si="136"/>
        <v>0</v>
      </c>
      <c r="S103" s="25">
        <f t="shared" si="136"/>
        <v>0</v>
      </c>
      <c r="T103" s="25">
        <f t="shared" si="136"/>
        <v>0</v>
      </c>
      <c r="U103" s="25">
        <f t="shared" si="136"/>
        <v>0</v>
      </c>
      <c r="V103" s="25">
        <f t="shared" si="136"/>
        <v>0</v>
      </c>
      <c r="W103" s="25">
        <f t="shared" si="136"/>
        <v>0</v>
      </c>
      <c r="X103" s="25">
        <f t="shared" si="136"/>
        <v>0</v>
      </c>
      <c r="Y103" s="25">
        <f t="shared" si="136"/>
        <v>0</v>
      </c>
      <c r="Z103" s="25">
        <f t="shared" si="136"/>
        <v>0</v>
      </c>
      <c r="AA103" s="25">
        <f t="shared" si="136"/>
        <v>0</v>
      </c>
      <c r="AB103" s="25">
        <f t="shared" si="136"/>
        <v>0</v>
      </c>
      <c r="AC103" s="25">
        <f t="shared" si="136"/>
        <v>0</v>
      </c>
      <c r="AD103" s="25">
        <f t="shared" si="136"/>
        <v>0</v>
      </c>
      <c r="AE103" s="25">
        <f t="shared" si="136"/>
        <v>0</v>
      </c>
      <c r="AF103" s="25">
        <f t="shared" si="136"/>
        <v>0</v>
      </c>
      <c r="AG103" s="25">
        <f t="shared" si="136"/>
        <v>0</v>
      </c>
      <c r="AH103" s="25">
        <f t="shared" si="136"/>
        <v>0</v>
      </c>
      <c r="AI103" s="25">
        <f t="shared" si="136"/>
        <v>0</v>
      </c>
      <c r="AJ103" s="66">
        <f t="shared" si="136"/>
        <v>0</v>
      </c>
      <c r="AK103" s="66">
        <f t="shared" si="136"/>
        <v>0</v>
      </c>
      <c r="AL103" s="66">
        <f t="shared" si="136"/>
        <v>0</v>
      </c>
      <c r="AM103" s="66">
        <f t="shared" si="136"/>
        <v>0</v>
      </c>
      <c r="AN103" s="66">
        <f t="shared" si="136"/>
        <v>0</v>
      </c>
      <c r="AO103" s="25">
        <f t="shared" si="136"/>
        <v>0</v>
      </c>
      <c r="AP103" s="25">
        <f t="shared" si="136"/>
        <v>0</v>
      </c>
      <c r="AQ103" s="25" t="str">
        <f t="shared" si="136"/>
        <v>-</v>
      </c>
      <c r="AR103" s="25">
        <f t="shared" si="136"/>
        <v>0</v>
      </c>
      <c r="AS103" s="25">
        <f t="shared" si="136"/>
        <v>0</v>
      </c>
      <c r="AT103" s="25">
        <f t="shared" si="136"/>
        <v>0</v>
      </c>
      <c r="AU103" s="25">
        <f t="shared" si="136"/>
        <v>0</v>
      </c>
      <c r="AV103" s="25">
        <f t="shared" si="136"/>
        <v>0</v>
      </c>
      <c r="AW103" s="25">
        <f t="shared" si="136"/>
        <v>0</v>
      </c>
      <c r="AX103" s="25">
        <f t="shared" si="136"/>
        <v>0</v>
      </c>
      <c r="AY103" s="66">
        <f t="shared" si="136"/>
        <v>0</v>
      </c>
      <c r="AZ103" s="66">
        <f t="shared" si="136"/>
        <v>0</v>
      </c>
      <c r="BA103" s="66">
        <f t="shared" si="136"/>
        <v>0</v>
      </c>
      <c r="BB103" s="66">
        <f t="shared" si="136"/>
        <v>0</v>
      </c>
      <c r="BC103" s="66">
        <f t="shared" si="136"/>
        <v>0</v>
      </c>
      <c r="BD103" s="66">
        <f t="shared" si="136"/>
        <v>0</v>
      </c>
      <c r="BE103" s="25">
        <f t="shared" si="136"/>
        <v>0</v>
      </c>
      <c r="BF103" s="25">
        <f t="shared" si="136"/>
        <v>0</v>
      </c>
      <c r="BG103" s="25">
        <f t="shared" si="136"/>
        <v>0</v>
      </c>
      <c r="BH103">
        <f t="shared" si="105"/>
        <v>0</v>
      </c>
    </row>
    <row r="104" spans="8:60">
      <c r="H104">
        <f>Registration!B45</f>
        <v>40</v>
      </c>
      <c r="I104" s="1">
        <f>Registration!C45</f>
        <v>0</v>
      </c>
      <c r="J104" s="66">
        <f t="shared" ref="J104:BG104" si="137">IF(ROW()=(COLUMN()+60),"-",(COUNTIF(G1_6,$H104)*COUNTIF(G1_6,J$7))+(COUNTIF(G1_7,$H104)*COUNTIF(G1_7,J$7))+(COUNTIF(G1_8,$H104)*COUNTIF(G1_8,J$7))+(COUNTIF(G1_9,$H104)*COUNTIF(G1_9,J$7))+(COUNTIF(G1_10,$H104)*COUNTIF(G1_10,J$7))+(COUNTIF(G2_6,$H104)*COUNTIF(G2_6,J$7))+(COUNTIF(G2_7,$H104)*COUNTIF(G2_7,J$7))+(COUNTIF(G2_8,$H104)*COUNTIF(G2_8,J$7))+(COUNTIF(G2_9,$H104)*COUNTIF(G2_9,J$7))+(COUNTIF(G2_10,$H104)*COUNTIF(G2_10,J$7))+(COUNTIF(G3_6,$H104)*COUNTIF(G3_6,J$7))+(COUNTIF(G3_7,$H104)*COUNTIF(G3_7,J$7))+(COUNTIF(G3_8,$H104)*COUNTIF(G3_8,J$7))+(COUNTIF(G3_9,$H104)*COUNTIF(G3_9,J$7))+(COUNTIF(G3_10,$H104)*COUNTIF(G3_10,J$7))+(COUNTIF(G4_6,$H104)*COUNTIF(G4_6,J$7))+(COUNTIF(G4_7,$H104)*COUNTIF(G4_7,J$7))+(COUNTIF(G4_8,$H104)*COUNTIF(G4_8,J$7))+(COUNTIF(G4_9,$H104)*COUNTIF(G4_9,J$7))+(COUNTIF(G4_10,$H104)*COUNTIF(G4_10,J$7))+(COUNTIF(G5_6,$H104)*COUNTIF(G5_6,J$7))+(COUNTIF(G5_7,$H104)*COUNTIF(G5_7,J$7))+(COUNTIF(G5_8,$H104)*COUNTIF(G5_8,J$7))+(COUNTIF(G5_9,$H104)*COUNTIF(G5_9,J$7))+(COUNTIF(G5_10,$H104)*COUNTIF(G5_10,J$7)+J164))</f>
        <v>0</v>
      </c>
      <c r="K104" s="66">
        <f t="shared" si="137"/>
        <v>0</v>
      </c>
      <c r="L104" s="88">
        <f t="shared" si="137"/>
        <v>0</v>
      </c>
      <c r="M104" s="88">
        <f t="shared" si="137"/>
        <v>0</v>
      </c>
      <c r="N104" s="88">
        <f t="shared" si="137"/>
        <v>0</v>
      </c>
      <c r="O104" s="88">
        <f t="shared" si="137"/>
        <v>0</v>
      </c>
      <c r="P104" s="88">
        <f t="shared" si="137"/>
        <v>0</v>
      </c>
      <c r="Q104" s="66">
        <f t="shared" si="137"/>
        <v>0</v>
      </c>
      <c r="R104" s="25">
        <f t="shared" si="137"/>
        <v>0</v>
      </c>
      <c r="S104" s="66">
        <f t="shared" si="137"/>
        <v>0</v>
      </c>
      <c r="T104" s="88">
        <f t="shared" si="137"/>
        <v>0</v>
      </c>
      <c r="U104" s="25">
        <f t="shared" si="137"/>
        <v>0</v>
      </c>
      <c r="V104" s="25">
        <f t="shared" si="137"/>
        <v>0</v>
      </c>
      <c r="W104" s="25">
        <f t="shared" si="137"/>
        <v>0</v>
      </c>
      <c r="X104" s="25">
        <f t="shared" si="137"/>
        <v>0</v>
      </c>
      <c r="Y104" s="66">
        <f t="shared" si="137"/>
        <v>0</v>
      </c>
      <c r="Z104" s="66">
        <f t="shared" si="137"/>
        <v>0</v>
      </c>
      <c r="AA104" s="66">
        <f t="shared" si="137"/>
        <v>0</v>
      </c>
      <c r="AB104" s="66">
        <f t="shared" si="137"/>
        <v>0</v>
      </c>
      <c r="AC104" s="66">
        <f t="shared" si="137"/>
        <v>0</v>
      </c>
      <c r="AD104" s="25">
        <f t="shared" si="137"/>
        <v>0</v>
      </c>
      <c r="AE104" s="25">
        <f t="shared" si="137"/>
        <v>0</v>
      </c>
      <c r="AF104" s="25">
        <f t="shared" si="137"/>
        <v>0</v>
      </c>
      <c r="AG104" s="66">
        <f t="shared" si="137"/>
        <v>0</v>
      </c>
      <c r="AH104" s="66">
        <f t="shared" si="137"/>
        <v>0</v>
      </c>
      <c r="AI104" s="25">
        <f t="shared" si="137"/>
        <v>0</v>
      </c>
      <c r="AJ104" s="25">
        <f t="shared" si="137"/>
        <v>0</v>
      </c>
      <c r="AK104" s="25">
        <f t="shared" si="137"/>
        <v>0</v>
      </c>
      <c r="AL104" s="25">
        <f t="shared" si="137"/>
        <v>0</v>
      </c>
      <c r="AM104" s="25">
        <f t="shared" si="137"/>
        <v>0</v>
      </c>
      <c r="AN104" s="25">
        <f t="shared" si="137"/>
        <v>0</v>
      </c>
      <c r="AO104" s="25">
        <f t="shared" si="137"/>
        <v>0</v>
      </c>
      <c r="AP104" s="25">
        <f t="shared" si="137"/>
        <v>0</v>
      </c>
      <c r="AQ104" s="25">
        <f t="shared" si="137"/>
        <v>0</v>
      </c>
      <c r="AR104" s="25" t="str">
        <f t="shared" si="137"/>
        <v>-</v>
      </c>
      <c r="AS104" s="25">
        <f t="shared" si="137"/>
        <v>0</v>
      </c>
      <c r="AT104" s="25">
        <f t="shared" si="137"/>
        <v>0</v>
      </c>
      <c r="AU104" s="25">
        <f t="shared" si="137"/>
        <v>0</v>
      </c>
      <c r="AV104" s="25">
        <f t="shared" si="137"/>
        <v>0</v>
      </c>
      <c r="AW104" s="25">
        <f t="shared" si="137"/>
        <v>0</v>
      </c>
      <c r="AX104" s="25">
        <f t="shared" si="137"/>
        <v>0</v>
      </c>
      <c r="AY104" s="66">
        <f t="shared" si="137"/>
        <v>0</v>
      </c>
      <c r="AZ104" s="66">
        <f t="shared" si="137"/>
        <v>0</v>
      </c>
      <c r="BA104" s="66">
        <f t="shared" si="137"/>
        <v>0</v>
      </c>
      <c r="BB104" s="66">
        <f t="shared" si="137"/>
        <v>0</v>
      </c>
      <c r="BC104" s="25">
        <f t="shared" si="137"/>
        <v>0</v>
      </c>
      <c r="BD104" s="25">
        <f t="shared" si="137"/>
        <v>0</v>
      </c>
      <c r="BE104" s="25">
        <f t="shared" si="137"/>
        <v>0</v>
      </c>
      <c r="BF104" s="25">
        <f t="shared" si="137"/>
        <v>0</v>
      </c>
      <c r="BG104" s="25">
        <f t="shared" si="137"/>
        <v>0</v>
      </c>
      <c r="BH104">
        <f t="shared" si="105"/>
        <v>0</v>
      </c>
    </row>
    <row r="105" spans="8:60">
      <c r="H105">
        <f>Registration!B46</f>
        <v>41</v>
      </c>
      <c r="I105" s="1">
        <f>Registration!C46</f>
        <v>0</v>
      </c>
      <c r="J105" s="25">
        <f t="shared" ref="J105:BG105" si="138">IF(ROW()=(COLUMN()+60),"-",(COUNTIF(G1_6,$H105)*COUNTIF(G1_6,J$7))+(COUNTIF(G1_7,$H105)*COUNTIF(G1_7,J$7))+(COUNTIF(G1_8,$H105)*COUNTIF(G1_8,J$7))+(COUNTIF(G1_9,$H105)*COUNTIF(G1_9,J$7))+(COUNTIF(G1_10,$H105)*COUNTIF(G1_10,J$7))+(COUNTIF(G2_6,$H105)*COUNTIF(G2_6,J$7))+(COUNTIF(G2_7,$H105)*COUNTIF(G2_7,J$7))+(COUNTIF(G2_8,$H105)*COUNTIF(G2_8,J$7))+(COUNTIF(G2_9,$H105)*COUNTIF(G2_9,J$7))+(COUNTIF(G2_10,$H105)*COUNTIF(G2_10,J$7))+(COUNTIF(G3_6,$H105)*COUNTIF(G3_6,J$7))+(COUNTIF(G3_7,$H105)*COUNTIF(G3_7,J$7))+(COUNTIF(G3_8,$H105)*COUNTIF(G3_8,J$7))+(COUNTIF(G3_9,$H105)*COUNTIF(G3_9,J$7))+(COUNTIF(G3_10,$H105)*COUNTIF(G3_10,J$7))+(COUNTIF(G4_6,$H105)*COUNTIF(G4_6,J$7))+(COUNTIF(G4_7,$H105)*COUNTIF(G4_7,J$7))+(COUNTIF(G4_8,$H105)*COUNTIF(G4_8,J$7))+(COUNTIF(G4_9,$H105)*COUNTIF(G4_9,J$7))+(COUNTIF(G4_10,$H105)*COUNTIF(G4_10,J$7))+(COUNTIF(G5_6,$H105)*COUNTIF(G5_6,J$7))+(COUNTIF(G5_7,$H105)*COUNTIF(G5_7,J$7))+(COUNTIF(G5_8,$H105)*COUNTIF(G5_8,J$7))+(COUNTIF(G5_9,$H105)*COUNTIF(G5_9,J$7))+(COUNTIF(G5_10,$H105)*COUNTIF(G5_10,J$7)+J165))</f>
        <v>0</v>
      </c>
      <c r="K105" s="88">
        <f t="shared" si="138"/>
        <v>0</v>
      </c>
      <c r="L105" s="25">
        <f t="shared" si="138"/>
        <v>0</v>
      </c>
      <c r="M105" s="88">
        <f t="shared" si="138"/>
        <v>0</v>
      </c>
      <c r="N105" s="66">
        <f t="shared" si="138"/>
        <v>0</v>
      </c>
      <c r="O105" s="66">
        <f t="shared" si="138"/>
        <v>0</v>
      </c>
      <c r="P105" s="66">
        <f t="shared" si="138"/>
        <v>0</v>
      </c>
      <c r="Q105" s="66">
        <f t="shared" si="138"/>
        <v>0</v>
      </c>
      <c r="R105" s="25">
        <f t="shared" si="138"/>
        <v>0</v>
      </c>
      <c r="S105" s="25">
        <f t="shared" si="138"/>
        <v>0</v>
      </c>
      <c r="T105" s="25">
        <f t="shared" si="138"/>
        <v>0</v>
      </c>
      <c r="U105" s="25">
        <f t="shared" si="138"/>
        <v>0</v>
      </c>
      <c r="V105" s="25">
        <f t="shared" si="138"/>
        <v>0</v>
      </c>
      <c r="W105" s="25">
        <f t="shared" si="138"/>
        <v>0</v>
      </c>
      <c r="X105" s="25">
        <f t="shared" si="138"/>
        <v>0</v>
      </c>
      <c r="Y105" s="25">
        <f t="shared" si="138"/>
        <v>0</v>
      </c>
      <c r="Z105" s="25">
        <f t="shared" si="138"/>
        <v>0</v>
      </c>
      <c r="AA105" s="25">
        <f t="shared" si="138"/>
        <v>0</v>
      </c>
      <c r="AB105" s="25">
        <f t="shared" si="138"/>
        <v>0</v>
      </c>
      <c r="AC105" s="25">
        <f t="shared" si="138"/>
        <v>0</v>
      </c>
      <c r="AD105" s="25">
        <f t="shared" si="138"/>
        <v>0</v>
      </c>
      <c r="AE105" s="66">
        <f t="shared" si="138"/>
        <v>0</v>
      </c>
      <c r="AF105" s="66">
        <f t="shared" si="138"/>
        <v>0</v>
      </c>
      <c r="AG105" s="66">
        <f t="shared" si="138"/>
        <v>0</v>
      </c>
      <c r="AH105" s="66">
        <f t="shared" si="138"/>
        <v>0</v>
      </c>
      <c r="AI105" s="25">
        <f t="shared" si="138"/>
        <v>0</v>
      </c>
      <c r="AJ105" s="25">
        <f t="shared" si="138"/>
        <v>0</v>
      </c>
      <c r="AK105" s="25">
        <f t="shared" si="138"/>
        <v>0</v>
      </c>
      <c r="AL105" s="25">
        <f t="shared" si="138"/>
        <v>0</v>
      </c>
      <c r="AM105" s="25">
        <f t="shared" si="138"/>
        <v>0</v>
      </c>
      <c r="AN105" s="25">
        <f t="shared" si="138"/>
        <v>0</v>
      </c>
      <c r="AO105" s="25">
        <f t="shared" si="138"/>
        <v>0</v>
      </c>
      <c r="AP105" s="25">
        <f t="shared" si="138"/>
        <v>0</v>
      </c>
      <c r="AQ105" s="25">
        <f t="shared" si="138"/>
        <v>0</v>
      </c>
      <c r="AR105" s="25">
        <f t="shared" si="138"/>
        <v>0</v>
      </c>
      <c r="AS105" s="25" t="str">
        <f t="shared" si="138"/>
        <v>-</v>
      </c>
      <c r="AT105" s="25">
        <f t="shared" si="138"/>
        <v>0</v>
      </c>
      <c r="AU105" s="66">
        <f t="shared" si="138"/>
        <v>0</v>
      </c>
      <c r="AV105" s="66">
        <f t="shared" si="138"/>
        <v>0</v>
      </c>
      <c r="AW105" s="66">
        <f t="shared" si="138"/>
        <v>0</v>
      </c>
      <c r="AX105" s="66">
        <f t="shared" si="138"/>
        <v>0</v>
      </c>
      <c r="AY105" s="25">
        <f t="shared" si="138"/>
        <v>0</v>
      </c>
      <c r="AZ105" s="25">
        <f t="shared" si="138"/>
        <v>0</v>
      </c>
      <c r="BA105" s="25">
        <f t="shared" si="138"/>
        <v>0</v>
      </c>
      <c r="BB105" s="25">
        <f t="shared" si="138"/>
        <v>0</v>
      </c>
      <c r="BC105" s="25">
        <f t="shared" si="138"/>
        <v>0</v>
      </c>
      <c r="BD105" s="25">
        <f t="shared" si="138"/>
        <v>0</v>
      </c>
      <c r="BE105" s="66">
        <f t="shared" si="138"/>
        <v>0</v>
      </c>
      <c r="BF105" s="63">
        <f t="shared" si="138"/>
        <v>0</v>
      </c>
      <c r="BG105" s="66">
        <f t="shared" si="138"/>
        <v>0</v>
      </c>
      <c r="BH105" s="72">
        <f t="shared" si="105"/>
        <v>0</v>
      </c>
    </row>
    <row r="106" spans="8:60">
      <c r="H106">
        <f>Registration!B47</f>
        <v>42</v>
      </c>
      <c r="I106" s="1">
        <f>Registration!C47</f>
        <v>0</v>
      </c>
      <c r="J106" s="25">
        <f t="shared" ref="J106:BG106" si="139">IF(ROW()=(COLUMN()+60),"-",(COUNTIF(G1_6,$H106)*COUNTIF(G1_6,J$7))+(COUNTIF(G1_7,$H106)*COUNTIF(G1_7,J$7))+(COUNTIF(G1_8,$H106)*COUNTIF(G1_8,J$7))+(COUNTIF(G1_9,$H106)*COUNTIF(G1_9,J$7))+(COUNTIF(G1_10,$H106)*COUNTIF(G1_10,J$7))+(COUNTIF(G2_6,$H106)*COUNTIF(G2_6,J$7))+(COUNTIF(G2_7,$H106)*COUNTIF(G2_7,J$7))+(COUNTIF(G2_8,$H106)*COUNTIF(G2_8,J$7))+(COUNTIF(G2_9,$H106)*COUNTIF(G2_9,J$7))+(COUNTIF(G2_10,$H106)*COUNTIF(G2_10,J$7))+(COUNTIF(G3_6,$H106)*COUNTIF(G3_6,J$7))+(COUNTIF(G3_7,$H106)*COUNTIF(G3_7,J$7))+(COUNTIF(G3_8,$H106)*COUNTIF(G3_8,J$7))+(COUNTIF(G3_9,$H106)*COUNTIF(G3_9,J$7))+(COUNTIF(G3_10,$H106)*COUNTIF(G3_10,J$7))+(COUNTIF(G4_6,$H106)*COUNTIF(G4_6,J$7))+(COUNTIF(G4_7,$H106)*COUNTIF(G4_7,J$7))+(COUNTIF(G4_8,$H106)*COUNTIF(G4_8,J$7))+(COUNTIF(G4_9,$H106)*COUNTIF(G4_9,J$7))+(COUNTIF(G4_10,$H106)*COUNTIF(G4_10,J$7))+(COUNTIF(G5_6,$H106)*COUNTIF(G5_6,J$7))+(COUNTIF(G5_7,$H106)*COUNTIF(G5_7,J$7))+(COUNTIF(G5_8,$H106)*COUNTIF(G5_8,J$7))+(COUNTIF(G5_9,$H106)*COUNTIF(G5_9,J$7))+(COUNTIF(G5_10,$H106)*COUNTIF(G5_10,J$7)+J166))</f>
        <v>0</v>
      </c>
      <c r="K106" s="25">
        <f t="shared" si="139"/>
        <v>0</v>
      </c>
      <c r="L106" s="25">
        <f t="shared" si="139"/>
        <v>0</v>
      </c>
      <c r="M106" s="25">
        <f t="shared" si="139"/>
        <v>0</v>
      </c>
      <c r="N106" s="88">
        <f t="shared" si="139"/>
        <v>0</v>
      </c>
      <c r="O106" s="88">
        <f t="shared" si="139"/>
        <v>0</v>
      </c>
      <c r="P106" s="88">
        <f t="shared" si="139"/>
        <v>0</v>
      </c>
      <c r="Q106" s="88">
        <f t="shared" si="139"/>
        <v>0</v>
      </c>
      <c r="R106" s="92">
        <f t="shared" si="139"/>
        <v>0</v>
      </c>
      <c r="S106" s="25">
        <f t="shared" si="139"/>
        <v>0</v>
      </c>
      <c r="T106" s="92">
        <f t="shared" si="139"/>
        <v>0</v>
      </c>
      <c r="U106" s="25">
        <f t="shared" si="139"/>
        <v>0</v>
      </c>
      <c r="V106" s="25">
        <f t="shared" si="139"/>
        <v>0</v>
      </c>
      <c r="W106" s="25">
        <f t="shared" si="139"/>
        <v>0</v>
      </c>
      <c r="X106" s="25">
        <f t="shared" si="139"/>
        <v>0</v>
      </c>
      <c r="Y106" s="25">
        <f t="shared" si="139"/>
        <v>0</v>
      </c>
      <c r="Z106" s="25">
        <f t="shared" si="139"/>
        <v>0</v>
      </c>
      <c r="AA106" s="66">
        <f t="shared" si="139"/>
        <v>0</v>
      </c>
      <c r="AB106" s="66">
        <f t="shared" si="139"/>
        <v>0</v>
      </c>
      <c r="AC106" s="65">
        <f t="shared" si="139"/>
        <v>0</v>
      </c>
      <c r="AD106" s="66">
        <f t="shared" si="139"/>
        <v>0</v>
      </c>
      <c r="AE106" s="25">
        <f t="shared" si="139"/>
        <v>0</v>
      </c>
      <c r="AF106" s="25">
        <f t="shared" si="139"/>
        <v>0</v>
      </c>
      <c r="AG106" s="25">
        <f t="shared" si="139"/>
        <v>0</v>
      </c>
      <c r="AH106" s="25">
        <f t="shared" si="139"/>
        <v>0</v>
      </c>
      <c r="AI106" s="25">
        <f t="shared" si="139"/>
        <v>0</v>
      </c>
      <c r="AJ106" s="25">
        <f t="shared" si="139"/>
        <v>0</v>
      </c>
      <c r="AK106" s="25">
        <f t="shared" si="139"/>
        <v>0</v>
      </c>
      <c r="AL106" s="25">
        <f t="shared" si="139"/>
        <v>0</v>
      </c>
      <c r="AM106" s="25">
        <f t="shared" si="139"/>
        <v>0</v>
      </c>
      <c r="AN106" s="25">
        <f t="shared" si="139"/>
        <v>0</v>
      </c>
      <c r="AO106" s="25">
        <f t="shared" si="139"/>
        <v>0</v>
      </c>
      <c r="AP106" s="25">
        <f t="shared" si="139"/>
        <v>0</v>
      </c>
      <c r="AQ106" s="25">
        <f t="shared" si="139"/>
        <v>0</v>
      </c>
      <c r="AR106" s="25">
        <f t="shared" si="139"/>
        <v>0</v>
      </c>
      <c r="AS106" s="25">
        <f t="shared" si="139"/>
        <v>0</v>
      </c>
      <c r="AT106" s="25" t="str">
        <f t="shared" si="139"/>
        <v>-</v>
      </c>
      <c r="AU106" s="25">
        <f t="shared" si="139"/>
        <v>0</v>
      </c>
      <c r="AV106" s="25">
        <f t="shared" si="139"/>
        <v>0</v>
      </c>
      <c r="AW106" s="25">
        <f t="shared" si="139"/>
        <v>0</v>
      </c>
      <c r="AX106" s="25">
        <f t="shared" si="139"/>
        <v>0</v>
      </c>
      <c r="AY106" s="25">
        <f t="shared" si="139"/>
        <v>0</v>
      </c>
      <c r="AZ106" s="25">
        <f t="shared" si="139"/>
        <v>0</v>
      </c>
      <c r="BA106" s="25">
        <f t="shared" si="139"/>
        <v>0</v>
      </c>
      <c r="BB106" s="25">
        <f t="shared" si="139"/>
        <v>0</v>
      </c>
      <c r="BC106" s="25">
        <f t="shared" si="139"/>
        <v>0</v>
      </c>
      <c r="BD106" s="25">
        <f t="shared" si="139"/>
        <v>0</v>
      </c>
      <c r="BE106" s="25">
        <f t="shared" si="139"/>
        <v>0</v>
      </c>
      <c r="BF106" s="25">
        <f t="shared" si="139"/>
        <v>0</v>
      </c>
      <c r="BG106" s="25">
        <f t="shared" si="139"/>
        <v>0</v>
      </c>
      <c r="BH106">
        <f t="shared" si="105"/>
        <v>0</v>
      </c>
    </row>
    <row r="107" spans="8:60">
      <c r="H107">
        <f>Registration!B48</f>
        <v>43</v>
      </c>
      <c r="I107" s="1">
        <f>Registration!C48</f>
        <v>0</v>
      </c>
      <c r="J107" s="25">
        <f t="shared" ref="J107:BG107" si="140">IF(ROW()=(COLUMN()+60),"-",(COUNTIF(G1_6,$H107)*COUNTIF(G1_6,J$7))+(COUNTIF(G1_7,$H107)*COUNTIF(G1_7,J$7))+(COUNTIF(G1_8,$H107)*COUNTIF(G1_8,J$7))+(COUNTIF(G1_9,$H107)*COUNTIF(G1_9,J$7))+(COUNTIF(G1_10,$H107)*COUNTIF(G1_10,J$7))+(COUNTIF(G2_6,$H107)*COUNTIF(G2_6,J$7))+(COUNTIF(G2_7,$H107)*COUNTIF(G2_7,J$7))+(COUNTIF(G2_8,$H107)*COUNTIF(G2_8,J$7))+(COUNTIF(G2_9,$H107)*COUNTIF(G2_9,J$7))+(COUNTIF(G2_10,$H107)*COUNTIF(G2_10,J$7))+(COUNTIF(G3_6,$H107)*COUNTIF(G3_6,J$7))+(COUNTIF(G3_7,$H107)*COUNTIF(G3_7,J$7))+(COUNTIF(G3_8,$H107)*COUNTIF(G3_8,J$7))+(COUNTIF(G3_9,$H107)*COUNTIF(G3_9,J$7))+(COUNTIF(G3_10,$H107)*COUNTIF(G3_10,J$7))+(COUNTIF(G4_6,$H107)*COUNTIF(G4_6,J$7))+(COUNTIF(G4_7,$H107)*COUNTIF(G4_7,J$7))+(COUNTIF(G4_8,$H107)*COUNTIF(G4_8,J$7))+(COUNTIF(G4_9,$H107)*COUNTIF(G4_9,J$7))+(COUNTIF(G4_10,$H107)*COUNTIF(G4_10,J$7))+(COUNTIF(G5_6,$H107)*COUNTIF(G5_6,J$7))+(COUNTIF(G5_7,$H107)*COUNTIF(G5_7,J$7))+(COUNTIF(G5_8,$H107)*COUNTIF(G5_8,J$7))+(COUNTIF(G5_9,$H107)*COUNTIF(G5_9,J$7))+(COUNTIF(G5_10,$H107)*COUNTIF(G5_10,J$7)+J167))</f>
        <v>0</v>
      </c>
      <c r="K107" s="25">
        <f t="shared" si="140"/>
        <v>0</v>
      </c>
      <c r="L107" s="25">
        <f t="shared" si="140"/>
        <v>0</v>
      </c>
      <c r="M107" s="68">
        <f t="shared" si="140"/>
        <v>0</v>
      </c>
      <c r="N107" s="88">
        <f t="shared" si="140"/>
        <v>0</v>
      </c>
      <c r="O107" s="25">
        <f t="shared" si="140"/>
        <v>0</v>
      </c>
      <c r="P107" s="88">
        <f t="shared" si="140"/>
        <v>0</v>
      </c>
      <c r="Q107" s="88">
        <f t="shared" si="140"/>
        <v>0</v>
      </c>
      <c r="R107" s="25">
        <f t="shared" si="140"/>
        <v>0</v>
      </c>
      <c r="S107" s="25">
        <f t="shared" si="140"/>
        <v>0</v>
      </c>
      <c r="T107" s="25">
        <f t="shared" si="140"/>
        <v>0</v>
      </c>
      <c r="U107" s="25">
        <f t="shared" si="140"/>
        <v>0</v>
      </c>
      <c r="V107" s="25">
        <f t="shared" si="140"/>
        <v>0</v>
      </c>
      <c r="W107" s="25">
        <f t="shared" si="140"/>
        <v>0</v>
      </c>
      <c r="X107" s="25">
        <f t="shared" si="140"/>
        <v>0</v>
      </c>
      <c r="Y107" s="25">
        <f t="shared" si="140"/>
        <v>0</v>
      </c>
      <c r="Z107" s="25">
        <f t="shared" si="140"/>
        <v>0</v>
      </c>
      <c r="AA107" s="25">
        <f t="shared" si="140"/>
        <v>0</v>
      </c>
      <c r="AB107" s="25">
        <f t="shared" si="140"/>
        <v>0</v>
      </c>
      <c r="AC107" s="25">
        <f t="shared" si="140"/>
        <v>0</v>
      </c>
      <c r="AD107" s="25">
        <f t="shared" si="140"/>
        <v>0</v>
      </c>
      <c r="AE107" s="25">
        <f t="shared" si="140"/>
        <v>0</v>
      </c>
      <c r="AF107" s="25">
        <f t="shared" si="140"/>
        <v>0</v>
      </c>
      <c r="AG107" s="25">
        <f t="shared" si="140"/>
        <v>0</v>
      </c>
      <c r="AH107" s="25">
        <f t="shared" si="140"/>
        <v>0</v>
      </c>
      <c r="AI107" s="25">
        <f t="shared" si="140"/>
        <v>0</v>
      </c>
      <c r="AJ107" s="25">
        <f t="shared" si="140"/>
        <v>0</v>
      </c>
      <c r="AK107" s="25">
        <f t="shared" si="140"/>
        <v>0</v>
      </c>
      <c r="AL107" s="25">
        <f t="shared" si="140"/>
        <v>0</v>
      </c>
      <c r="AM107" s="25">
        <f t="shared" si="140"/>
        <v>0</v>
      </c>
      <c r="AN107" s="25">
        <f t="shared" si="140"/>
        <v>0</v>
      </c>
      <c r="AO107" s="25">
        <f t="shared" si="140"/>
        <v>0</v>
      </c>
      <c r="AP107" s="25">
        <f t="shared" si="140"/>
        <v>0</v>
      </c>
      <c r="AQ107" s="25">
        <f t="shared" si="140"/>
        <v>0</v>
      </c>
      <c r="AR107" s="25">
        <f t="shared" si="140"/>
        <v>0</v>
      </c>
      <c r="AS107" s="25">
        <f t="shared" si="140"/>
        <v>0</v>
      </c>
      <c r="AT107" s="25">
        <f t="shared" si="140"/>
        <v>0</v>
      </c>
      <c r="AU107" s="25" t="str">
        <f t="shared" si="140"/>
        <v>-</v>
      </c>
      <c r="AV107" s="25">
        <f t="shared" si="140"/>
        <v>0</v>
      </c>
      <c r="AW107" s="25">
        <f t="shared" si="140"/>
        <v>0</v>
      </c>
      <c r="AX107" s="25">
        <f t="shared" si="140"/>
        <v>0</v>
      </c>
      <c r="AY107" s="25">
        <f t="shared" si="140"/>
        <v>0</v>
      </c>
      <c r="AZ107" s="25">
        <f t="shared" si="140"/>
        <v>0</v>
      </c>
      <c r="BA107" s="25">
        <f t="shared" si="140"/>
        <v>0</v>
      </c>
      <c r="BB107" s="25">
        <f t="shared" si="140"/>
        <v>0</v>
      </c>
      <c r="BC107" s="25">
        <f t="shared" si="140"/>
        <v>0</v>
      </c>
      <c r="BD107" s="25">
        <f t="shared" si="140"/>
        <v>0</v>
      </c>
      <c r="BE107" s="25">
        <f t="shared" si="140"/>
        <v>0</v>
      </c>
      <c r="BF107" s="25">
        <f t="shared" si="140"/>
        <v>0</v>
      </c>
      <c r="BG107" s="25">
        <f t="shared" si="140"/>
        <v>0</v>
      </c>
      <c r="BH107">
        <f t="shared" si="105"/>
        <v>0</v>
      </c>
    </row>
    <row r="108" spans="8:60">
      <c r="H108">
        <f>Registration!B49</f>
        <v>44</v>
      </c>
      <c r="I108" s="1">
        <f>Registration!C49</f>
        <v>0</v>
      </c>
      <c r="J108" s="25">
        <f t="shared" ref="J108:BG108" si="141">IF(ROW()=(COLUMN()+60),"-",(COUNTIF(G1_6,$H108)*COUNTIF(G1_6,J$7))+(COUNTIF(G1_7,$H108)*COUNTIF(G1_7,J$7))+(COUNTIF(G1_8,$H108)*COUNTIF(G1_8,J$7))+(COUNTIF(G1_9,$H108)*COUNTIF(G1_9,J$7))+(COUNTIF(G1_10,$H108)*COUNTIF(G1_10,J$7))+(COUNTIF(G2_6,$H108)*COUNTIF(G2_6,J$7))+(COUNTIF(G2_7,$H108)*COUNTIF(G2_7,J$7))+(COUNTIF(G2_8,$H108)*COUNTIF(G2_8,J$7))+(COUNTIF(G2_9,$H108)*COUNTIF(G2_9,J$7))+(COUNTIF(G2_10,$H108)*COUNTIF(G2_10,J$7))+(COUNTIF(G3_6,$H108)*COUNTIF(G3_6,J$7))+(COUNTIF(G3_7,$H108)*COUNTIF(G3_7,J$7))+(COUNTIF(G3_8,$H108)*COUNTIF(G3_8,J$7))+(COUNTIF(G3_9,$H108)*COUNTIF(G3_9,J$7))+(COUNTIF(G3_10,$H108)*COUNTIF(G3_10,J$7))+(COUNTIF(G4_6,$H108)*COUNTIF(G4_6,J$7))+(COUNTIF(G4_7,$H108)*COUNTIF(G4_7,J$7))+(COUNTIF(G4_8,$H108)*COUNTIF(G4_8,J$7))+(COUNTIF(G4_9,$H108)*COUNTIF(G4_9,J$7))+(COUNTIF(G4_10,$H108)*COUNTIF(G4_10,J$7))+(COUNTIF(G5_6,$H108)*COUNTIF(G5_6,J$7))+(COUNTIF(G5_7,$H108)*COUNTIF(G5_7,J$7))+(COUNTIF(G5_8,$H108)*COUNTIF(G5_8,J$7))+(COUNTIF(G5_9,$H108)*COUNTIF(G5_9,J$7))+(COUNTIF(G5_10,$H108)*COUNTIF(G5_10,J$7)+J168))</f>
        <v>0</v>
      </c>
      <c r="K108" s="25">
        <f t="shared" si="141"/>
        <v>0</v>
      </c>
      <c r="L108" s="25">
        <f t="shared" si="141"/>
        <v>0</v>
      </c>
      <c r="M108" s="25">
        <f t="shared" si="141"/>
        <v>0</v>
      </c>
      <c r="N108" s="25">
        <f t="shared" si="141"/>
        <v>0</v>
      </c>
      <c r="O108" s="88">
        <f t="shared" si="141"/>
        <v>0</v>
      </c>
      <c r="P108" s="88">
        <f t="shared" si="141"/>
        <v>0</v>
      </c>
      <c r="Q108" s="88">
        <f t="shared" si="141"/>
        <v>0</v>
      </c>
      <c r="R108" s="92">
        <f t="shared" si="141"/>
        <v>0</v>
      </c>
      <c r="S108" s="92">
        <f t="shared" si="141"/>
        <v>0</v>
      </c>
      <c r="T108" s="92">
        <f t="shared" si="141"/>
        <v>0</v>
      </c>
      <c r="U108" s="25">
        <f t="shared" si="141"/>
        <v>0</v>
      </c>
      <c r="V108" s="25">
        <f t="shared" si="141"/>
        <v>0</v>
      </c>
      <c r="W108" s="25">
        <f t="shared" si="141"/>
        <v>0</v>
      </c>
      <c r="X108" s="25">
        <f t="shared" si="141"/>
        <v>0</v>
      </c>
      <c r="Y108" s="25">
        <f t="shared" si="141"/>
        <v>0</v>
      </c>
      <c r="Z108" s="25">
        <f t="shared" si="141"/>
        <v>0</v>
      </c>
      <c r="AA108" s="25">
        <f t="shared" si="141"/>
        <v>0</v>
      </c>
      <c r="AB108" s="25">
        <f t="shared" si="141"/>
        <v>0</v>
      </c>
      <c r="AC108" s="25">
        <f t="shared" si="141"/>
        <v>0</v>
      </c>
      <c r="AD108" s="25">
        <f t="shared" si="141"/>
        <v>0</v>
      </c>
      <c r="AE108" s="25">
        <f t="shared" si="141"/>
        <v>0</v>
      </c>
      <c r="AF108" s="25">
        <f t="shared" si="141"/>
        <v>0</v>
      </c>
      <c r="AG108" s="25">
        <f t="shared" si="141"/>
        <v>0</v>
      </c>
      <c r="AH108" s="25">
        <f t="shared" si="141"/>
        <v>0</v>
      </c>
      <c r="AI108" s="25">
        <f t="shared" si="141"/>
        <v>0</v>
      </c>
      <c r="AJ108" s="25">
        <f t="shared" si="141"/>
        <v>0</v>
      </c>
      <c r="AK108" s="25">
        <f t="shared" si="141"/>
        <v>0</v>
      </c>
      <c r="AL108" s="25">
        <f t="shared" si="141"/>
        <v>0</v>
      </c>
      <c r="AM108" s="25">
        <f t="shared" si="141"/>
        <v>0</v>
      </c>
      <c r="AN108" s="25">
        <f t="shared" si="141"/>
        <v>0</v>
      </c>
      <c r="AO108" s="25">
        <f t="shared" si="141"/>
        <v>0</v>
      </c>
      <c r="AP108" s="25">
        <f t="shared" si="141"/>
        <v>0</v>
      </c>
      <c r="AQ108" s="25">
        <f t="shared" si="141"/>
        <v>0</v>
      </c>
      <c r="AR108" s="25">
        <f t="shared" si="141"/>
        <v>0</v>
      </c>
      <c r="AS108" s="25">
        <f t="shared" si="141"/>
        <v>0</v>
      </c>
      <c r="AT108" s="25">
        <f t="shared" si="141"/>
        <v>0</v>
      </c>
      <c r="AU108" s="25">
        <f t="shared" si="141"/>
        <v>0</v>
      </c>
      <c r="AV108" s="25" t="str">
        <f t="shared" si="141"/>
        <v>-</v>
      </c>
      <c r="AW108" s="25">
        <f t="shared" si="141"/>
        <v>0</v>
      </c>
      <c r="AX108" s="25">
        <f t="shared" si="141"/>
        <v>0</v>
      </c>
      <c r="AY108" s="25">
        <f t="shared" si="141"/>
        <v>0</v>
      </c>
      <c r="AZ108" s="25">
        <f t="shared" si="141"/>
        <v>0</v>
      </c>
      <c r="BA108" s="25">
        <f t="shared" si="141"/>
        <v>0</v>
      </c>
      <c r="BB108" s="25">
        <f t="shared" si="141"/>
        <v>0</v>
      </c>
      <c r="BC108" s="25">
        <f t="shared" si="141"/>
        <v>0</v>
      </c>
      <c r="BD108" s="25">
        <f t="shared" si="141"/>
        <v>0</v>
      </c>
      <c r="BE108" s="25">
        <f t="shared" si="141"/>
        <v>0</v>
      </c>
      <c r="BF108" s="25">
        <f t="shared" si="141"/>
        <v>0</v>
      </c>
      <c r="BG108" s="25">
        <f t="shared" si="141"/>
        <v>0</v>
      </c>
      <c r="BH108" s="72">
        <f t="shared" si="105"/>
        <v>0</v>
      </c>
    </row>
    <row r="109" spans="8:60">
      <c r="H109">
        <f>Registration!B50</f>
        <v>45</v>
      </c>
      <c r="I109" s="1">
        <f>Registration!C50</f>
        <v>0</v>
      </c>
      <c r="J109" s="66">
        <f t="shared" ref="J109:BG109" si="142">IF(ROW()=(COLUMN()+60),"-",(COUNTIF(G1_6,$H109)*COUNTIF(G1_6,J$7))+(COUNTIF(G1_7,$H109)*COUNTIF(G1_7,J$7))+(COUNTIF(G1_8,$H109)*COUNTIF(G1_8,J$7))+(COUNTIF(G1_9,$H109)*COUNTIF(G1_9,J$7))+(COUNTIF(G1_10,$H109)*COUNTIF(G1_10,J$7))+(COUNTIF(G2_6,$H109)*COUNTIF(G2_6,J$7))+(COUNTIF(G2_7,$H109)*COUNTIF(G2_7,J$7))+(COUNTIF(G2_8,$H109)*COUNTIF(G2_8,J$7))+(COUNTIF(G2_9,$H109)*COUNTIF(G2_9,J$7))+(COUNTIF(G2_10,$H109)*COUNTIF(G2_10,J$7))+(COUNTIF(G3_6,$H109)*COUNTIF(G3_6,J$7))+(COUNTIF(G3_7,$H109)*COUNTIF(G3_7,J$7))+(COUNTIF(G3_8,$H109)*COUNTIF(G3_8,J$7))+(COUNTIF(G3_9,$H109)*COUNTIF(G3_9,J$7))+(COUNTIF(G3_10,$H109)*COUNTIF(G3_10,J$7))+(COUNTIF(G4_6,$H109)*COUNTIF(G4_6,J$7))+(COUNTIF(G4_7,$H109)*COUNTIF(G4_7,J$7))+(COUNTIF(G4_8,$H109)*COUNTIF(G4_8,J$7))+(COUNTIF(G4_9,$H109)*COUNTIF(G4_9,J$7))+(COUNTIF(G4_10,$H109)*COUNTIF(G4_10,J$7))+(COUNTIF(G5_6,$H109)*COUNTIF(G5_6,J$7))+(COUNTIF(G5_7,$H109)*COUNTIF(G5_7,J$7))+(COUNTIF(G5_8,$H109)*COUNTIF(G5_8,J$7))+(COUNTIF(G5_9,$H109)*COUNTIF(G5_9,J$7))+(COUNTIF(G5_10,$H109)*COUNTIF(G5_10,J$7)+J169))</f>
        <v>0</v>
      </c>
      <c r="K109" s="25">
        <f t="shared" si="142"/>
        <v>0</v>
      </c>
      <c r="L109" s="25">
        <f t="shared" si="142"/>
        <v>0</v>
      </c>
      <c r="M109" s="25">
        <f t="shared" si="142"/>
        <v>0</v>
      </c>
      <c r="N109" s="25">
        <f t="shared" si="142"/>
        <v>0</v>
      </c>
      <c r="O109" s="25">
        <f t="shared" si="142"/>
        <v>0</v>
      </c>
      <c r="P109" s="25">
        <f t="shared" si="142"/>
        <v>0</v>
      </c>
      <c r="Q109" s="25">
        <f t="shared" si="142"/>
        <v>0</v>
      </c>
      <c r="R109" s="25">
        <f t="shared" si="142"/>
        <v>0</v>
      </c>
      <c r="S109" s="25">
        <f t="shared" si="142"/>
        <v>0</v>
      </c>
      <c r="T109" s="25">
        <f t="shared" si="142"/>
        <v>0</v>
      </c>
      <c r="U109" s="25">
        <f t="shared" si="142"/>
        <v>0</v>
      </c>
      <c r="V109" s="25">
        <f t="shared" si="142"/>
        <v>0</v>
      </c>
      <c r="W109" s="25">
        <f t="shared" si="142"/>
        <v>0</v>
      </c>
      <c r="X109" s="25">
        <f t="shared" si="142"/>
        <v>0</v>
      </c>
      <c r="Y109" s="25">
        <f t="shared" si="142"/>
        <v>0</v>
      </c>
      <c r="Z109" s="25">
        <f t="shared" si="142"/>
        <v>0</v>
      </c>
      <c r="AA109" s="25">
        <f t="shared" si="142"/>
        <v>0</v>
      </c>
      <c r="AB109" s="25">
        <f t="shared" si="142"/>
        <v>0</v>
      </c>
      <c r="AC109" s="25">
        <f t="shared" si="142"/>
        <v>0</v>
      </c>
      <c r="AD109" s="25">
        <f t="shared" si="142"/>
        <v>0</v>
      </c>
      <c r="AE109" s="25">
        <f t="shared" si="142"/>
        <v>0</v>
      </c>
      <c r="AF109" s="25">
        <f t="shared" si="142"/>
        <v>0</v>
      </c>
      <c r="AG109" s="25">
        <f t="shared" si="142"/>
        <v>0</v>
      </c>
      <c r="AH109" s="25">
        <f t="shared" si="142"/>
        <v>0</v>
      </c>
      <c r="AI109" s="25">
        <f t="shared" si="142"/>
        <v>0</v>
      </c>
      <c r="AJ109" s="25">
        <f t="shared" si="142"/>
        <v>0</v>
      </c>
      <c r="AK109" s="25">
        <f t="shared" si="142"/>
        <v>0</v>
      </c>
      <c r="AL109" s="25">
        <f t="shared" si="142"/>
        <v>0</v>
      </c>
      <c r="AM109" s="25">
        <f t="shared" si="142"/>
        <v>0</v>
      </c>
      <c r="AN109" s="25">
        <f t="shared" si="142"/>
        <v>0</v>
      </c>
      <c r="AO109" s="25">
        <f t="shared" si="142"/>
        <v>0</v>
      </c>
      <c r="AP109" s="25">
        <f t="shared" si="142"/>
        <v>0</v>
      </c>
      <c r="AQ109" s="25">
        <f t="shared" si="142"/>
        <v>0</v>
      </c>
      <c r="AR109" s="25">
        <f t="shared" si="142"/>
        <v>0</v>
      </c>
      <c r="AS109" s="25">
        <f t="shared" si="142"/>
        <v>0</v>
      </c>
      <c r="AT109" s="25">
        <f t="shared" si="142"/>
        <v>0</v>
      </c>
      <c r="AU109" s="25">
        <f t="shared" si="142"/>
        <v>0</v>
      </c>
      <c r="AV109" s="25">
        <f t="shared" si="142"/>
        <v>0</v>
      </c>
      <c r="AW109" s="25" t="str">
        <f t="shared" si="142"/>
        <v>-</v>
      </c>
      <c r="AX109" s="25">
        <f t="shared" si="142"/>
        <v>0</v>
      </c>
      <c r="AY109" s="25">
        <f t="shared" si="142"/>
        <v>0</v>
      </c>
      <c r="AZ109" s="25">
        <f t="shared" si="142"/>
        <v>0</v>
      </c>
      <c r="BA109" s="25">
        <f t="shared" si="142"/>
        <v>0</v>
      </c>
      <c r="BB109" s="25">
        <f t="shared" si="142"/>
        <v>0</v>
      </c>
      <c r="BC109" s="25">
        <f t="shared" si="142"/>
        <v>0</v>
      </c>
      <c r="BD109" s="25">
        <f t="shared" si="142"/>
        <v>0</v>
      </c>
      <c r="BE109" s="25">
        <f t="shared" si="142"/>
        <v>0</v>
      </c>
      <c r="BF109" s="25">
        <f t="shared" si="142"/>
        <v>0</v>
      </c>
      <c r="BG109" s="25">
        <f t="shared" si="142"/>
        <v>0</v>
      </c>
      <c r="BH109">
        <f t="shared" si="105"/>
        <v>0</v>
      </c>
    </row>
    <row r="110" spans="8:60">
      <c r="H110">
        <f>Registration!B51</f>
        <v>46</v>
      </c>
      <c r="I110" s="1">
        <f>Registration!C51</f>
        <v>0</v>
      </c>
      <c r="J110" s="25">
        <f t="shared" ref="J110:BG110" si="143">IF(ROW()=(COLUMN()+60),"-",(COUNTIF(G1_6,$H110)*COUNTIF(G1_6,J$7))+(COUNTIF(G1_7,$H110)*COUNTIF(G1_7,J$7))+(COUNTIF(G1_8,$H110)*COUNTIF(G1_8,J$7))+(COUNTIF(G1_9,$H110)*COUNTIF(G1_9,J$7))+(COUNTIF(G1_10,$H110)*COUNTIF(G1_10,J$7))+(COUNTIF(G2_6,$H110)*COUNTIF(G2_6,J$7))+(COUNTIF(G2_7,$H110)*COUNTIF(G2_7,J$7))+(COUNTIF(G2_8,$H110)*COUNTIF(G2_8,J$7))+(COUNTIF(G2_9,$H110)*COUNTIF(G2_9,J$7))+(COUNTIF(G2_10,$H110)*COUNTIF(G2_10,J$7))+(COUNTIF(G3_6,$H110)*COUNTIF(G3_6,J$7))+(COUNTIF(G3_7,$H110)*COUNTIF(G3_7,J$7))+(COUNTIF(G3_8,$H110)*COUNTIF(G3_8,J$7))+(COUNTIF(G3_9,$H110)*COUNTIF(G3_9,J$7))+(COUNTIF(G3_10,$H110)*COUNTIF(G3_10,J$7))+(COUNTIF(G4_6,$H110)*COUNTIF(G4_6,J$7))+(COUNTIF(G4_7,$H110)*COUNTIF(G4_7,J$7))+(COUNTIF(G4_8,$H110)*COUNTIF(G4_8,J$7))+(COUNTIF(G4_9,$H110)*COUNTIF(G4_9,J$7))+(COUNTIF(G4_10,$H110)*COUNTIF(G4_10,J$7))+(COUNTIF(G5_6,$H110)*COUNTIF(G5_6,J$7))+(COUNTIF(G5_7,$H110)*COUNTIF(G5_7,J$7))+(COUNTIF(G5_8,$H110)*COUNTIF(G5_8,J$7))+(COUNTIF(G5_9,$H110)*COUNTIF(G5_9,J$7))+(COUNTIF(G5_10,$H110)*COUNTIF(G5_10,J$7)+J170))</f>
        <v>0</v>
      </c>
      <c r="K110" s="25">
        <f t="shared" si="143"/>
        <v>0</v>
      </c>
      <c r="L110" s="25">
        <f t="shared" si="143"/>
        <v>0</v>
      </c>
      <c r="M110" s="25">
        <f t="shared" si="143"/>
        <v>0</v>
      </c>
      <c r="N110" s="88">
        <f t="shared" si="143"/>
        <v>0</v>
      </c>
      <c r="O110" s="25">
        <f t="shared" si="143"/>
        <v>0</v>
      </c>
      <c r="P110" s="88">
        <f t="shared" si="143"/>
        <v>0</v>
      </c>
      <c r="Q110" s="88">
        <f t="shared" si="143"/>
        <v>0</v>
      </c>
      <c r="R110" s="92">
        <f t="shared" si="143"/>
        <v>0</v>
      </c>
      <c r="S110" s="25">
        <f t="shared" si="143"/>
        <v>0</v>
      </c>
      <c r="T110" s="25">
        <f t="shared" si="143"/>
        <v>0</v>
      </c>
      <c r="U110" s="25">
        <f t="shared" si="143"/>
        <v>0</v>
      </c>
      <c r="V110" s="25">
        <f t="shared" si="143"/>
        <v>0</v>
      </c>
      <c r="W110" s="25">
        <f t="shared" si="143"/>
        <v>0</v>
      </c>
      <c r="X110" s="25">
        <f t="shared" si="143"/>
        <v>0</v>
      </c>
      <c r="Y110" s="25">
        <f t="shared" si="143"/>
        <v>0</v>
      </c>
      <c r="Z110" s="25">
        <f t="shared" si="143"/>
        <v>0</v>
      </c>
      <c r="AA110" s="25">
        <f t="shared" si="143"/>
        <v>0</v>
      </c>
      <c r="AB110" s="25">
        <f t="shared" si="143"/>
        <v>0</v>
      </c>
      <c r="AC110" s="25">
        <f t="shared" si="143"/>
        <v>0</v>
      </c>
      <c r="AD110" s="25">
        <f t="shared" si="143"/>
        <v>0</v>
      </c>
      <c r="AE110" s="25">
        <f t="shared" si="143"/>
        <v>0</v>
      </c>
      <c r="AF110" s="25">
        <f t="shared" si="143"/>
        <v>0</v>
      </c>
      <c r="AG110" s="25">
        <f t="shared" si="143"/>
        <v>0</v>
      </c>
      <c r="AH110" s="25">
        <f t="shared" si="143"/>
        <v>0</v>
      </c>
      <c r="AI110" s="25">
        <f t="shared" si="143"/>
        <v>0</v>
      </c>
      <c r="AJ110" s="25">
        <f t="shared" si="143"/>
        <v>0</v>
      </c>
      <c r="AK110" s="25">
        <f t="shared" si="143"/>
        <v>0</v>
      </c>
      <c r="AL110" s="25">
        <f t="shared" si="143"/>
        <v>0</v>
      </c>
      <c r="AM110" s="25">
        <f t="shared" si="143"/>
        <v>0</v>
      </c>
      <c r="AN110" s="25">
        <f t="shared" si="143"/>
        <v>0</v>
      </c>
      <c r="AO110" s="25">
        <f t="shared" si="143"/>
        <v>0</v>
      </c>
      <c r="AP110" s="25">
        <f t="shared" si="143"/>
        <v>0</v>
      </c>
      <c r="AQ110" s="25">
        <f t="shared" si="143"/>
        <v>0</v>
      </c>
      <c r="AR110" s="25">
        <f t="shared" si="143"/>
        <v>0</v>
      </c>
      <c r="AS110" s="25">
        <f t="shared" si="143"/>
        <v>0</v>
      </c>
      <c r="AT110" s="25">
        <f t="shared" si="143"/>
        <v>0</v>
      </c>
      <c r="AU110" s="25">
        <f t="shared" si="143"/>
        <v>0</v>
      </c>
      <c r="AV110" s="25">
        <f t="shared" si="143"/>
        <v>0</v>
      </c>
      <c r="AW110" s="25">
        <f t="shared" si="143"/>
        <v>0</v>
      </c>
      <c r="AX110" s="25" t="str">
        <f t="shared" si="143"/>
        <v>-</v>
      </c>
      <c r="AY110" s="88">
        <f t="shared" si="143"/>
        <v>0</v>
      </c>
      <c r="AZ110" s="88">
        <f t="shared" si="143"/>
        <v>0</v>
      </c>
      <c r="BA110" s="93">
        <f t="shared" si="143"/>
        <v>0</v>
      </c>
      <c r="BB110" s="25">
        <f t="shared" si="143"/>
        <v>0</v>
      </c>
      <c r="BC110" s="25">
        <f t="shared" si="143"/>
        <v>0</v>
      </c>
      <c r="BD110" s="25">
        <f t="shared" si="143"/>
        <v>0</v>
      </c>
      <c r="BE110" s="25">
        <f t="shared" si="143"/>
        <v>0</v>
      </c>
      <c r="BF110" s="25">
        <f t="shared" si="143"/>
        <v>0</v>
      </c>
      <c r="BG110" s="25">
        <f t="shared" si="143"/>
        <v>0</v>
      </c>
      <c r="BH110">
        <f t="shared" si="105"/>
        <v>0</v>
      </c>
    </row>
    <row r="111" spans="8:60">
      <c r="H111">
        <f>Registration!B52</f>
        <v>47</v>
      </c>
      <c r="I111" s="1">
        <f>Registration!C52</f>
        <v>0</v>
      </c>
      <c r="J111" s="25">
        <f t="shared" ref="J111:BG111" si="144">IF(ROW()=(COLUMN()+60),"-",(COUNTIF(G1_6,$H111)*COUNTIF(G1_6,J$7))+(COUNTIF(G1_7,$H111)*COUNTIF(G1_7,J$7))+(COUNTIF(G1_8,$H111)*COUNTIF(G1_8,J$7))+(COUNTIF(G1_9,$H111)*COUNTIF(G1_9,J$7))+(COUNTIF(G1_10,$H111)*COUNTIF(G1_10,J$7))+(COUNTIF(G2_6,$H111)*COUNTIF(G2_6,J$7))+(COUNTIF(G2_7,$H111)*COUNTIF(G2_7,J$7))+(COUNTIF(G2_8,$H111)*COUNTIF(G2_8,J$7))+(COUNTIF(G2_9,$H111)*COUNTIF(G2_9,J$7))+(COUNTIF(G2_10,$H111)*COUNTIF(G2_10,J$7))+(COUNTIF(G3_6,$H111)*COUNTIF(G3_6,J$7))+(COUNTIF(G3_7,$H111)*COUNTIF(G3_7,J$7))+(COUNTIF(G3_8,$H111)*COUNTIF(G3_8,J$7))+(COUNTIF(G3_9,$H111)*COUNTIF(G3_9,J$7))+(COUNTIF(G3_10,$H111)*COUNTIF(G3_10,J$7))+(COUNTIF(G4_6,$H111)*COUNTIF(G4_6,J$7))+(COUNTIF(G4_7,$H111)*COUNTIF(G4_7,J$7))+(COUNTIF(G4_8,$H111)*COUNTIF(G4_8,J$7))+(COUNTIF(G4_9,$H111)*COUNTIF(G4_9,J$7))+(COUNTIF(G4_10,$H111)*COUNTIF(G4_10,J$7))+(COUNTIF(G5_6,$H111)*COUNTIF(G5_6,J$7))+(COUNTIF(G5_7,$H111)*COUNTIF(G5_7,J$7))+(COUNTIF(G5_8,$H111)*COUNTIF(G5_8,J$7))+(COUNTIF(G5_9,$H111)*COUNTIF(G5_9,J$7))+(COUNTIF(G5_10,$H111)*COUNTIF(G5_10,J$7)+J171))</f>
        <v>0</v>
      </c>
      <c r="K111" s="88">
        <f t="shared" si="144"/>
        <v>0</v>
      </c>
      <c r="L111" s="25">
        <f t="shared" si="144"/>
        <v>0</v>
      </c>
      <c r="M111" s="88">
        <f t="shared" si="144"/>
        <v>0</v>
      </c>
      <c r="N111" s="88">
        <f t="shared" si="144"/>
        <v>0</v>
      </c>
      <c r="O111" s="88">
        <f t="shared" si="144"/>
        <v>0</v>
      </c>
      <c r="P111" s="92">
        <f t="shared" si="144"/>
        <v>0</v>
      </c>
      <c r="Q111" s="92">
        <f t="shared" si="144"/>
        <v>0</v>
      </c>
      <c r="R111" s="92">
        <f t="shared" si="144"/>
        <v>0</v>
      </c>
      <c r="S111" s="25">
        <f t="shared" si="144"/>
        <v>0</v>
      </c>
      <c r="T111" s="25">
        <f t="shared" si="144"/>
        <v>0</v>
      </c>
      <c r="U111" s="25">
        <f t="shared" si="144"/>
        <v>0</v>
      </c>
      <c r="V111" s="25">
        <f t="shared" si="144"/>
        <v>0</v>
      </c>
      <c r="W111" s="25">
        <f t="shared" si="144"/>
        <v>0</v>
      </c>
      <c r="X111" s="25">
        <f t="shared" si="144"/>
        <v>0</v>
      </c>
      <c r="Y111" s="25">
        <f t="shared" si="144"/>
        <v>0</v>
      </c>
      <c r="Z111" s="25">
        <f t="shared" si="144"/>
        <v>0</v>
      </c>
      <c r="AA111" s="25">
        <f t="shared" si="144"/>
        <v>0</v>
      </c>
      <c r="AB111" s="25">
        <f t="shared" si="144"/>
        <v>0</v>
      </c>
      <c r="AC111" s="25">
        <f t="shared" si="144"/>
        <v>0</v>
      </c>
      <c r="AD111" s="25">
        <f t="shared" si="144"/>
        <v>0</v>
      </c>
      <c r="AE111" s="25">
        <f t="shared" si="144"/>
        <v>0</v>
      </c>
      <c r="AF111" s="25">
        <f t="shared" si="144"/>
        <v>0</v>
      </c>
      <c r="AG111" s="25">
        <f t="shared" si="144"/>
        <v>0</v>
      </c>
      <c r="AH111" s="25">
        <f t="shared" si="144"/>
        <v>0</v>
      </c>
      <c r="AI111" s="25">
        <f t="shared" si="144"/>
        <v>0</v>
      </c>
      <c r="AJ111" s="25">
        <f t="shared" si="144"/>
        <v>0</v>
      </c>
      <c r="AK111" s="25">
        <f t="shared" si="144"/>
        <v>0</v>
      </c>
      <c r="AL111" s="25">
        <f t="shared" si="144"/>
        <v>0</v>
      </c>
      <c r="AM111" s="25">
        <f t="shared" si="144"/>
        <v>0</v>
      </c>
      <c r="AN111" s="25">
        <f t="shared" si="144"/>
        <v>0</v>
      </c>
      <c r="AO111" s="25">
        <f t="shared" si="144"/>
        <v>0</v>
      </c>
      <c r="AP111" s="25">
        <f t="shared" si="144"/>
        <v>0</v>
      </c>
      <c r="AQ111" s="25">
        <f t="shared" si="144"/>
        <v>0</v>
      </c>
      <c r="AR111" s="25">
        <f t="shared" si="144"/>
        <v>0</v>
      </c>
      <c r="AS111" s="25">
        <f t="shared" si="144"/>
        <v>0</v>
      </c>
      <c r="AT111" s="25">
        <f t="shared" si="144"/>
        <v>0</v>
      </c>
      <c r="AU111" s="25">
        <f t="shared" si="144"/>
        <v>0</v>
      </c>
      <c r="AV111" s="25">
        <f t="shared" si="144"/>
        <v>0</v>
      </c>
      <c r="AW111" s="25">
        <f t="shared" si="144"/>
        <v>0</v>
      </c>
      <c r="AX111" s="25">
        <f t="shared" si="144"/>
        <v>0</v>
      </c>
      <c r="AY111" s="25" t="str">
        <f t="shared" si="144"/>
        <v>-</v>
      </c>
      <c r="AZ111" s="25">
        <f t="shared" si="144"/>
        <v>0</v>
      </c>
      <c r="BA111" s="25">
        <f t="shared" si="144"/>
        <v>0</v>
      </c>
      <c r="BB111" s="25">
        <f t="shared" si="144"/>
        <v>0</v>
      </c>
      <c r="BC111" s="25">
        <f t="shared" si="144"/>
        <v>0</v>
      </c>
      <c r="BD111" s="25">
        <f t="shared" si="144"/>
        <v>0</v>
      </c>
      <c r="BE111" s="25">
        <f t="shared" si="144"/>
        <v>0</v>
      </c>
      <c r="BF111" s="66">
        <f t="shared" si="144"/>
        <v>0</v>
      </c>
      <c r="BG111" s="25">
        <f t="shared" si="144"/>
        <v>0</v>
      </c>
      <c r="BH111">
        <f t="shared" si="105"/>
        <v>0</v>
      </c>
    </row>
    <row r="112" spans="8:60">
      <c r="H112">
        <f>Registration!B53</f>
        <v>48</v>
      </c>
      <c r="I112" s="1">
        <f>Registration!C53</f>
        <v>0</v>
      </c>
      <c r="J112" s="25">
        <f t="shared" ref="J112:BG112" si="145">IF(ROW()=(COLUMN()+60),"-",(COUNTIF(G1_6,$H112)*COUNTIF(G1_6,J$7))+(COUNTIF(G1_7,$H112)*COUNTIF(G1_7,J$7))+(COUNTIF(G1_8,$H112)*COUNTIF(G1_8,J$7))+(COUNTIF(G1_9,$H112)*COUNTIF(G1_9,J$7))+(COUNTIF(G1_10,$H112)*COUNTIF(G1_10,J$7))+(COUNTIF(G2_6,$H112)*COUNTIF(G2_6,J$7))+(COUNTIF(G2_7,$H112)*COUNTIF(G2_7,J$7))+(COUNTIF(G2_8,$H112)*COUNTIF(G2_8,J$7))+(COUNTIF(G2_9,$H112)*COUNTIF(G2_9,J$7))+(COUNTIF(G2_10,$H112)*COUNTIF(G2_10,J$7))+(COUNTIF(G3_6,$H112)*COUNTIF(G3_6,J$7))+(COUNTIF(G3_7,$H112)*COUNTIF(G3_7,J$7))+(COUNTIF(G3_8,$H112)*COUNTIF(G3_8,J$7))+(COUNTIF(G3_9,$H112)*COUNTIF(G3_9,J$7))+(COUNTIF(G3_10,$H112)*COUNTIF(G3_10,J$7))+(COUNTIF(G4_6,$H112)*COUNTIF(G4_6,J$7))+(COUNTIF(G4_7,$H112)*COUNTIF(G4_7,J$7))+(COUNTIF(G4_8,$H112)*COUNTIF(G4_8,J$7))+(COUNTIF(G4_9,$H112)*COUNTIF(G4_9,J$7))+(COUNTIF(G4_10,$H112)*COUNTIF(G4_10,J$7))+(COUNTIF(G5_6,$H112)*COUNTIF(G5_6,J$7))+(COUNTIF(G5_7,$H112)*COUNTIF(G5_7,J$7))+(COUNTIF(G5_8,$H112)*COUNTIF(G5_8,J$7))+(COUNTIF(G5_9,$H112)*COUNTIF(G5_9,J$7))+(COUNTIF(G5_10,$H112)*COUNTIF(G5_10,J$7)+J172))</f>
        <v>0</v>
      </c>
      <c r="K112" s="94">
        <f t="shared" si="145"/>
        <v>0</v>
      </c>
      <c r="L112" s="94">
        <f t="shared" si="145"/>
        <v>0</v>
      </c>
      <c r="M112" s="25">
        <f t="shared" si="145"/>
        <v>0</v>
      </c>
      <c r="N112" s="94">
        <f t="shared" si="145"/>
        <v>0</v>
      </c>
      <c r="O112" s="25">
        <f t="shared" si="145"/>
        <v>0</v>
      </c>
      <c r="P112" s="94">
        <f t="shared" si="145"/>
        <v>0</v>
      </c>
      <c r="Q112" s="25">
        <f t="shared" si="145"/>
        <v>0</v>
      </c>
      <c r="R112" s="25">
        <f t="shared" si="145"/>
        <v>0</v>
      </c>
      <c r="S112" s="25">
        <f t="shared" si="145"/>
        <v>0</v>
      </c>
      <c r="T112" s="25">
        <f t="shared" si="145"/>
        <v>0</v>
      </c>
      <c r="U112" s="25">
        <f t="shared" si="145"/>
        <v>0</v>
      </c>
      <c r="V112" s="25">
        <f t="shared" si="145"/>
        <v>0</v>
      </c>
      <c r="W112" s="25">
        <f t="shared" si="145"/>
        <v>0</v>
      </c>
      <c r="X112" s="25">
        <f t="shared" si="145"/>
        <v>0</v>
      </c>
      <c r="Y112" s="25">
        <f t="shared" si="145"/>
        <v>0</v>
      </c>
      <c r="Z112" s="25">
        <f t="shared" si="145"/>
        <v>0</v>
      </c>
      <c r="AA112" s="25">
        <f t="shared" si="145"/>
        <v>0</v>
      </c>
      <c r="AB112" s="25">
        <f t="shared" si="145"/>
        <v>0</v>
      </c>
      <c r="AC112" s="25">
        <f t="shared" si="145"/>
        <v>0</v>
      </c>
      <c r="AD112" s="25">
        <f t="shared" si="145"/>
        <v>0</v>
      </c>
      <c r="AE112" s="25">
        <f t="shared" si="145"/>
        <v>0</v>
      </c>
      <c r="AF112" s="56">
        <f t="shared" si="145"/>
        <v>0</v>
      </c>
      <c r="AG112" s="95">
        <f t="shared" si="145"/>
        <v>0</v>
      </c>
      <c r="AH112" s="96">
        <f t="shared" si="145"/>
        <v>0</v>
      </c>
      <c r="AI112" s="25">
        <f t="shared" si="145"/>
        <v>0</v>
      </c>
      <c r="AJ112" s="68">
        <f t="shared" si="145"/>
        <v>0</v>
      </c>
      <c r="AK112" s="96">
        <f t="shared" si="145"/>
        <v>0</v>
      </c>
      <c r="AL112" s="25">
        <f t="shared" si="145"/>
        <v>0</v>
      </c>
      <c r="AM112" s="25">
        <f t="shared" si="145"/>
        <v>0</v>
      </c>
      <c r="AN112" s="25">
        <f t="shared" si="145"/>
        <v>0</v>
      </c>
      <c r="AO112" s="25">
        <f t="shared" si="145"/>
        <v>0</v>
      </c>
      <c r="AP112" s="25">
        <f t="shared" si="145"/>
        <v>0</v>
      </c>
      <c r="AQ112" s="25">
        <f t="shared" si="145"/>
        <v>0</v>
      </c>
      <c r="AR112" s="25">
        <f t="shared" si="145"/>
        <v>0</v>
      </c>
      <c r="AS112" s="25">
        <f t="shared" si="145"/>
        <v>0</v>
      </c>
      <c r="AT112" s="25">
        <f t="shared" si="145"/>
        <v>0</v>
      </c>
      <c r="AU112" s="25">
        <f t="shared" si="145"/>
        <v>0</v>
      </c>
      <c r="AV112" s="25">
        <f t="shared" si="145"/>
        <v>0</v>
      </c>
      <c r="AW112" s="25">
        <f t="shared" si="145"/>
        <v>0</v>
      </c>
      <c r="AX112" s="94">
        <f t="shared" si="145"/>
        <v>0</v>
      </c>
      <c r="AY112" s="94">
        <f t="shared" si="145"/>
        <v>0</v>
      </c>
      <c r="AZ112" s="25" t="str">
        <f t="shared" si="145"/>
        <v>-</v>
      </c>
      <c r="BA112" s="25">
        <f t="shared" si="145"/>
        <v>0</v>
      </c>
      <c r="BB112" s="25">
        <f t="shared" si="145"/>
        <v>0</v>
      </c>
      <c r="BC112" s="25">
        <f t="shared" si="145"/>
        <v>0</v>
      </c>
      <c r="BD112" s="25">
        <f t="shared" si="145"/>
        <v>0</v>
      </c>
      <c r="BE112" s="25">
        <f t="shared" si="145"/>
        <v>0</v>
      </c>
      <c r="BF112" s="25">
        <f t="shared" si="145"/>
        <v>0</v>
      </c>
      <c r="BG112" s="25">
        <f t="shared" si="145"/>
        <v>0</v>
      </c>
      <c r="BH112">
        <f t="shared" si="105"/>
        <v>0</v>
      </c>
    </row>
    <row r="113" spans="8:60">
      <c r="H113">
        <f>Registration!B54</f>
        <v>49</v>
      </c>
      <c r="I113" s="1">
        <f>Registration!C54</f>
        <v>0</v>
      </c>
      <c r="J113" s="25">
        <f t="shared" ref="J113:BG113" si="146">IF(ROW()=(COLUMN()+60),"-",(COUNTIF(G1_6,$H113)*COUNTIF(G1_6,J$7))+(COUNTIF(G1_7,$H113)*COUNTIF(G1_7,J$7))+(COUNTIF(G1_8,$H113)*COUNTIF(G1_8,J$7))+(COUNTIF(G1_9,$H113)*COUNTIF(G1_9,J$7))+(COUNTIF(G1_10,$H113)*COUNTIF(G1_10,J$7))+(COUNTIF(G2_6,$H113)*COUNTIF(G2_6,J$7))+(COUNTIF(G2_7,$H113)*COUNTIF(G2_7,J$7))+(COUNTIF(G2_8,$H113)*COUNTIF(G2_8,J$7))+(COUNTIF(G2_9,$H113)*COUNTIF(G2_9,J$7))+(COUNTIF(G2_10,$H113)*COUNTIF(G2_10,J$7))+(COUNTIF(G3_6,$H113)*COUNTIF(G3_6,J$7))+(COUNTIF(G3_7,$H113)*COUNTIF(G3_7,J$7))+(COUNTIF(G3_8,$H113)*COUNTIF(G3_8,J$7))+(COUNTIF(G3_9,$H113)*COUNTIF(G3_9,J$7))+(COUNTIF(G3_10,$H113)*COUNTIF(G3_10,J$7))+(COUNTIF(G4_6,$H113)*COUNTIF(G4_6,J$7))+(COUNTIF(G4_7,$H113)*COUNTIF(G4_7,J$7))+(COUNTIF(G4_8,$H113)*COUNTIF(G4_8,J$7))+(COUNTIF(G4_9,$H113)*COUNTIF(G4_9,J$7))+(COUNTIF(G4_10,$H113)*COUNTIF(G4_10,J$7))+(COUNTIF(G5_6,$H113)*COUNTIF(G5_6,J$7))+(COUNTIF(G5_7,$H113)*COUNTIF(G5_7,J$7))+(COUNTIF(G5_8,$H113)*COUNTIF(G5_8,J$7))+(COUNTIF(G5_9,$H113)*COUNTIF(G5_9,J$7))+(COUNTIF(G5_10,$H113)*COUNTIF(G5_10,J$7)+J173))</f>
        <v>0</v>
      </c>
      <c r="K113" s="95">
        <f t="shared" si="146"/>
        <v>0</v>
      </c>
      <c r="L113" s="25">
        <f t="shared" si="146"/>
        <v>0</v>
      </c>
      <c r="M113" s="25">
        <f t="shared" si="146"/>
        <v>0</v>
      </c>
      <c r="N113" s="97">
        <f t="shared" si="146"/>
        <v>0</v>
      </c>
      <c r="O113" s="97">
        <f t="shared" si="146"/>
        <v>0</v>
      </c>
      <c r="P113" s="25">
        <f t="shared" si="146"/>
        <v>0</v>
      </c>
      <c r="Q113" s="60">
        <f t="shared" si="146"/>
        <v>0</v>
      </c>
      <c r="R113" s="98">
        <f t="shared" si="146"/>
        <v>0</v>
      </c>
      <c r="S113" s="96">
        <f t="shared" si="146"/>
        <v>0</v>
      </c>
      <c r="T113" s="25">
        <f t="shared" si="146"/>
        <v>0</v>
      </c>
      <c r="U113" s="25">
        <f t="shared" si="146"/>
        <v>0</v>
      </c>
      <c r="V113" s="95">
        <f t="shared" si="146"/>
        <v>0</v>
      </c>
      <c r="W113" s="25">
        <f t="shared" si="146"/>
        <v>0</v>
      </c>
      <c r="X113" s="68">
        <f t="shared" si="146"/>
        <v>0</v>
      </c>
      <c r="Y113" s="96">
        <f t="shared" si="146"/>
        <v>0</v>
      </c>
      <c r="Z113" s="25">
        <f t="shared" si="146"/>
        <v>0</v>
      </c>
      <c r="AA113" s="25">
        <f t="shared" si="146"/>
        <v>0</v>
      </c>
      <c r="AB113" s="25">
        <f t="shared" si="146"/>
        <v>0</v>
      </c>
      <c r="AC113" s="25">
        <f t="shared" si="146"/>
        <v>0</v>
      </c>
      <c r="AD113" s="25">
        <f t="shared" si="146"/>
        <v>0</v>
      </c>
      <c r="AE113" s="25">
        <f t="shared" si="146"/>
        <v>0</v>
      </c>
      <c r="AF113" s="95">
        <f t="shared" si="146"/>
        <v>0</v>
      </c>
      <c r="AG113" s="25">
        <f t="shared" si="146"/>
        <v>0</v>
      </c>
      <c r="AH113" s="60">
        <f t="shared" si="146"/>
        <v>0</v>
      </c>
      <c r="AI113" s="99">
        <f t="shared" si="146"/>
        <v>0</v>
      </c>
      <c r="AJ113" s="25">
        <f t="shared" si="146"/>
        <v>0</v>
      </c>
      <c r="AK113" s="100">
        <f t="shared" si="146"/>
        <v>0</v>
      </c>
      <c r="AL113" s="25">
        <f t="shared" si="146"/>
        <v>0</v>
      </c>
      <c r="AM113" s="95">
        <f t="shared" si="146"/>
        <v>0</v>
      </c>
      <c r="AN113" s="25">
        <f t="shared" si="146"/>
        <v>0</v>
      </c>
      <c r="AO113" s="25">
        <f t="shared" si="146"/>
        <v>0</v>
      </c>
      <c r="AP113" s="25">
        <f t="shared" si="146"/>
        <v>0</v>
      </c>
      <c r="AQ113" s="25">
        <f t="shared" si="146"/>
        <v>0</v>
      </c>
      <c r="AR113" s="25">
        <f t="shared" si="146"/>
        <v>0</v>
      </c>
      <c r="AS113" s="25">
        <f t="shared" si="146"/>
        <v>0</v>
      </c>
      <c r="AT113" s="25">
        <f t="shared" si="146"/>
        <v>0</v>
      </c>
      <c r="AU113" s="25">
        <f t="shared" si="146"/>
        <v>0</v>
      </c>
      <c r="AV113" s="25">
        <f t="shared" si="146"/>
        <v>0</v>
      </c>
      <c r="AW113" s="25">
        <f t="shared" si="146"/>
        <v>0</v>
      </c>
      <c r="AX113" s="101">
        <f t="shared" si="146"/>
        <v>0</v>
      </c>
      <c r="AY113" s="25">
        <f t="shared" si="146"/>
        <v>0</v>
      </c>
      <c r="AZ113" s="25">
        <f t="shared" si="146"/>
        <v>0</v>
      </c>
      <c r="BA113" s="25" t="str">
        <f t="shared" si="146"/>
        <v>-</v>
      </c>
      <c r="BB113" s="99">
        <f t="shared" si="146"/>
        <v>0</v>
      </c>
      <c r="BC113" s="25">
        <f t="shared" si="146"/>
        <v>0</v>
      </c>
      <c r="BD113" s="97">
        <f t="shared" si="146"/>
        <v>0</v>
      </c>
      <c r="BE113" s="25">
        <f t="shared" si="146"/>
        <v>0</v>
      </c>
      <c r="BF113" s="98">
        <f t="shared" si="146"/>
        <v>0</v>
      </c>
      <c r="BG113" s="25">
        <f t="shared" si="146"/>
        <v>0</v>
      </c>
      <c r="BH113">
        <f t="shared" si="105"/>
        <v>0</v>
      </c>
    </row>
    <row r="114" spans="8:60">
      <c r="H114">
        <f>Registration!B55</f>
        <v>50</v>
      </c>
      <c r="I114" s="1">
        <f>Registration!C55</f>
        <v>0</v>
      </c>
      <c r="J114" s="102">
        <f t="shared" ref="J114:BG114" si="147">IF(ROW()=(COLUMN()+60),"-",(COUNTIF(G1_6,$H114)*COUNTIF(G1_6,J$7))+(COUNTIF(G1_7,$H114)*COUNTIF(G1_7,J$7))+(COUNTIF(G1_8,$H114)*COUNTIF(G1_8,J$7))+(COUNTIF(G1_9,$H114)*COUNTIF(G1_9,J$7))+(COUNTIF(G1_10,$H114)*COUNTIF(G1_10,J$7))+(COUNTIF(G2_6,$H114)*COUNTIF(G2_6,J$7))+(COUNTIF(G2_7,$H114)*COUNTIF(G2_7,J$7))+(COUNTIF(G2_8,$H114)*COUNTIF(G2_8,J$7))+(COUNTIF(G2_9,$H114)*COUNTIF(G2_9,J$7))+(COUNTIF(G2_10,$H114)*COUNTIF(G2_10,J$7))+(COUNTIF(G3_6,$H114)*COUNTIF(G3_6,J$7))+(COUNTIF(G3_7,$H114)*COUNTIF(G3_7,J$7))+(COUNTIF(G3_8,$H114)*COUNTIF(G3_8,J$7))+(COUNTIF(G3_9,$H114)*COUNTIF(G3_9,J$7))+(COUNTIF(G3_10,$H114)*COUNTIF(G3_10,J$7))+(COUNTIF(G4_6,$H114)*COUNTIF(G4_6,J$7))+(COUNTIF(G4_7,$H114)*COUNTIF(G4_7,J$7))+(COUNTIF(G4_8,$H114)*COUNTIF(G4_8,J$7))+(COUNTIF(G4_9,$H114)*COUNTIF(G4_9,J$7))+(COUNTIF(G4_10,$H114)*COUNTIF(G4_10,J$7))+(COUNTIF(G5_6,$H114)*COUNTIF(G5_6,J$7))+(COUNTIF(G5_7,$H114)*COUNTIF(G5_7,J$7))+(COUNTIF(G5_8,$H114)*COUNTIF(G5_8,J$7))+(COUNTIF(G5_9,$H114)*COUNTIF(G5_9,J$7))+(COUNTIF(G5_10,$H114)*COUNTIF(G5_10,J$7)+J174))</f>
        <v>0</v>
      </c>
      <c r="K114" s="97">
        <f t="shared" si="147"/>
        <v>0</v>
      </c>
      <c r="L114" s="97">
        <f t="shared" si="147"/>
        <v>0</v>
      </c>
      <c r="M114" s="97">
        <f t="shared" si="147"/>
        <v>0</v>
      </c>
      <c r="N114" s="25">
        <f t="shared" si="147"/>
        <v>0</v>
      </c>
      <c r="O114" s="97">
        <f t="shared" si="147"/>
        <v>0</v>
      </c>
      <c r="P114" s="97">
        <f t="shared" si="147"/>
        <v>0</v>
      </c>
      <c r="Q114" s="97">
        <f t="shared" si="147"/>
        <v>0</v>
      </c>
      <c r="R114" s="97">
        <f t="shared" si="147"/>
        <v>0</v>
      </c>
      <c r="S114" s="97">
        <f t="shared" si="147"/>
        <v>0</v>
      </c>
      <c r="T114" s="25">
        <f t="shared" si="147"/>
        <v>0</v>
      </c>
      <c r="U114" s="25">
        <f t="shared" si="147"/>
        <v>0</v>
      </c>
      <c r="V114" s="25">
        <f t="shared" si="147"/>
        <v>0</v>
      </c>
      <c r="W114" s="25">
        <f t="shared" si="147"/>
        <v>0</v>
      </c>
      <c r="X114" s="67">
        <f t="shared" si="147"/>
        <v>0</v>
      </c>
      <c r="Y114" s="25">
        <f t="shared" si="147"/>
        <v>0</v>
      </c>
      <c r="Z114" s="68">
        <f t="shared" si="147"/>
        <v>0</v>
      </c>
      <c r="AA114" s="25">
        <f t="shared" si="147"/>
        <v>0</v>
      </c>
      <c r="AB114" s="25">
        <f t="shared" si="147"/>
        <v>0</v>
      </c>
      <c r="AC114" s="25">
        <f t="shared" si="147"/>
        <v>0</v>
      </c>
      <c r="AD114" s="25">
        <f t="shared" si="147"/>
        <v>0</v>
      </c>
      <c r="AE114" s="25">
        <f t="shared" si="147"/>
        <v>0</v>
      </c>
      <c r="AF114" s="25">
        <f t="shared" si="147"/>
        <v>0</v>
      </c>
      <c r="AG114" s="25">
        <f t="shared" si="147"/>
        <v>0</v>
      </c>
      <c r="AH114" s="25">
        <f t="shared" si="147"/>
        <v>0</v>
      </c>
      <c r="AI114" s="25">
        <f t="shared" si="147"/>
        <v>0</v>
      </c>
      <c r="AJ114" s="25">
        <f t="shared" si="147"/>
        <v>0</v>
      </c>
      <c r="AK114" s="25">
        <f t="shared" si="147"/>
        <v>0</v>
      </c>
      <c r="AL114" s="25">
        <f t="shared" si="147"/>
        <v>0</v>
      </c>
      <c r="AM114" s="25">
        <f t="shared" si="147"/>
        <v>0</v>
      </c>
      <c r="AN114" s="25">
        <f t="shared" si="147"/>
        <v>0</v>
      </c>
      <c r="AO114" s="25">
        <f t="shared" si="147"/>
        <v>0</v>
      </c>
      <c r="AP114" s="68">
        <f t="shared" si="147"/>
        <v>0</v>
      </c>
      <c r="AQ114" s="97">
        <f t="shared" si="147"/>
        <v>0</v>
      </c>
      <c r="AR114" s="25">
        <f t="shared" si="147"/>
        <v>0</v>
      </c>
      <c r="AS114" s="25">
        <f t="shared" si="147"/>
        <v>0</v>
      </c>
      <c r="AT114" s="103">
        <f t="shared" si="147"/>
        <v>0</v>
      </c>
      <c r="AU114" s="25">
        <f t="shared" si="147"/>
        <v>0</v>
      </c>
      <c r="AV114" s="101">
        <f t="shared" si="147"/>
        <v>0</v>
      </c>
      <c r="AW114" s="25">
        <f t="shared" si="147"/>
        <v>0</v>
      </c>
      <c r="AX114" s="25">
        <f t="shared" si="147"/>
        <v>0</v>
      </c>
      <c r="AY114" s="25">
        <f t="shared" si="147"/>
        <v>0</v>
      </c>
      <c r="AZ114" s="25">
        <f t="shared" si="147"/>
        <v>0</v>
      </c>
      <c r="BA114" s="25">
        <f t="shared" si="147"/>
        <v>0</v>
      </c>
      <c r="BB114" s="25" t="str">
        <f t="shared" si="147"/>
        <v>-</v>
      </c>
      <c r="BC114" s="25">
        <f t="shared" si="147"/>
        <v>0</v>
      </c>
      <c r="BD114" s="25">
        <f t="shared" si="147"/>
        <v>0</v>
      </c>
      <c r="BE114" s="25">
        <f t="shared" si="147"/>
        <v>0</v>
      </c>
      <c r="BF114" s="25">
        <f t="shared" si="147"/>
        <v>0</v>
      </c>
      <c r="BG114" s="25">
        <f t="shared" si="147"/>
        <v>0</v>
      </c>
      <c r="BH114">
        <f t="shared" si="105"/>
        <v>0</v>
      </c>
    </row>
    <row r="115" spans="8:60">
      <c r="H115">
        <f>Registration!B56</f>
        <v>51</v>
      </c>
      <c r="I115" s="1">
        <f>Registration!C56</f>
        <v>0</v>
      </c>
      <c r="J115" s="25">
        <f t="shared" ref="J115:BG115" si="148">IF(ROW()=(COLUMN()+60),"-",(COUNTIF(G1_6,$H115)*COUNTIF(G1_6,J$7))+(COUNTIF(G1_7,$H115)*COUNTIF(G1_7,J$7))+(COUNTIF(G1_8,$H115)*COUNTIF(G1_8,J$7))+(COUNTIF(G1_9,$H115)*COUNTIF(G1_9,J$7))+(COUNTIF(G1_10,$H115)*COUNTIF(G1_10,J$7))+(COUNTIF(G2_6,$H115)*COUNTIF(G2_6,J$7))+(COUNTIF(G2_7,$H115)*COUNTIF(G2_7,J$7))+(COUNTIF(G2_8,$H115)*COUNTIF(G2_8,J$7))+(COUNTIF(G2_9,$H115)*COUNTIF(G2_9,J$7))+(COUNTIF(G2_10,$H115)*COUNTIF(G2_10,J$7))+(COUNTIF(G3_6,$H115)*COUNTIF(G3_6,J$7))+(COUNTIF(G3_7,$H115)*COUNTIF(G3_7,J$7))+(COUNTIF(G3_8,$H115)*COUNTIF(G3_8,J$7))+(COUNTIF(G3_9,$H115)*COUNTIF(G3_9,J$7))+(COUNTIF(G3_10,$H115)*COUNTIF(G3_10,J$7))+(COUNTIF(G4_6,$H115)*COUNTIF(G4_6,J$7))+(COUNTIF(G4_7,$H115)*COUNTIF(G4_7,J$7))+(COUNTIF(G4_8,$H115)*COUNTIF(G4_8,J$7))+(COUNTIF(G4_9,$H115)*COUNTIF(G4_9,J$7))+(COUNTIF(G4_10,$H115)*COUNTIF(G4_10,J$7))+(COUNTIF(G5_6,$H115)*COUNTIF(G5_6,J$7))+(COUNTIF(G5_7,$H115)*COUNTIF(G5_7,J$7))+(COUNTIF(G5_8,$H115)*COUNTIF(G5_8,J$7))+(COUNTIF(G5_9,$H115)*COUNTIF(G5_9,J$7))+(COUNTIF(G5_10,$H115)*COUNTIF(G5_10,J$7)+J175))</f>
        <v>0</v>
      </c>
      <c r="K115" s="25">
        <f t="shared" si="148"/>
        <v>0</v>
      </c>
      <c r="L115" s="56">
        <f t="shared" si="148"/>
        <v>0</v>
      </c>
      <c r="M115" s="103">
        <f t="shared" si="148"/>
        <v>0</v>
      </c>
      <c r="N115" s="68">
        <f t="shared" si="148"/>
        <v>0</v>
      </c>
      <c r="O115" s="97">
        <f t="shared" si="148"/>
        <v>0</v>
      </c>
      <c r="P115" s="97">
        <f t="shared" si="148"/>
        <v>0</v>
      </c>
      <c r="Q115" s="97">
        <f t="shared" si="148"/>
        <v>0</v>
      </c>
      <c r="R115" s="97">
        <f t="shared" si="148"/>
        <v>0</v>
      </c>
      <c r="S115" s="56">
        <f t="shared" si="148"/>
        <v>0</v>
      </c>
      <c r="T115" s="56">
        <f t="shared" si="148"/>
        <v>0</v>
      </c>
      <c r="U115" s="56">
        <f t="shared" si="148"/>
        <v>0</v>
      </c>
      <c r="V115" s="25">
        <f t="shared" si="148"/>
        <v>0</v>
      </c>
      <c r="W115" s="68">
        <f t="shared" si="148"/>
        <v>0</v>
      </c>
      <c r="X115" s="25">
        <f t="shared" si="148"/>
        <v>0</v>
      </c>
      <c r="Y115" s="56">
        <f t="shared" si="148"/>
        <v>0</v>
      </c>
      <c r="Z115" s="104">
        <f t="shared" si="148"/>
        <v>0</v>
      </c>
      <c r="AA115" s="68">
        <f t="shared" si="148"/>
        <v>0</v>
      </c>
      <c r="AB115" s="105">
        <f t="shared" si="148"/>
        <v>0</v>
      </c>
      <c r="AC115" s="25">
        <f t="shared" si="148"/>
        <v>0</v>
      </c>
      <c r="AD115" s="25">
        <f t="shared" si="148"/>
        <v>0</v>
      </c>
      <c r="AE115" s="105">
        <f t="shared" si="148"/>
        <v>0</v>
      </c>
      <c r="AF115" s="68">
        <f t="shared" si="148"/>
        <v>0</v>
      </c>
      <c r="AG115" s="96">
        <f t="shared" si="148"/>
        <v>0</v>
      </c>
      <c r="AH115" s="25">
        <f t="shared" si="148"/>
        <v>0</v>
      </c>
      <c r="AI115" s="25">
        <f t="shared" si="148"/>
        <v>0</v>
      </c>
      <c r="AJ115" s="101">
        <f t="shared" si="148"/>
        <v>0</v>
      </c>
      <c r="AK115" s="25">
        <f t="shared" si="148"/>
        <v>0</v>
      </c>
      <c r="AL115" s="25">
        <f t="shared" si="148"/>
        <v>0</v>
      </c>
      <c r="AM115" s="25">
        <f t="shared" si="148"/>
        <v>0</v>
      </c>
      <c r="AN115" s="99">
        <f t="shared" si="148"/>
        <v>0</v>
      </c>
      <c r="AO115" s="25">
        <f t="shared" si="148"/>
        <v>0</v>
      </c>
      <c r="AP115" s="25">
        <f t="shared" si="148"/>
        <v>0</v>
      </c>
      <c r="AQ115" s="25">
        <f t="shared" si="148"/>
        <v>0</v>
      </c>
      <c r="AR115" s="96">
        <f t="shared" si="148"/>
        <v>0</v>
      </c>
      <c r="AS115" s="25">
        <f t="shared" si="148"/>
        <v>0</v>
      </c>
      <c r="AT115" s="56">
        <f t="shared" si="148"/>
        <v>0</v>
      </c>
      <c r="AU115" s="56">
        <f t="shared" si="148"/>
        <v>0</v>
      </c>
      <c r="AV115" s="56">
        <f t="shared" si="148"/>
        <v>0</v>
      </c>
      <c r="AW115" s="25">
        <f t="shared" si="148"/>
        <v>0</v>
      </c>
      <c r="AX115" s="106">
        <f t="shared" si="148"/>
        <v>0</v>
      </c>
      <c r="AY115" s="25">
        <f t="shared" si="148"/>
        <v>0</v>
      </c>
      <c r="AZ115" s="25">
        <f t="shared" si="148"/>
        <v>0</v>
      </c>
      <c r="BA115" s="25">
        <f t="shared" si="148"/>
        <v>0</v>
      </c>
      <c r="BB115" s="25">
        <f t="shared" si="148"/>
        <v>0</v>
      </c>
      <c r="BC115" s="25" t="str">
        <f t="shared" si="148"/>
        <v>-</v>
      </c>
      <c r="BD115" s="97">
        <f t="shared" si="148"/>
        <v>0</v>
      </c>
      <c r="BE115" s="25">
        <f t="shared" si="148"/>
        <v>0</v>
      </c>
      <c r="BF115" s="25">
        <f t="shared" si="148"/>
        <v>0</v>
      </c>
      <c r="BG115" s="25">
        <f t="shared" si="148"/>
        <v>0</v>
      </c>
      <c r="BH115" s="107">
        <f t="shared" si="105"/>
        <v>0</v>
      </c>
    </row>
    <row r="116" spans="8:60">
      <c r="H116">
        <f>Registration!B57</f>
        <v>52</v>
      </c>
      <c r="I116" s="1">
        <f>Registration!C57</f>
        <v>0</v>
      </c>
      <c r="J116" s="68">
        <f t="shared" ref="J116:BG116" si="149">IF(ROW()=(COLUMN()+60),"-",(COUNTIF(G1_6,$H116)*COUNTIF(G1_6,J$7))+(COUNTIF(G1_7,$H116)*COUNTIF(G1_7,J$7))+(COUNTIF(G1_8,$H116)*COUNTIF(G1_8,J$7))+(COUNTIF(G1_9,$H116)*COUNTIF(G1_9,J$7))+(COUNTIF(G1_10,$H116)*COUNTIF(G1_10,J$7))+(COUNTIF(G2_6,$H116)*COUNTIF(G2_6,J$7))+(COUNTIF(G2_7,$H116)*COUNTIF(G2_7,J$7))+(COUNTIF(G2_8,$H116)*COUNTIF(G2_8,J$7))+(COUNTIF(G2_9,$H116)*COUNTIF(G2_9,J$7))+(COUNTIF(G2_10,$H116)*COUNTIF(G2_10,J$7))+(COUNTIF(G3_6,$H116)*COUNTIF(G3_6,J$7))+(COUNTIF(G3_7,$H116)*COUNTIF(G3_7,J$7))+(COUNTIF(G3_8,$H116)*COUNTIF(G3_8,J$7))+(COUNTIF(G3_9,$H116)*COUNTIF(G3_9,J$7))+(COUNTIF(G3_10,$H116)*COUNTIF(G3_10,J$7))+(COUNTIF(G4_6,$H116)*COUNTIF(G4_6,J$7))+(COUNTIF(G4_7,$H116)*COUNTIF(G4_7,J$7))+(COUNTIF(G4_8,$H116)*COUNTIF(G4_8,J$7))+(COUNTIF(G4_9,$H116)*COUNTIF(G4_9,J$7))+(COUNTIF(G4_10,$H116)*COUNTIF(G4_10,J$7))+(COUNTIF(G5_6,$H116)*COUNTIF(G5_6,J$7))+(COUNTIF(G5_7,$H116)*COUNTIF(G5_7,J$7))+(COUNTIF(G5_8,$H116)*COUNTIF(G5_8,J$7))+(COUNTIF(G5_9,$H116)*COUNTIF(G5_9,J$7))+(COUNTIF(G5_10,$H116)*COUNTIF(G5_10,J$7)+J176))</f>
        <v>0</v>
      </c>
      <c r="K116" s="108">
        <f t="shared" si="149"/>
        <v>0</v>
      </c>
      <c r="L116" s="25">
        <f t="shared" si="149"/>
        <v>0</v>
      </c>
      <c r="M116" s="25">
        <f t="shared" si="149"/>
        <v>0</v>
      </c>
      <c r="N116" s="25">
        <f t="shared" si="149"/>
        <v>0</v>
      </c>
      <c r="O116" s="25">
        <f t="shared" si="149"/>
        <v>0</v>
      </c>
      <c r="P116" s="109">
        <f t="shared" si="149"/>
        <v>0</v>
      </c>
      <c r="Q116" s="25">
        <f t="shared" si="149"/>
        <v>0</v>
      </c>
      <c r="R116" s="25">
        <f t="shared" si="149"/>
        <v>0</v>
      </c>
      <c r="S116" s="25">
        <f t="shared" si="149"/>
        <v>0</v>
      </c>
      <c r="T116" s="25">
        <f t="shared" si="149"/>
        <v>0</v>
      </c>
      <c r="U116" s="68">
        <f t="shared" si="149"/>
        <v>0</v>
      </c>
      <c r="V116" s="68">
        <f t="shared" si="149"/>
        <v>0</v>
      </c>
      <c r="W116" s="68">
        <f t="shared" si="149"/>
        <v>0</v>
      </c>
      <c r="X116" s="110">
        <f t="shared" si="149"/>
        <v>0</v>
      </c>
      <c r="Y116" s="25">
        <f t="shared" si="149"/>
        <v>0</v>
      </c>
      <c r="Z116" s="25">
        <f t="shared" si="149"/>
        <v>0</v>
      </c>
      <c r="AA116" s="25">
        <f t="shared" si="149"/>
        <v>0</v>
      </c>
      <c r="AB116" s="25">
        <f t="shared" si="149"/>
        <v>0</v>
      </c>
      <c r="AC116" s="25">
        <f t="shared" si="149"/>
        <v>0</v>
      </c>
      <c r="AD116" s="25">
        <f t="shared" si="149"/>
        <v>0</v>
      </c>
      <c r="AE116" s="25">
        <f t="shared" si="149"/>
        <v>0</v>
      </c>
      <c r="AF116" s="25">
        <f t="shared" si="149"/>
        <v>0</v>
      </c>
      <c r="AG116" s="25">
        <f t="shared" si="149"/>
        <v>0</v>
      </c>
      <c r="AH116" s="25">
        <f t="shared" si="149"/>
        <v>0</v>
      </c>
      <c r="AI116" s="25">
        <f t="shared" si="149"/>
        <v>0</v>
      </c>
      <c r="AJ116" s="25">
        <f t="shared" si="149"/>
        <v>0</v>
      </c>
      <c r="AK116" s="25">
        <f t="shared" si="149"/>
        <v>0</v>
      </c>
      <c r="AL116" s="25">
        <f t="shared" si="149"/>
        <v>0</v>
      </c>
      <c r="AM116" s="25">
        <f t="shared" si="149"/>
        <v>0</v>
      </c>
      <c r="AN116" s="25">
        <f t="shared" si="149"/>
        <v>0</v>
      </c>
      <c r="AO116" s="25">
        <f t="shared" si="149"/>
        <v>0</v>
      </c>
      <c r="AP116" s="25">
        <f t="shared" si="149"/>
        <v>0</v>
      </c>
      <c r="AQ116" s="25">
        <f t="shared" si="149"/>
        <v>0</v>
      </c>
      <c r="AR116" s="25">
        <f t="shared" si="149"/>
        <v>0</v>
      </c>
      <c r="AS116" s="25">
        <f t="shared" si="149"/>
        <v>0</v>
      </c>
      <c r="AT116" s="25">
        <f t="shared" si="149"/>
        <v>0</v>
      </c>
      <c r="AU116" s="25">
        <f t="shared" si="149"/>
        <v>0</v>
      </c>
      <c r="AV116" s="25">
        <f t="shared" si="149"/>
        <v>0</v>
      </c>
      <c r="AW116" s="25">
        <f t="shared" si="149"/>
        <v>0</v>
      </c>
      <c r="AX116" s="25">
        <f t="shared" si="149"/>
        <v>0</v>
      </c>
      <c r="AY116" s="25">
        <f t="shared" si="149"/>
        <v>0</v>
      </c>
      <c r="AZ116" s="111">
        <f t="shared" si="149"/>
        <v>0</v>
      </c>
      <c r="BA116" s="112">
        <f t="shared" si="149"/>
        <v>0</v>
      </c>
      <c r="BB116" s="113">
        <f t="shared" si="149"/>
        <v>0</v>
      </c>
      <c r="BC116" s="25">
        <f t="shared" si="149"/>
        <v>0</v>
      </c>
      <c r="BD116" s="25" t="str">
        <f t="shared" si="149"/>
        <v>-</v>
      </c>
      <c r="BE116" s="114">
        <f t="shared" si="149"/>
        <v>0</v>
      </c>
      <c r="BF116" s="115">
        <f t="shared" si="149"/>
        <v>0</v>
      </c>
      <c r="BG116" s="25">
        <f t="shared" si="149"/>
        <v>0</v>
      </c>
      <c r="BH116" s="116">
        <f t="shared" si="105"/>
        <v>0</v>
      </c>
    </row>
    <row r="117" spans="8:60">
      <c r="H117">
        <f>Registration!B58</f>
        <v>53</v>
      </c>
      <c r="I117" s="1">
        <f>Registration!C58</f>
        <v>0</v>
      </c>
      <c r="J117" s="115">
        <f t="shared" ref="J117:BG117" si="150">IF(ROW()=(COLUMN()+60),"-",(COUNTIF(G1_6,$H117)*COUNTIF(G1_6,J$7))+(COUNTIF(G1_7,$H117)*COUNTIF(G1_7,J$7))+(COUNTIF(G1_8,$H117)*COUNTIF(G1_8,J$7))+(COUNTIF(G1_9,$H117)*COUNTIF(G1_9,J$7))+(COUNTIF(G1_10,$H117)*COUNTIF(G1_10,J$7))+(COUNTIF(G2_6,$H117)*COUNTIF(G2_6,J$7))+(COUNTIF(G2_7,$H117)*COUNTIF(G2_7,J$7))+(COUNTIF(G2_8,$H117)*COUNTIF(G2_8,J$7))+(COUNTIF(G2_9,$H117)*COUNTIF(G2_9,J$7))+(COUNTIF(G2_10,$H117)*COUNTIF(G2_10,J$7))+(COUNTIF(G3_6,$H117)*COUNTIF(G3_6,J$7))+(COUNTIF(G3_7,$H117)*COUNTIF(G3_7,J$7))+(COUNTIF(G3_8,$H117)*COUNTIF(G3_8,J$7))+(COUNTIF(G3_9,$H117)*COUNTIF(G3_9,J$7))+(COUNTIF(G3_10,$H117)*COUNTIF(G3_10,J$7))+(COUNTIF(G4_6,$H117)*COUNTIF(G4_6,J$7))+(COUNTIF(G4_7,$H117)*COUNTIF(G4_7,J$7))+(COUNTIF(G4_8,$H117)*COUNTIF(G4_8,J$7))+(COUNTIF(G4_9,$H117)*COUNTIF(G4_9,J$7))+(COUNTIF(G4_10,$H117)*COUNTIF(G4_10,J$7))+(COUNTIF(G5_6,$H117)*COUNTIF(G5_6,J$7))+(COUNTIF(G5_7,$H117)*COUNTIF(G5_7,J$7))+(COUNTIF(G5_8,$H117)*COUNTIF(G5_8,J$7))+(COUNTIF(G5_9,$H117)*COUNTIF(G5_9,J$7))+(COUNTIF(G5_10,$H117)*COUNTIF(G5_10,J$7)+J177))</f>
        <v>0</v>
      </c>
      <c r="K117" s="117">
        <f t="shared" si="150"/>
        <v>0</v>
      </c>
      <c r="L117" s="115">
        <f t="shared" si="150"/>
        <v>0</v>
      </c>
      <c r="M117" s="115">
        <f t="shared" si="150"/>
        <v>0</v>
      </c>
      <c r="N117" s="115">
        <f t="shared" si="150"/>
        <v>0</v>
      </c>
      <c r="O117" s="115">
        <f t="shared" si="150"/>
        <v>0</v>
      </c>
      <c r="P117" s="113">
        <f t="shared" si="150"/>
        <v>0</v>
      </c>
      <c r="Q117" s="113">
        <f t="shared" si="150"/>
        <v>0</v>
      </c>
      <c r="R117" s="113">
        <f t="shared" si="150"/>
        <v>0</v>
      </c>
      <c r="S117" s="113">
        <f t="shared" si="150"/>
        <v>0</v>
      </c>
      <c r="T117" s="25">
        <f t="shared" si="150"/>
        <v>0</v>
      </c>
      <c r="U117" s="25">
        <f t="shared" si="150"/>
        <v>0</v>
      </c>
      <c r="V117" s="118">
        <f t="shared" si="150"/>
        <v>0</v>
      </c>
      <c r="W117" s="25">
        <f t="shared" si="150"/>
        <v>0</v>
      </c>
      <c r="X117" s="25">
        <f t="shared" si="150"/>
        <v>0</v>
      </c>
      <c r="Y117" s="113">
        <f t="shared" si="150"/>
        <v>0</v>
      </c>
      <c r="Z117" s="25">
        <f t="shared" si="150"/>
        <v>0</v>
      </c>
      <c r="AA117" s="60">
        <f t="shared" si="150"/>
        <v>0</v>
      </c>
      <c r="AB117" s="118">
        <f t="shared" si="150"/>
        <v>0</v>
      </c>
      <c r="AC117" s="25">
        <f t="shared" si="150"/>
        <v>0</v>
      </c>
      <c r="AD117" s="25">
        <f t="shared" si="150"/>
        <v>0</v>
      </c>
      <c r="AE117" s="25">
        <f t="shared" si="150"/>
        <v>0</v>
      </c>
      <c r="AF117" s="25">
        <f t="shared" si="150"/>
        <v>0</v>
      </c>
      <c r="AG117" s="25">
        <f t="shared" si="150"/>
        <v>0</v>
      </c>
      <c r="AH117" s="25">
        <f t="shared" si="150"/>
        <v>0</v>
      </c>
      <c r="AI117" s="25">
        <f t="shared" si="150"/>
        <v>0</v>
      </c>
      <c r="AJ117" s="103">
        <f t="shared" si="150"/>
        <v>0</v>
      </c>
      <c r="AK117" s="25">
        <f t="shared" si="150"/>
        <v>0</v>
      </c>
      <c r="AL117" s="25">
        <f t="shared" si="150"/>
        <v>0</v>
      </c>
      <c r="AM117" s="25">
        <f t="shared" si="150"/>
        <v>0</v>
      </c>
      <c r="AN117" s="25">
        <f t="shared" si="150"/>
        <v>0</v>
      </c>
      <c r="AO117" s="25">
        <f t="shared" si="150"/>
        <v>0</v>
      </c>
      <c r="AP117" s="25">
        <f t="shared" si="150"/>
        <v>0</v>
      </c>
      <c r="AQ117" s="25">
        <f t="shared" si="150"/>
        <v>0</v>
      </c>
      <c r="AR117" s="25">
        <f t="shared" si="150"/>
        <v>0</v>
      </c>
      <c r="AS117" s="25">
        <f t="shared" si="150"/>
        <v>0</v>
      </c>
      <c r="AT117" s="118">
        <f t="shared" si="150"/>
        <v>0</v>
      </c>
      <c r="AU117" s="25">
        <f t="shared" si="150"/>
        <v>0</v>
      </c>
      <c r="AV117" s="60">
        <f t="shared" si="150"/>
        <v>0</v>
      </c>
      <c r="AW117" s="25">
        <f t="shared" si="150"/>
        <v>0</v>
      </c>
      <c r="AX117" s="119">
        <f t="shared" si="150"/>
        <v>0</v>
      </c>
      <c r="AY117" s="60">
        <f t="shared" si="150"/>
        <v>0</v>
      </c>
      <c r="AZ117" s="113">
        <f t="shared" si="150"/>
        <v>0</v>
      </c>
      <c r="BA117" s="25">
        <f t="shared" si="150"/>
        <v>0</v>
      </c>
      <c r="BB117" s="113">
        <f t="shared" si="150"/>
        <v>0</v>
      </c>
      <c r="BC117" s="25">
        <f t="shared" si="150"/>
        <v>0</v>
      </c>
      <c r="BD117" s="113">
        <f t="shared" si="150"/>
        <v>0</v>
      </c>
      <c r="BE117" s="25" t="str">
        <f t="shared" si="150"/>
        <v>-</v>
      </c>
      <c r="BF117" s="25">
        <f t="shared" si="150"/>
        <v>0</v>
      </c>
      <c r="BG117" s="25">
        <f t="shared" si="150"/>
        <v>0</v>
      </c>
      <c r="BH117" s="120">
        <f t="shared" si="105"/>
        <v>0</v>
      </c>
    </row>
    <row r="118" spans="8:60">
      <c r="H118">
        <f>Registration!B59</f>
        <v>54</v>
      </c>
      <c r="I118" s="1">
        <f>Registration!C59</f>
        <v>0</v>
      </c>
      <c r="J118" s="25">
        <f t="shared" ref="J118:BG118" si="151">IF(ROW()=(COLUMN()+60),"-",(COUNTIF(G1_6,$H118)*COUNTIF(G1_6,J$7))+(COUNTIF(G1_7,$H118)*COUNTIF(G1_7,J$7))+(COUNTIF(G1_8,$H118)*COUNTIF(G1_8,J$7))+(COUNTIF(G1_9,$H118)*COUNTIF(G1_9,J$7))+(COUNTIF(G1_10,$H118)*COUNTIF(G1_10,J$7))+(COUNTIF(G2_6,$H118)*COUNTIF(G2_6,J$7))+(COUNTIF(G2_7,$H118)*COUNTIF(G2_7,J$7))+(COUNTIF(G2_8,$H118)*COUNTIF(G2_8,J$7))+(COUNTIF(G2_9,$H118)*COUNTIF(G2_9,J$7))+(COUNTIF(G2_10,$H118)*COUNTIF(G2_10,J$7))+(COUNTIF(G3_6,$H118)*COUNTIF(G3_6,J$7))+(COUNTIF(G3_7,$H118)*COUNTIF(G3_7,J$7))+(COUNTIF(G3_8,$H118)*COUNTIF(G3_8,J$7))+(COUNTIF(G3_9,$H118)*COUNTIF(G3_9,J$7))+(COUNTIF(G3_10,$H118)*COUNTIF(G3_10,J$7))+(COUNTIF(G4_6,$H118)*COUNTIF(G4_6,J$7))+(COUNTIF(G4_7,$H118)*COUNTIF(G4_7,J$7))+(COUNTIF(G4_8,$H118)*COUNTIF(G4_8,J$7))+(COUNTIF(G4_9,$H118)*COUNTIF(G4_9,J$7))+(COUNTIF(G4_10,$H118)*COUNTIF(G4_10,J$7))+(COUNTIF(G5_6,$H118)*COUNTIF(G5_6,J$7))+(COUNTIF(G5_7,$H118)*COUNTIF(G5_7,J$7))+(COUNTIF(G5_8,$H118)*COUNTIF(G5_8,J$7))+(COUNTIF(G5_9,$H118)*COUNTIF(G5_9,J$7))+(COUNTIF(G5_10,$H118)*COUNTIF(G5_10,J$7)+J178))</f>
        <v>0</v>
      </c>
      <c r="K118" s="25">
        <f t="shared" si="151"/>
        <v>0</v>
      </c>
      <c r="L118" s="115">
        <f t="shared" si="151"/>
        <v>0</v>
      </c>
      <c r="M118" s="121">
        <f t="shared" si="151"/>
        <v>0</v>
      </c>
      <c r="N118" s="115">
        <f t="shared" si="151"/>
        <v>0</v>
      </c>
      <c r="O118" s="115">
        <f t="shared" si="151"/>
        <v>0</v>
      </c>
      <c r="P118" s="25">
        <f t="shared" si="151"/>
        <v>0</v>
      </c>
      <c r="Q118" s="25">
        <f t="shared" si="151"/>
        <v>0</v>
      </c>
      <c r="R118" s="68">
        <f t="shared" si="151"/>
        <v>0</v>
      </c>
      <c r="S118" s="25">
        <f t="shared" si="151"/>
        <v>0</v>
      </c>
      <c r="T118" s="25">
        <f t="shared" si="151"/>
        <v>0</v>
      </c>
      <c r="U118" s="25">
        <f t="shared" si="151"/>
        <v>0</v>
      </c>
      <c r="V118" s="25">
        <f t="shared" si="151"/>
        <v>0</v>
      </c>
      <c r="W118" s="68">
        <f t="shared" si="151"/>
        <v>0</v>
      </c>
      <c r="X118" s="25">
        <f t="shared" si="151"/>
        <v>0</v>
      </c>
      <c r="Y118" s="25">
        <f t="shared" si="151"/>
        <v>0</v>
      </c>
      <c r="Z118" s="25">
        <f t="shared" si="151"/>
        <v>0</v>
      </c>
      <c r="AA118" s="25">
        <f t="shared" si="151"/>
        <v>0</v>
      </c>
      <c r="AB118" s="25">
        <f t="shared" si="151"/>
        <v>0</v>
      </c>
      <c r="AC118" s="25">
        <f t="shared" si="151"/>
        <v>0</v>
      </c>
      <c r="AD118" s="25">
        <f t="shared" si="151"/>
        <v>0</v>
      </c>
      <c r="AE118" s="68">
        <f t="shared" si="151"/>
        <v>0</v>
      </c>
      <c r="AF118" s="25">
        <f t="shared" si="151"/>
        <v>0</v>
      </c>
      <c r="AG118" s="25">
        <f t="shared" si="151"/>
        <v>0</v>
      </c>
      <c r="AH118" s="25">
        <f t="shared" si="151"/>
        <v>0</v>
      </c>
      <c r="AI118" s="25">
        <f t="shared" si="151"/>
        <v>0</v>
      </c>
      <c r="AJ118" s="25">
        <f t="shared" si="151"/>
        <v>0</v>
      </c>
      <c r="AK118" s="25">
        <f t="shared" si="151"/>
        <v>0</v>
      </c>
      <c r="AL118" s="25">
        <f t="shared" si="151"/>
        <v>0</v>
      </c>
      <c r="AM118" s="25">
        <f t="shared" si="151"/>
        <v>0</v>
      </c>
      <c r="AN118" s="25">
        <f t="shared" si="151"/>
        <v>0</v>
      </c>
      <c r="AO118" s="25">
        <f t="shared" si="151"/>
        <v>0</v>
      </c>
      <c r="AP118" s="25">
        <f t="shared" si="151"/>
        <v>0</v>
      </c>
      <c r="AQ118" s="25">
        <f t="shared" si="151"/>
        <v>0</v>
      </c>
      <c r="AR118" s="25">
        <f t="shared" si="151"/>
        <v>0</v>
      </c>
      <c r="AS118" s="25">
        <f t="shared" si="151"/>
        <v>0</v>
      </c>
      <c r="AT118" s="25">
        <f t="shared" si="151"/>
        <v>0</v>
      </c>
      <c r="AU118" s="68">
        <f t="shared" si="151"/>
        <v>0</v>
      </c>
      <c r="AV118" s="25">
        <f t="shared" si="151"/>
        <v>0</v>
      </c>
      <c r="AW118" s="25">
        <f t="shared" si="151"/>
        <v>0</v>
      </c>
      <c r="AX118" s="25">
        <f t="shared" si="151"/>
        <v>0</v>
      </c>
      <c r="AY118" s="68">
        <f t="shared" si="151"/>
        <v>0</v>
      </c>
      <c r="AZ118" s="68">
        <f t="shared" si="151"/>
        <v>0</v>
      </c>
      <c r="BA118" s="68">
        <f t="shared" si="151"/>
        <v>0</v>
      </c>
      <c r="BB118" s="68">
        <f t="shared" si="151"/>
        <v>0</v>
      </c>
      <c r="BC118" s="68">
        <f t="shared" si="151"/>
        <v>0</v>
      </c>
      <c r="BD118" s="68">
        <f t="shared" si="151"/>
        <v>0</v>
      </c>
      <c r="BE118" s="112">
        <f t="shared" si="151"/>
        <v>0</v>
      </c>
      <c r="BF118" s="25" t="str">
        <f t="shared" si="151"/>
        <v>-</v>
      </c>
      <c r="BG118" s="25">
        <f t="shared" si="151"/>
        <v>0</v>
      </c>
      <c r="BH118">
        <f t="shared" si="105"/>
        <v>0</v>
      </c>
    </row>
    <row r="119" spans="8:60">
      <c r="H119">
        <f>Registration!B60</f>
        <v>55</v>
      </c>
      <c r="I119" s="1">
        <f>Registration!C60</f>
        <v>0</v>
      </c>
      <c r="J119" s="25">
        <f t="shared" ref="J119:BG119" si="152">IF(ROW()=(COLUMN()+60),"-",(COUNTIF(G1_6,$H119)*COUNTIF(G1_6,J$7))+(COUNTIF(G1_7,$H119)*COUNTIF(G1_7,J$7))+(COUNTIF(G1_8,$H119)*COUNTIF(G1_8,J$7))+(COUNTIF(G1_9,$H119)*COUNTIF(G1_9,J$7))+(COUNTIF(G1_10,$H119)*COUNTIF(G1_10,J$7))+(COUNTIF(G2_6,$H119)*COUNTIF(G2_6,J$7))+(COUNTIF(G2_7,$H119)*COUNTIF(G2_7,J$7))+(COUNTIF(G2_8,$H119)*COUNTIF(G2_8,J$7))+(COUNTIF(G2_9,$H119)*COUNTIF(G2_9,J$7))+(COUNTIF(G2_10,$H119)*COUNTIF(G2_10,J$7))+(COUNTIF(G3_6,$H119)*COUNTIF(G3_6,J$7))+(COUNTIF(G3_7,$H119)*COUNTIF(G3_7,J$7))+(COUNTIF(G3_8,$H119)*COUNTIF(G3_8,J$7))+(COUNTIF(G3_9,$H119)*COUNTIF(G3_9,J$7))+(COUNTIF(G3_10,$H119)*COUNTIF(G3_10,J$7))+(COUNTIF(G4_6,$H119)*COUNTIF(G4_6,J$7))+(COUNTIF(G4_7,$H119)*COUNTIF(G4_7,J$7))+(COUNTIF(G4_8,$H119)*COUNTIF(G4_8,J$7))+(COUNTIF(G4_9,$H119)*COUNTIF(G4_9,J$7))+(COUNTIF(G4_10,$H119)*COUNTIF(G4_10,J$7))+(COUNTIF(G5_6,$H119)*COUNTIF(G5_6,J$7))+(COUNTIF(G5_7,$H119)*COUNTIF(G5_7,J$7))+(COUNTIF(G5_8,$H119)*COUNTIF(G5_8,J$7))+(COUNTIF(G5_9,$H119)*COUNTIF(G5_9,J$7))+(COUNTIF(G5_10,$H119)*COUNTIF(G5_10,J$7)+J179))</f>
        <v>0</v>
      </c>
      <c r="K119" s="115">
        <f t="shared" si="152"/>
        <v>0</v>
      </c>
      <c r="L119" s="121">
        <f t="shared" si="152"/>
        <v>0</v>
      </c>
      <c r="M119" s="25">
        <f t="shared" si="152"/>
        <v>0</v>
      </c>
      <c r="N119" s="25">
        <f t="shared" si="152"/>
        <v>0</v>
      </c>
      <c r="O119" s="115">
        <f t="shared" si="152"/>
        <v>0</v>
      </c>
      <c r="P119" s="115">
        <f t="shared" si="152"/>
        <v>0</v>
      </c>
      <c r="Q119" s="115">
        <f t="shared" si="152"/>
        <v>0</v>
      </c>
      <c r="R119" s="25">
        <f t="shared" si="152"/>
        <v>0</v>
      </c>
      <c r="S119" s="115">
        <f t="shared" si="152"/>
        <v>0</v>
      </c>
      <c r="T119" s="121">
        <f t="shared" si="152"/>
        <v>0</v>
      </c>
      <c r="U119" s="121">
        <f t="shared" si="152"/>
        <v>0</v>
      </c>
      <c r="V119" s="25">
        <f t="shared" si="152"/>
        <v>0</v>
      </c>
      <c r="W119" s="25">
        <f t="shared" si="152"/>
        <v>0</v>
      </c>
      <c r="X119" s="121">
        <f t="shared" si="152"/>
        <v>0</v>
      </c>
      <c r="Y119" s="25">
        <f t="shared" si="152"/>
        <v>0</v>
      </c>
      <c r="Z119" s="25">
        <f t="shared" si="152"/>
        <v>0</v>
      </c>
      <c r="AA119" s="121">
        <f t="shared" si="152"/>
        <v>0</v>
      </c>
      <c r="AB119" s="25">
        <f t="shared" si="152"/>
        <v>0</v>
      </c>
      <c r="AC119" s="122">
        <f t="shared" si="152"/>
        <v>0</v>
      </c>
      <c r="AD119" s="25">
        <f t="shared" si="152"/>
        <v>0</v>
      </c>
      <c r="AE119" s="123">
        <f t="shared" si="152"/>
        <v>0</v>
      </c>
      <c r="AF119" s="25">
        <f t="shared" si="152"/>
        <v>0</v>
      </c>
      <c r="AG119" s="25">
        <f t="shared" si="152"/>
        <v>0</v>
      </c>
      <c r="AH119" s="25">
        <f t="shared" si="152"/>
        <v>0</v>
      </c>
      <c r="AI119" s="25">
        <f t="shared" si="152"/>
        <v>0</v>
      </c>
      <c r="AJ119" s="25">
        <f t="shared" si="152"/>
        <v>0</v>
      </c>
      <c r="AK119" s="121">
        <f t="shared" si="152"/>
        <v>0</v>
      </c>
      <c r="AL119" s="121">
        <f t="shared" si="152"/>
        <v>0</v>
      </c>
      <c r="AM119" s="25">
        <f t="shared" si="152"/>
        <v>0</v>
      </c>
      <c r="AN119" s="25">
        <f t="shared" si="152"/>
        <v>0</v>
      </c>
      <c r="AO119" s="121">
        <f t="shared" si="152"/>
        <v>0</v>
      </c>
      <c r="AP119" s="25">
        <f t="shared" si="152"/>
        <v>0</v>
      </c>
      <c r="AQ119" s="25">
        <f t="shared" si="152"/>
        <v>0</v>
      </c>
      <c r="AR119" s="25">
        <f t="shared" si="152"/>
        <v>0</v>
      </c>
      <c r="AS119" s="25">
        <f t="shared" si="152"/>
        <v>0</v>
      </c>
      <c r="AT119" s="25">
        <f t="shared" si="152"/>
        <v>0</v>
      </c>
      <c r="AU119" s="25">
        <f t="shared" si="152"/>
        <v>0</v>
      </c>
      <c r="AV119" s="25">
        <f t="shared" si="152"/>
        <v>0</v>
      </c>
      <c r="AW119" s="25">
        <f t="shared" si="152"/>
        <v>0</v>
      </c>
      <c r="AX119" s="25">
        <f t="shared" si="152"/>
        <v>0</v>
      </c>
      <c r="AY119" s="25">
        <f t="shared" si="152"/>
        <v>0</v>
      </c>
      <c r="AZ119" s="121">
        <f t="shared" si="152"/>
        <v>0</v>
      </c>
      <c r="BA119" s="25">
        <f t="shared" si="152"/>
        <v>0</v>
      </c>
      <c r="BB119" s="25">
        <f t="shared" si="152"/>
        <v>0</v>
      </c>
      <c r="BC119" s="25">
        <f t="shared" si="152"/>
        <v>0</v>
      </c>
      <c r="BD119" s="25">
        <f t="shared" si="152"/>
        <v>0</v>
      </c>
      <c r="BE119" s="25">
        <f t="shared" si="152"/>
        <v>0</v>
      </c>
      <c r="BF119" s="25">
        <f t="shared" si="152"/>
        <v>0</v>
      </c>
      <c r="BG119" s="25" t="str">
        <f t="shared" si="152"/>
        <v>-</v>
      </c>
      <c r="BH119">
        <f t="shared" si="105"/>
        <v>0</v>
      </c>
    </row>
    <row r="120" spans="8:60"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6" spans="8:60">
      <c r="J126" s="1" t="s">
        <v>992</v>
      </c>
    </row>
    <row r="127" spans="8:60">
      <c r="J127" s="1">
        <f>+$H130</f>
        <v>1</v>
      </c>
      <c r="K127" s="1">
        <f>+$H131</f>
        <v>2</v>
      </c>
      <c r="L127" s="1">
        <f>+$H132</f>
        <v>3</v>
      </c>
      <c r="M127" s="1">
        <f>+$H133</f>
        <v>4</v>
      </c>
      <c r="N127" s="1">
        <f>+$H134</f>
        <v>5</v>
      </c>
      <c r="O127" s="1">
        <f>+$H135</f>
        <v>6</v>
      </c>
      <c r="P127" s="1">
        <f>+$H136</f>
        <v>7</v>
      </c>
      <c r="Q127" s="1">
        <f>+$H137</f>
        <v>8</v>
      </c>
      <c r="R127" s="1">
        <f>+$H138</f>
        <v>9</v>
      </c>
      <c r="S127" s="1">
        <f>+$H139</f>
        <v>10</v>
      </c>
      <c r="T127" s="1">
        <f>+$H140</f>
        <v>11</v>
      </c>
      <c r="U127" s="1">
        <f>+$H141</f>
        <v>12</v>
      </c>
      <c r="V127" s="1">
        <f>+$H142</f>
        <v>13</v>
      </c>
      <c r="W127" s="1">
        <f>+$H143</f>
        <v>14</v>
      </c>
      <c r="X127" s="1">
        <f>+$H144</f>
        <v>15</v>
      </c>
      <c r="Y127" s="1">
        <f>+$H145</f>
        <v>16</v>
      </c>
      <c r="Z127" s="1">
        <f>+$H146</f>
        <v>17</v>
      </c>
      <c r="AA127" s="1">
        <f>+$H147</f>
        <v>18</v>
      </c>
      <c r="AB127" s="1">
        <f>+$H148</f>
        <v>19</v>
      </c>
      <c r="AC127" s="1">
        <f>+$H149</f>
        <v>20</v>
      </c>
      <c r="AD127" s="1">
        <f>+$H150</f>
        <v>21</v>
      </c>
      <c r="AE127" s="1">
        <f>+$H151</f>
        <v>22</v>
      </c>
      <c r="AF127" s="1">
        <f>+$H152</f>
        <v>23</v>
      </c>
      <c r="AG127" s="1">
        <f>+$H153</f>
        <v>24</v>
      </c>
      <c r="AH127" s="1">
        <f>+$H154</f>
        <v>25</v>
      </c>
      <c r="AI127" s="1">
        <f>+$H155</f>
        <v>26</v>
      </c>
      <c r="AJ127" s="1">
        <f>+$H156</f>
        <v>27</v>
      </c>
      <c r="AK127" s="1">
        <f>+$H157</f>
        <v>28</v>
      </c>
      <c r="AL127" s="1">
        <f>+$H158</f>
        <v>29</v>
      </c>
      <c r="AM127" s="1">
        <f>+$H159</f>
        <v>30</v>
      </c>
      <c r="AN127" s="1">
        <f>+$H160</f>
        <v>31</v>
      </c>
      <c r="AO127" s="1">
        <f>+$H161</f>
        <v>36</v>
      </c>
      <c r="AP127" s="1">
        <f>+$H162</f>
        <v>37</v>
      </c>
      <c r="AQ127" s="1">
        <f>+$H163</f>
        <v>39</v>
      </c>
      <c r="AR127" s="1">
        <f>+$H164</f>
        <v>40</v>
      </c>
      <c r="AS127" s="1">
        <f>+$H165</f>
        <v>41</v>
      </c>
      <c r="AT127" s="1">
        <f>+$H166</f>
        <v>42</v>
      </c>
      <c r="AU127" s="1">
        <f>+$H167</f>
        <v>43</v>
      </c>
      <c r="AV127" s="1">
        <f>+$H168</f>
        <v>44</v>
      </c>
      <c r="AW127" s="1">
        <f>+$H169</f>
        <v>45</v>
      </c>
      <c r="AX127" s="1">
        <f>+$H170</f>
        <v>46</v>
      </c>
      <c r="AY127" s="1">
        <f>+$H171</f>
        <v>47</v>
      </c>
      <c r="AZ127" s="1">
        <f>+$H172</f>
        <v>48</v>
      </c>
      <c r="BA127" s="1">
        <f>+$H173</f>
        <v>49</v>
      </c>
      <c r="BB127" s="1">
        <f>+$H174</f>
        <v>50</v>
      </c>
      <c r="BC127" s="1">
        <f>+$H175</f>
        <v>51</v>
      </c>
      <c r="BD127" s="1">
        <f>+$H176</f>
        <v>52</v>
      </c>
      <c r="BE127" s="1">
        <f>+$H177</f>
        <v>53</v>
      </c>
      <c r="BF127" s="1">
        <f>+$H178</f>
        <v>54</v>
      </c>
      <c r="BG127" s="1">
        <f>+$H179</f>
        <v>55</v>
      </c>
    </row>
    <row r="129" spans="8:59">
      <c r="H129" s="1" t="str">
        <f>Registration!B9</f>
        <v>Badge #</v>
      </c>
      <c r="I129" s="1" t="str">
        <f>Registration!C9</f>
        <v>Name</v>
      </c>
      <c r="J129" s="1" t="str">
        <f>I130</f>
        <v>Tyler Harvey</v>
      </c>
      <c r="K129" s="1" t="str">
        <f>I131</f>
        <v>Sean King</v>
      </c>
      <c r="L129" s="1" t="str">
        <f>I132</f>
        <v>Paul Work</v>
      </c>
      <c r="M129" s="1" t="str">
        <f>I133</f>
        <v>David Simmons</v>
      </c>
      <c r="N129" s="1" t="str">
        <f>I134</f>
        <v>David Hecht</v>
      </c>
      <c r="O129" s="1" t="str">
        <f>I135</f>
        <v>Rick Westerman</v>
      </c>
      <c r="P129" s="1" t="str">
        <f>I136</f>
        <v>Ken Boucher</v>
      </c>
      <c r="Q129" s="1" t="str">
        <f>I137</f>
        <v>Jeff Heuer</v>
      </c>
      <c r="R129" s="1" t="str">
        <f>I138</f>
        <v>Aliza Panitz</v>
      </c>
      <c r="S129" s="1" t="str">
        <f>I139</f>
        <v>John Tamplin</v>
      </c>
      <c r="T129" s="1" t="str">
        <f>I140</f>
        <v>Dave Blanchard</v>
      </c>
      <c r="U129" s="1" t="str">
        <f>I141</f>
        <v>Mike Monical</v>
      </c>
      <c r="V129" s="1" t="str">
        <f>I142</f>
        <v>Chris Schaffer</v>
      </c>
      <c r="W129" s="1" t="str">
        <f>I143</f>
        <v>Myk Deans</v>
      </c>
      <c r="X129" s="1" t="str">
        <f>I144</f>
        <v>Rich Atwater</v>
      </c>
      <c r="Y129" s="1" t="str">
        <f>I145</f>
        <v>Jason Ley</v>
      </c>
      <c r="Z129" s="1">
        <f>I146</f>
        <v>0</v>
      </c>
      <c r="AA129" s="1">
        <f>I147</f>
        <v>0</v>
      </c>
      <c r="AB129" s="1">
        <f>I148</f>
        <v>0</v>
      </c>
      <c r="AC129" s="1">
        <f>I149</f>
        <v>0</v>
      </c>
      <c r="AD129" s="1">
        <f>I150</f>
        <v>0</v>
      </c>
      <c r="AE129" s="1">
        <f>I151</f>
        <v>0</v>
      </c>
      <c r="AF129" s="1">
        <f>I152</f>
        <v>0</v>
      </c>
      <c r="AG129" s="1">
        <f>I153</f>
        <v>0</v>
      </c>
      <c r="AH129" s="1">
        <f>I154</f>
        <v>0</v>
      </c>
      <c r="AI129" s="1">
        <f>I155</f>
        <v>0</v>
      </c>
      <c r="AJ129" s="1">
        <f>I156</f>
        <v>0</v>
      </c>
      <c r="AK129" s="1">
        <f>I157</f>
        <v>0</v>
      </c>
      <c r="AL129" s="1">
        <f>I158</f>
        <v>0</v>
      </c>
      <c r="AM129" s="1">
        <f>I159</f>
        <v>0</v>
      </c>
      <c r="AN129" s="1">
        <f>I160</f>
        <v>0</v>
      </c>
      <c r="AO129" s="1">
        <f>I161</f>
        <v>0</v>
      </c>
      <c r="AP129" s="1">
        <f>I162</f>
        <v>0</v>
      </c>
      <c r="AQ129" s="1">
        <f>I163</f>
        <v>0</v>
      </c>
      <c r="AR129" s="1">
        <f>I164</f>
        <v>0</v>
      </c>
      <c r="AS129" s="1">
        <f>I165</f>
        <v>0</v>
      </c>
      <c r="AT129" s="1">
        <f>I166</f>
        <v>0</v>
      </c>
      <c r="AU129" s="1">
        <f>I167</f>
        <v>0</v>
      </c>
      <c r="AV129" s="1">
        <f>I168</f>
        <v>0</v>
      </c>
      <c r="AW129" s="1">
        <f>I169</f>
        <v>0</v>
      </c>
      <c r="AX129" s="1">
        <f>I170</f>
        <v>0</v>
      </c>
      <c r="AY129" s="1">
        <f>I171</f>
        <v>0</v>
      </c>
      <c r="AZ129" s="1">
        <f>I172</f>
        <v>0</v>
      </c>
      <c r="BA129" s="1">
        <f>I173</f>
        <v>0</v>
      </c>
      <c r="BB129" s="1">
        <f>I174</f>
        <v>0</v>
      </c>
      <c r="BC129" s="1">
        <f>I175</f>
        <v>0</v>
      </c>
      <c r="BD129" s="1">
        <f>I176</f>
        <v>0</v>
      </c>
      <c r="BE129" s="1">
        <f>I177</f>
        <v>0</v>
      </c>
      <c r="BF129" s="1">
        <f>I178</f>
        <v>0</v>
      </c>
      <c r="BG129" s="1">
        <f>I179</f>
        <v>0</v>
      </c>
    </row>
    <row r="130" spans="8:59">
      <c r="H130" s="124">
        <f>Registration!B11</f>
        <v>1</v>
      </c>
      <c r="I130" s="1" t="str">
        <f>Registration!C11</f>
        <v>Tyler Harvey</v>
      </c>
      <c r="J130" s="25" t="str">
        <f>IF(ROW()=(COLUMN()+120),"-",(COUNTIF(G6_1,$H130)*COUNTIF(G6_1,J$7))+(COUNTIF(G6_2,$H130)*COUNTIF(G6_2,J$7))+(COUNTIF(G6_3,$H130)*COUNTIF(G6_3,J$7))+(COUNTIF(G6_4,$H130)*COUNTIF(G6_4,J$7))+(COUNTIF(G6_5,$H130)*COUNTIF(G6_5,J$7))+(COUNTIF(G7_1,$H130)*COUNTIF(G7_1,J$7))+(COUNTIF(G7_2,$H130)*COUNTIF(G7_2,J$7))+(COUNTIF(G7_3,$H130)*COUNTIF(G7_3,J$7))+(COUNTIF(G7_4,$H130)*COUNTIF(G7_4,J$7))+(COUNTIF(G7_5,$H130)*COUNTIF(G7_5,J$7))+(COUNTIF(G8_1,$H130)*COUNTIF(G8_1,J$7))+(COUNTIF(G8_2,$H130)*COUNTIF(G8_2,J$7))+(COUNTIF(G8_3,$H130)*COUNTIF(G8_3,J$7))+(COUNTIF(G8_4,$H130)*COUNTIF(G8_4,J$7))+(COUNTIF(G8_5,$H130)*COUNTIF(G8_5,J$7))+(COUNTIF(G9_1,$H130)*COUNTIF(G9_1,J$7))+(COUNTIF(G9_2,$H130)*COUNTIF(G9_2,J$7))+(COUNTIF(G9_3,$H130)*COUNTIF(G9_3,J$7))+(COUNTIF(G9_4,$H130)*COUNTIF(G9_4,J$7))+(COUNTIF(G9_5,$H130)*COUNTIF(G9_5,J$7)+J190))</f>
        <v>-</v>
      </c>
      <c r="K130" s="25">
        <f t="shared" ref="K130:BG130" si="153">IF(ROW()=(COLUMN()+120),"-",(COUNTIF(G6_1,$H130)*COUNTIF(G6_1,K$7))+(COUNTIF(G6_2,$H130)*COUNTIF(G6_2,K$7))+(COUNTIF(G6_3,$H130)*COUNTIF(G6_3,K$7))+(COUNTIF(G6_4,$H130)*COUNTIF(G6_4,K$7))+(COUNTIF(G6_5,$H130)*COUNTIF(G6_5,K$7))+(COUNTIF(G7_1,$H130)*COUNTIF(G7_1,K$7))+(COUNTIF(G7_2,$H130)*COUNTIF(G7_2,K$7))+(COUNTIF(G7_3,$H130)*COUNTIF(G7_3,K$7))+(COUNTIF(G7_4,$H130)*COUNTIF(G7_4,K$7))+(COUNTIF(G7_5,$H130)*COUNTIF(G7_5,K$7))+(COUNTIF(G8_1,$H130)*COUNTIF(G8_1,K$7))+(COUNTIF(G8_2,$H130)*COUNTIF(G8_2,K$7))+(COUNTIF(G8_3,$H130)*COUNTIF(G8_3,K$7))+(COUNTIF(G8_4,$H130)*COUNTIF(G8_4,K$7))+(COUNTIF(G8_5,$H130)*COUNTIF(G8_5,K$7))+(COUNTIF(G9_1,$H130)*COUNTIF(G9_1,K$7))+(COUNTIF(G9_2,$H130)*COUNTIF(G9_2,K$7))+(COUNTIF(G9_3,$H130)*COUNTIF(G9_3,K$7))+(COUNTIF(G9_4,$H130)*COUNTIF(G9_4,K$7))+(COUNTIF(G9_5,$H130)*COUNTIF(G9_5,K$7)+K190))</f>
        <v>0</v>
      </c>
      <c r="L130" s="115">
        <f t="shared" si="153"/>
        <v>0</v>
      </c>
      <c r="M130" s="115">
        <f t="shared" si="153"/>
        <v>0</v>
      </c>
      <c r="N130" s="115">
        <f t="shared" si="153"/>
        <v>0</v>
      </c>
      <c r="O130" s="115">
        <f t="shared" si="153"/>
        <v>0</v>
      </c>
      <c r="P130" s="93">
        <f t="shared" si="153"/>
        <v>0</v>
      </c>
      <c r="Q130" s="93">
        <f t="shared" si="153"/>
        <v>0</v>
      </c>
      <c r="R130" s="68">
        <f t="shared" si="153"/>
        <v>0</v>
      </c>
      <c r="S130" s="25">
        <f t="shared" si="153"/>
        <v>0</v>
      </c>
      <c r="T130" s="125">
        <f t="shared" si="153"/>
        <v>0</v>
      </c>
      <c r="U130" s="126">
        <f t="shared" si="153"/>
        <v>0</v>
      </c>
      <c r="V130" s="25">
        <f t="shared" si="153"/>
        <v>0</v>
      </c>
      <c r="W130" s="115">
        <f t="shared" si="153"/>
        <v>0</v>
      </c>
      <c r="X130" s="127">
        <f t="shared" si="153"/>
        <v>0</v>
      </c>
      <c r="Y130" s="93">
        <f t="shared" si="153"/>
        <v>0</v>
      </c>
      <c r="Z130" s="25">
        <f t="shared" si="153"/>
        <v>0</v>
      </c>
      <c r="AA130" s="68">
        <f t="shared" si="153"/>
        <v>0</v>
      </c>
      <c r="AB130" s="25">
        <f t="shared" si="153"/>
        <v>0</v>
      </c>
      <c r="AC130" s="25">
        <f t="shared" si="153"/>
        <v>0</v>
      </c>
      <c r="AD130" s="103">
        <f t="shared" si="153"/>
        <v>0</v>
      </c>
      <c r="AE130" s="25">
        <f t="shared" si="153"/>
        <v>0</v>
      </c>
      <c r="AF130" s="25">
        <f t="shared" si="153"/>
        <v>0</v>
      </c>
      <c r="AG130" s="25">
        <f t="shared" si="153"/>
        <v>0</v>
      </c>
      <c r="AH130" s="103">
        <f t="shared" si="153"/>
        <v>0</v>
      </c>
      <c r="AI130" s="25">
        <f t="shared" si="153"/>
        <v>0</v>
      </c>
      <c r="AJ130" s="25">
        <f t="shared" si="153"/>
        <v>0</v>
      </c>
      <c r="AK130" s="25">
        <f t="shared" si="153"/>
        <v>0</v>
      </c>
      <c r="AL130" s="103">
        <f t="shared" si="153"/>
        <v>0</v>
      </c>
      <c r="AM130" s="25">
        <f t="shared" si="153"/>
        <v>0</v>
      </c>
      <c r="AN130" s="25">
        <f t="shared" si="153"/>
        <v>0</v>
      </c>
      <c r="AO130" s="25">
        <f t="shared" si="153"/>
        <v>0</v>
      </c>
      <c r="AP130" s="25">
        <f t="shared" si="153"/>
        <v>0</v>
      </c>
      <c r="AQ130" s="25">
        <f t="shared" si="153"/>
        <v>0</v>
      </c>
      <c r="AR130" s="25">
        <f t="shared" si="153"/>
        <v>0</v>
      </c>
      <c r="AS130" s="25">
        <f t="shared" si="153"/>
        <v>0</v>
      </c>
      <c r="AT130" s="25">
        <f t="shared" si="153"/>
        <v>0</v>
      </c>
      <c r="AU130" s="25">
        <f t="shared" si="153"/>
        <v>0</v>
      </c>
      <c r="AV130" s="25">
        <f t="shared" si="153"/>
        <v>0</v>
      </c>
      <c r="AW130" s="115">
        <f t="shared" si="153"/>
        <v>0</v>
      </c>
      <c r="AX130" s="115">
        <f t="shared" si="153"/>
        <v>0</v>
      </c>
      <c r="AY130" s="121">
        <f t="shared" si="153"/>
        <v>0</v>
      </c>
      <c r="AZ130" s="121">
        <f t="shared" si="153"/>
        <v>0</v>
      </c>
      <c r="BA130" s="121">
        <f t="shared" si="153"/>
        <v>0</v>
      </c>
      <c r="BB130" s="121">
        <f t="shared" si="153"/>
        <v>0</v>
      </c>
      <c r="BC130" s="25">
        <f t="shared" si="153"/>
        <v>0</v>
      </c>
      <c r="BD130" s="25">
        <f t="shared" si="153"/>
        <v>0</v>
      </c>
      <c r="BE130" s="122">
        <f t="shared" si="153"/>
        <v>0</v>
      </c>
      <c r="BF130" s="122">
        <f t="shared" si="153"/>
        <v>0</v>
      </c>
      <c r="BG130" s="128">
        <f t="shared" si="153"/>
        <v>0</v>
      </c>
    </row>
    <row r="131" spans="8:59">
      <c r="H131" s="124">
        <f>Registration!B12</f>
        <v>2</v>
      </c>
      <c r="I131" s="1" t="str">
        <f>Registration!C12</f>
        <v>Sean King</v>
      </c>
      <c r="J131" s="25">
        <f t="shared" ref="J131:BG131" si="154">IF(ROW()=(COLUMN()+120),"-",(COUNTIF(G6_1,$H131)*COUNTIF(G6_1,J$7))+(COUNTIF(G6_2,$H131)*COUNTIF(G6_2,J$7))+(COUNTIF(G6_3,$H131)*COUNTIF(G6_3,J$7))+(COUNTIF(G6_4,$H131)*COUNTIF(G6_4,J$7))+(COUNTIF(G6_5,$H131)*COUNTIF(G6_5,J$7))+(COUNTIF(G7_1,$H131)*COUNTIF(G7_1,J$7))+(COUNTIF(G7_2,$H131)*COUNTIF(G7_2,J$7))+(COUNTIF(G7_3,$H131)*COUNTIF(G7_3,J$7))+(COUNTIF(G7_4,$H131)*COUNTIF(G7_4,J$7))+(COUNTIF(G7_5,$H131)*COUNTIF(G7_5,J$7))+(COUNTIF(G8_1,$H131)*COUNTIF(G8_1,J$7))+(COUNTIF(G8_2,$H131)*COUNTIF(G8_2,J$7))+(COUNTIF(G8_3,$H131)*COUNTIF(G8_3,J$7))+(COUNTIF(G8_4,$H131)*COUNTIF(G8_4,J$7))+(COUNTIF(G8_5,$H131)*COUNTIF(G8_5,J$7))+(COUNTIF(G9_1,$H131)*COUNTIF(G9_1,J$7))+(COUNTIF(G9_2,$H131)*COUNTIF(G9_2,J$7))+(COUNTIF(G9_3,$H131)*COUNTIF(G9_3,J$7))+(COUNTIF(G9_4,$H131)*COUNTIF(G9_4,J$7))+(COUNTIF(G9_5,$H131)*COUNTIF(G9_5,J$7)+J191))</f>
        <v>0</v>
      </c>
      <c r="K131" s="25" t="str">
        <f t="shared" si="154"/>
        <v>-</v>
      </c>
      <c r="L131" s="115">
        <f t="shared" si="154"/>
        <v>0</v>
      </c>
      <c r="M131" s="115">
        <f t="shared" si="154"/>
        <v>0</v>
      </c>
      <c r="N131" s="115">
        <f t="shared" si="154"/>
        <v>0</v>
      </c>
      <c r="O131" s="115">
        <f t="shared" si="154"/>
        <v>0</v>
      </c>
      <c r="P131" s="25">
        <f t="shared" si="154"/>
        <v>0</v>
      </c>
      <c r="Q131" s="25">
        <f t="shared" si="154"/>
        <v>0</v>
      </c>
      <c r="R131" s="25">
        <f t="shared" si="154"/>
        <v>0</v>
      </c>
      <c r="S131" s="25">
        <f t="shared" si="154"/>
        <v>0</v>
      </c>
      <c r="T131" s="25">
        <f t="shared" si="154"/>
        <v>0</v>
      </c>
      <c r="U131" s="25">
        <f t="shared" si="154"/>
        <v>0</v>
      </c>
      <c r="V131" s="25">
        <f t="shared" si="154"/>
        <v>0</v>
      </c>
      <c r="W131" s="25">
        <f t="shared" si="154"/>
        <v>0</v>
      </c>
      <c r="X131" s="25">
        <f t="shared" si="154"/>
        <v>0</v>
      </c>
      <c r="Y131" s="25">
        <f t="shared" si="154"/>
        <v>0</v>
      </c>
      <c r="Z131" s="25">
        <f t="shared" si="154"/>
        <v>0</v>
      </c>
      <c r="AA131" s="25">
        <f t="shared" si="154"/>
        <v>0</v>
      </c>
      <c r="AB131" s="25">
        <f t="shared" si="154"/>
        <v>0</v>
      </c>
      <c r="AC131" s="25">
        <f t="shared" si="154"/>
        <v>0</v>
      </c>
      <c r="AD131" s="25">
        <f t="shared" si="154"/>
        <v>0</v>
      </c>
      <c r="AE131" s="123">
        <f t="shared" si="154"/>
        <v>0</v>
      </c>
      <c r="AF131" s="25">
        <f t="shared" si="154"/>
        <v>0</v>
      </c>
      <c r="AG131" s="25">
        <f t="shared" si="154"/>
        <v>0</v>
      </c>
      <c r="AH131" s="25">
        <f t="shared" si="154"/>
        <v>0</v>
      </c>
      <c r="AI131" s="25">
        <f t="shared" si="154"/>
        <v>0</v>
      </c>
      <c r="AJ131" s="25">
        <f t="shared" si="154"/>
        <v>0</v>
      </c>
      <c r="AK131" s="25">
        <f t="shared" si="154"/>
        <v>0</v>
      </c>
      <c r="AL131" s="25">
        <f t="shared" si="154"/>
        <v>0</v>
      </c>
      <c r="AM131" s="25">
        <f t="shared" si="154"/>
        <v>0</v>
      </c>
      <c r="AN131" s="25">
        <f t="shared" si="154"/>
        <v>0</v>
      </c>
      <c r="AO131" s="25">
        <f t="shared" si="154"/>
        <v>0</v>
      </c>
      <c r="AP131" s="25">
        <f t="shared" si="154"/>
        <v>0</v>
      </c>
      <c r="AQ131" s="128">
        <f t="shared" si="154"/>
        <v>0</v>
      </c>
      <c r="AR131" s="128">
        <f t="shared" si="154"/>
        <v>0</v>
      </c>
      <c r="AS131" s="121">
        <f t="shared" si="154"/>
        <v>0</v>
      </c>
      <c r="AT131" s="123">
        <f t="shared" si="154"/>
        <v>0</v>
      </c>
      <c r="AU131" s="123">
        <f t="shared" si="154"/>
        <v>0</v>
      </c>
      <c r="AV131" s="60">
        <f t="shared" si="154"/>
        <v>0</v>
      </c>
      <c r="AW131" s="123">
        <f t="shared" si="154"/>
        <v>0</v>
      </c>
      <c r="AX131" s="25">
        <f t="shared" si="154"/>
        <v>0</v>
      </c>
      <c r="AY131" s="25">
        <f t="shared" si="154"/>
        <v>0</v>
      </c>
      <c r="AZ131" s="25">
        <f t="shared" si="154"/>
        <v>0</v>
      </c>
      <c r="BA131" s="25">
        <f t="shared" si="154"/>
        <v>0</v>
      </c>
      <c r="BB131" s="25">
        <f t="shared" si="154"/>
        <v>0</v>
      </c>
      <c r="BC131" s="25">
        <f t="shared" si="154"/>
        <v>0</v>
      </c>
      <c r="BD131" s="25">
        <f t="shared" si="154"/>
        <v>0</v>
      </c>
      <c r="BE131" s="25">
        <f t="shared" si="154"/>
        <v>0</v>
      </c>
      <c r="BF131" s="25">
        <f t="shared" si="154"/>
        <v>0</v>
      </c>
      <c r="BG131" s="25">
        <f t="shared" si="154"/>
        <v>0</v>
      </c>
    </row>
    <row r="132" spans="8:59">
      <c r="H132" s="124">
        <f>Registration!B13</f>
        <v>3</v>
      </c>
      <c r="I132" s="1" t="str">
        <f>Registration!C13</f>
        <v>Paul Work</v>
      </c>
      <c r="J132" s="121">
        <f t="shared" ref="J132:BG132" si="155">IF(ROW()=(COLUMN()+120),"-",(COUNTIF(G6_1,$H132)*COUNTIF(G6_1,J$7))+(COUNTIF(G6_2,$H132)*COUNTIF(G6_2,J$7))+(COUNTIF(G6_3,$H132)*COUNTIF(G6_3,J$7))+(COUNTIF(G6_4,$H132)*COUNTIF(G6_4,J$7))+(COUNTIF(G6_5,$H132)*COUNTIF(G6_5,J$7))+(COUNTIF(G7_1,$H132)*COUNTIF(G7_1,J$7))+(COUNTIF(G7_2,$H132)*COUNTIF(G7_2,J$7))+(COUNTIF(G7_3,$H132)*COUNTIF(G7_3,J$7))+(COUNTIF(G7_4,$H132)*COUNTIF(G7_4,J$7))+(COUNTIF(G7_5,$H132)*COUNTIF(G7_5,J$7))+(COUNTIF(G8_1,$H132)*COUNTIF(G8_1,J$7))+(COUNTIF(G8_2,$H132)*COUNTIF(G8_2,J$7))+(COUNTIF(G8_3,$H132)*COUNTIF(G8_3,J$7))+(COUNTIF(G8_4,$H132)*COUNTIF(G8_4,J$7))+(COUNTIF(G8_5,$H132)*COUNTIF(G8_5,J$7))+(COUNTIF(G9_1,$H132)*COUNTIF(G9_1,J$7))+(COUNTIF(G9_2,$H132)*COUNTIF(G9_2,J$7))+(COUNTIF(G9_3,$H132)*COUNTIF(G9_3,J$7))+(COUNTIF(G9_4,$H132)*COUNTIF(G9_4,J$7))+(COUNTIF(G9_5,$H132)*COUNTIF(G9_5,J$7)+J192))</f>
        <v>0</v>
      </c>
      <c r="K132" s="25">
        <f t="shared" si="155"/>
        <v>0</v>
      </c>
      <c r="L132" s="25" t="str">
        <f t="shared" si="155"/>
        <v>-</v>
      </c>
      <c r="M132" s="129">
        <f t="shared" si="155"/>
        <v>0</v>
      </c>
      <c r="N132" s="58">
        <f t="shared" si="155"/>
        <v>0</v>
      </c>
      <c r="O132" s="25">
        <f t="shared" si="155"/>
        <v>0</v>
      </c>
      <c r="P132" s="25">
        <f t="shared" si="155"/>
        <v>0</v>
      </c>
      <c r="Q132" s="25">
        <f t="shared" si="155"/>
        <v>0</v>
      </c>
      <c r="R132" s="25">
        <f t="shared" si="155"/>
        <v>0</v>
      </c>
      <c r="S132" s="69">
        <f t="shared" si="155"/>
        <v>0</v>
      </c>
      <c r="T132" s="69">
        <f t="shared" si="155"/>
        <v>0</v>
      </c>
      <c r="U132" s="25">
        <f t="shared" si="155"/>
        <v>0</v>
      </c>
      <c r="V132" s="71">
        <f t="shared" si="155"/>
        <v>0</v>
      </c>
      <c r="W132" s="69">
        <f t="shared" si="155"/>
        <v>0</v>
      </c>
      <c r="X132" s="70">
        <f t="shared" si="155"/>
        <v>0</v>
      </c>
      <c r="Y132" s="25">
        <f t="shared" si="155"/>
        <v>0</v>
      </c>
      <c r="Z132" s="25">
        <f t="shared" si="155"/>
        <v>0</v>
      </c>
      <c r="AA132" s="25">
        <f t="shared" si="155"/>
        <v>0</v>
      </c>
      <c r="AB132" s="25">
        <f t="shared" si="155"/>
        <v>0</v>
      </c>
      <c r="AC132" s="69">
        <f t="shared" si="155"/>
        <v>0</v>
      </c>
      <c r="AD132" s="25">
        <f t="shared" si="155"/>
        <v>0</v>
      </c>
      <c r="AE132" s="25">
        <f t="shared" si="155"/>
        <v>0</v>
      </c>
      <c r="AF132" s="25">
        <f t="shared" si="155"/>
        <v>0</v>
      </c>
      <c r="AG132" s="25">
        <f t="shared" si="155"/>
        <v>0</v>
      </c>
      <c r="AH132" s="25">
        <f t="shared" si="155"/>
        <v>0</v>
      </c>
      <c r="AI132" s="25">
        <f t="shared" si="155"/>
        <v>0</v>
      </c>
      <c r="AJ132" s="25">
        <f t="shared" si="155"/>
        <v>0</v>
      </c>
      <c r="AK132" s="25">
        <f t="shared" si="155"/>
        <v>0</v>
      </c>
      <c r="AL132" s="25">
        <f t="shared" si="155"/>
        <v>0</v>
      </c>
      <c r="AM132" s="25">
        <f t="shared" si="155"/>
        <v>0</v>
      </c>
      <c r="AN132" s="25">
        <f t="shared" si="155"/>
        <v>0</v>
      </c>
      <c r="AO132" s="25">
        <f t="shared" si="155"/>
        <v>0</v>
      </c>
      <c r="AP132" s="25">
        <f t="shared" si="155"/>
        <v>0</v>
      </c>
      <c r="AQ132" s="25">
        <f t="shared" si="155"/>
        <v>0</v>
      </c>
      <c r="AR132" s="25">
        <f t="shared" si="155"/>
        <v>0</v>
      </c>
      <c r="AS132" s="123">
        <f t="shared" si="155"/>
        <v>0</v>
      </c>
      <c r="AT132" s="25">
        <f t="shared" si="155"/>
        <v>0</v>
      </c>
      <c r="AU132" s="25">
        <f t="shared" si="155"/>
        <v>0</v>
      </c>
      <c r="AV132" s="25">
        <f t="shared" si="155"/>
        <v>0</v>
      </c>
      <c r="AW132" s="25">
        <f t="shared" si="155"/>
        <v>0</v>
      </c>
      <c r="AX132" s="73">
        <f t="shared" si="155"/>
        <v>0</v>
      </c>
      <c r="AY132" s="103">
        <f t="shared" si="155"/>
        <v>0</v>
      </c>
      <c r="AZ132" s="25">
        <f t="shared" si="155"/>
        <v>0</v>
      </c>
      <c r="BA132" s="25">
        <f t="shared" si="155"/>
        <v>0</v>
      </c>
      <c r="BB132" s="74">
        <f t="shared" si="155"/>
        <v>0</v>
      </c>
      <c r="BC132" s="73">
        <f t="shared" si="155"/>
        <v>0</v>
      </c>
      <c r="BD132" s="74">
        <f t="shared" si="155"/>
        <v>0</v>
      </c>
      <c r="BE132" s="74">
        <f t="shared" si="155"/>
        <v>0</v>
      </c>
      <c r="BF132" s="73">
        <f t="shared" si="155"/>
        <v>0</v>
      </c>
      <c r="BG132" s="130">
        <f t="shared" si="155"/>
        <v>0</v>
      </c>
    </row>
    <row r="133" spans="8:59">
      <c r="H133" s="124">
        <f>Registration!B14</f>
        <v>4</v>
      </c>
      <c r="I133" s="1" t="str">
        <f>Registration!C14</f>
        <v>David Simmons</v>
      </c>
      <c r="J133" s="123">
        <f t="shared" ref="J133:BG133" si="156">IF(ROW()=(COLUMN()+120),"-",(COUNTIF(G6_1,$H133)*COUNTIF(G6_1,J$7))+(COUNTIF(G6_2,$H133)*COUNTIF(G6_2,J$7))+(COUNTIF(G6_3,$H133)*COUNTIF(G6_3,J$7))+(COUNTIF(G6_4,$H133)*COUNTIF(G6_4,J$7))+(COUNTIF(G6_5,$H133)*COUNTIF(G6_5,J$7))+(COUNTIF(G7_1,$H133)*COUNTIF(G7_1,J$7))+(COUNTIF(G7_2,$H133)*COUNTIF(G7_2,J$7))+(COUNTIF(G7_3,$H133)*COUNTIF(G7_3,J$7))+(COUNTIF(G7_4,$H133)*COUNTIF(G7_4,J$7))+(COUNTIF(G7_5,$H133)*COUNTIF(G7_5,J$7))+(COUNTIF(G8_1,$H133)*COUNTIF(G8_1,J$7))+(COUNTIF(G8_2,$H133)*COUNTIF(G8_2,J$7))+(COUNTIF(G8_3,$H133)*COUNTIF(G8_3,J$7))+(COUNTIF(G8_4,$H133)*COUNTIF(G8_4,J$7))+(COUNTIF(G8_5,$H133)*COUNTIF(G8_5,J$7))+(COUNTIF(G9_1,$H133)*COUNTIF(G9_1,J$7))+(COUNTIF(G9_2,$H133)*COUNTIF(G9_2,J$7))+(COUNTIF(G9_3,$H133)*COUNTIF(G9_3,J$7))+(COUNTIF(G9_4,$H133)*COUNTIF(G9_4,J$7))+(COUNTIF(G9_5,$H133)*COUNTIF(G9_5,J$7)+J193))</f>
        <v>0</v>
      </c>
      <c r="K133" s="81">
        <f t="shared" si="156"/>
        <v>0</v>
      </c>
      <c r="L133" s="103">
        <f t="shared" si="156"/>
        <v>0</v>
      </c>
      <c r="M133" s="25" t="str">
        <f t="shared" si="156"/>
        <v>-</v>
      </c>
      <c r="N133" s="25">
        <f t="shared" si="156"/>
        <v>0</v>
      </c>
      <c r="O133" s="73">
        <f t="shared" si="156"/>
        <v>0</v>
      </c>
      <c r="P133" s="25">
        <f t="shared" si="156"/>
        <v>0</v>
      </c>
      <c r="Q133" s="25">
        <f t="shared" si="156"/>
        <v>0</v>
      </c>
      <c r="R133" s="25">
        <f t="shared" si="156"/>
        <v>0</v>
      </c>
      <c r="S133" s="25">
        <f t="shared" si="156"/>
        <v>0</v>
      </c>
      <c r="T133" s="25">
        <f t="shared" si="156"/>
        <v>0</v>
      </c>
      <c r="U133" s="25">
        <f t="shared" si="156"/>
        <v>0</v>
      </c>
      <c r="V133" s="25">
        <f t="shared" si="156"/>
        <v>0</v>
      </c>
      <c r="W133" s="25">
        <f t="shared" si="156"/>
        <v>0</v>
      </c>
      <c r="X133" s="25">
        <f t="shared" si="156"/>
        <v>0</v>
      </c>
      <c r="Y133" s="25">
        <f t="shared" si="156"/>
        <v>0</v>
      </c>
      <c r="Z133" s="25">
        <f t="shared" si="156"/>
        <v>0</v>
      </c>
      <c r="AA133" s="131">
        <f t="shared" si="156"/>
        <v>0</v>
      </c>
      <c r="AB133" s="25">
        <f t="shared" si="156"/>
        <v>0</v>
      </c>
      <c r="AC133" s="66">
        <f t="shared" si="156"/>
        <v>0</v>
      </c>
      <c r="AD133" s="25">
        <f t="shared" si="156"/>
        <v>0</v>
      </c>
      <c r="AE133" s="25">
        <f t="shared" si="156"/>
        <v>0</v>
      </c>
      <c r="AF133" s="25">
        <f t="shared" si="156"/>
        <v>0</v>
      </c>
      <c r="AG133" s="75">
        <f t="shared" si="156"/>
        <v>0</v>
      </c>
      <c r="AH133" s="25">
        <f t="shared" si="156"/>
        <v>0</v>
      </c>
      <c r="AI133" s="89">
        <f t="shared" si="156"/>
        <v>0</v>
      </c>
      <c r="AJ133" s="25">
        <f t="shared" si="156"/>
        <v>0</v>
      </c>
      <c r="AK133" s="81">
        <f t="shared" si="156"/>
        <v>0</v>
      </c>
      <c r="AL133" s="86">
        <f t="shared" si="156"/>
        <v>0</v>
      </c>
      <c r="AM133" s="25">
        <f t="shared" si="156"/>
        <v>0</v>
      </c>
      <c r="AN133" s="25">
        <f t="shared" si="156"/>
        <v>0</v>
      </c>
      <c r="AO133" s="86">
        <f t="shared" si="156"/>
        <v>0</v>
      </c>
      <c r="AP133" s="62">
        <f t="shared" si="156"/>
        <v>0</v>
      </c>
      <c r="AQ133" s="94">
        <f t="shared" si="156"/>
        <v>0</v>
      </c>
      <c r="AR133" s="25">
        <f t="shared" si="156"/>
        <v>0</v>
      </c>
      <c r="AS133" s="25">
        <f t="shared" si="156"/>
        <v>0</v>
      </c>
      <c r="AT133" s="25">
        <f t="shared" si="156"/>
        <v>0</v>
      </c>
      <c r="AU133" s="25">
        <f t="shared" si="156"/>
        <v>0</v>
      </c>
      <c r="AV133" s="25">
        <f t="shared" si="156"/>
        <v>0</v>
      </c>
      <c r="AW133" s="132">
        <f t="shared" si="156"/>
        <v>0</v>
      </c>
      <c r="AX133" s="94">
        <f t="shared" si="156"/>
        <v>0</v>
      </c>
      <c r="AY133" s="25">
        <f t="shared" si="156"/>
        <v>0</v>
      </c>
      <c r="AZ133" s="94">
        <f t="shared" si="156"/>
        <v>0</v>
      </c>
      <c r="BA133" s="25">
        <f t="shared" si="156"/>
        <v>0</v>
      </c>
      <c r="BB133" s="133">
        <f t="shared" si="156"/>
        <v>0</v>
      </c>
      <c r="BC133" s="106">
        <f t="shared" si="156"/>
        <v>0</v>
      </c>
      <c r="BD133" s="25">
        <f t="shared" si="156"/>
        <v>0</v>
      </c>
      <c r="BE133" s="106">
        <f t="shared" si="156"/>
        <v>0</v>
      </c>
      <c r="BF133" s="133">
        <f t="shared" si="156"/>
        <v>0</v>
      </c>
      <c r="BG133" s="121">
        <f t="shared" si="156"/>
        <v>0</v>
      </c>
    </row>
    <row r="134" spans="8:59">
      <c r="H134" s="124">
        <f>Registration!B15</f>
        <v>5</v>
      </c>
      <c r="I134" s="1" t="str">
        <f>Registration!C15</f>
        <v>David Hecht</v>
      </c>
      <c r="J134" s="115">
        <f t="shared" ref="J134:BG134" si="157">IF(ROW()=(COLUMN()+120),"-",(COUNTIF(G6_1,$H134)*COUNTIF(G6_1,J$7))+(COUNTIF(G6_2,$H134)*COUNTIF(G6_2,J$7))+(COUNTIF(G6_3,$H134)*COUNTIF(G6_3,J$7))+(COUNTIF(G6_4,$H134)*COUNTIF(G6_4,J$7))+(COUNTIF(G6_5,$H134)*COUNTIF(G6_5,J$7))+(COUNTIF(G7_1,$H134)*COUNTIF(G7_1,J$7))+(COUNTIF(G7_2,$H134)*COUNTIF(G7_2,J$7))+(COUNTIF(G7_3,$H134)*COUNTIF(G7_3,J$7))+(COUNTIF(G7_4,$H134)*COUNTIF(G7_4,J$7))+(COUNTIF(G7_5,$H134)*COUNTIF(G7_5,J$7))+(COUNTIF(G8_1,$H134)*COUNTIF(G8_1,J$7))+(COUNTIF(G8_2,$H134)*COUNTIF(G8_2,J$7))+(COUNTIF(G8_3,$H134)*COUNTIF(G8_3,J$7))+(COUNTIF(G8_4,$H134)*COUNTIF(G8_4,J$7))+(COUNTIF(G8_5,$H134)*COUNTIF(G8_5,J$7))+(COUNTIF(G9_1,$H134)*COUNTIF(G9_1,J$7))+(COUNTIF(G9_2,$H134)*COUNTIF(G9_2,J$7))+(COUNTIF(G9_3,$H134)*COUNTIF(G9_3,J$7))+(COUNTIF(G9_4,$H134)*COUNTIF(G9_4,J$7))+(COUNTIF(G9_5,$H134)*COUNTIF(G9_5,J$7)+J194))</f>
        <v>0</v>
      </c>
      <c r="K134" s="25">
        <f t="shared" si="157"/>
        <v>0</v>
      </c>
      <c r="L134" s="25">
        <f t="shared" si="157"/>
        <v>0</v>
      </c>
      <c r="M134" s="133">
        <f t="shared" si="157"/>
        <v>0</v>
      </c>
      <c r="N134" s="25" t="str">
        <f t="shared" si="157"/>
        <v>-</v>
      </c>
      <c r="O134" s="25">
        <f t="shared" si="157"/>
        <v>0</v>
      </c>
      <c r="P134" s="68">
        <f t="shared" si="157"/>
        <v>0</v>
      </c>
      <c r="Q134" s="25">
        <f t="shared" si="157"/>
        <v>0</v>
      </c>
      <c r="R134" s="133">
        <f t="shared" si="157"/>
        <v>0</v>
      </c>
      <c r="S134" s="115">
        <f t="shared" si="157"/>
        <v>0</v>
      </c>
      <c r="T134" s="68">
        <f t="shared" si="157"/>
        <v>0</v>
      </c>
      <c r="U134" s="128">
        <f t="shared" si="157"/>
        <v>0</v>
      </c>
      <c r="V134" s="128">
        <f t="shared" si="157"/>
        <v>0</v>
      </c>
      <c r="W134" s="123">
        <f t="shared" si="157"/>
        <v>0</v>
      </c>
      <c r="X134" s="25">
        <f t="shared" si="157"/>
        <v>0</v>
      </c>
      <c r="Y134" s="25">
        <f t="shared" si="157"/>
        <v>0</v>
      </c>
      <c r="Z134" s="25">
        <f t="shared" si="157"/>
        <v>0</v>
      </c>
      <c r="AA134" s="25">
        <f t="shared" si="157"/>
        <v>0</v>
      </c>
      <c r="AB134" s="25">
        <f t="shared" si="157"/>
        <v>0</v>
      </c>
      <c r="AC134" s="25">
        <f t="shared" si="157"/>
        <v>0</v>
      </c>
      <c r="AD134" s="25">
        <f t="shared" si="157"/>
        <v>0</v>
      </c>
      <c r="AE134" s="25">
        <f t="shared" si="157"/>
        <v>0</v>
      </c>
      <c r="AF134" s="25">
        <f t="shared" si="157"/>
        <v>0</v>
      </c>
      <c r="AG134" s="25">
        <f t="shared" si="157"/>
        <v>0</v>
      </c>
      <c r="AH134" s="25">
        <f t="shared" si="157"/>
        <v>0</v>
      </c>
      <c r="AI134" s="25">
        <f t="shared" si="157"/>
        <v>0</v>
      </c>
      <c r="AJ134" s="25">
        <f t="shared" si="157"/>
        <v>0</v>
      </c>
      <c r="AK134" s="25">
        <f t="shared" si="157"/>
        <v>0</v>
      </c>
      <c r="AL134" s="25">
        <f t="shared" si="157"/>
        <v>0</v>
      </c>
      <c r="AM134" s="25">
        <f t="shared" si="157"/>
        <v>0</v>
      </c>
      <c r="AN134" s="25">
        <f t="shared" si="157"/>
        <v>0</v>
      </c>
      <c r="AO134" s="106">
        <f t="shared" si="157"/>
        <v>0</v>
      </c>
      <c r="AP134" s="134">
        <f t="shared" si="157"/>
        <v>0</v>
      </c>
      <c r="AQ134" s="123">
        <f t="shared" si="157"/>
        <v>0</v>
      </c>
      <c r="AR134" s="25">
        <f t="shared" si="157"/>
        <v>0</v>
      </c>
      <c r="AS134" s="25">
        <f t="shared" si="157"/>
        <v>0</v>
      </c>
      <c r="AT134" s="25">
        <f t="shared" si="157"/>
        <v>0</v>
      </c>
      <c r="AU134" s="25">
        <f t="shared" si="157"/>
        <v>0</v>
      </c>
      <c r="AV134" s="25">
        <f t="shared" si="157"/>
        <v>0</v>
      </c>
      <c r="AW134" s="25">
        <f t="shared" si="157"/>
        <v>0</v>
      </c>
      <c r="AX134" s="25">
        <f t="shared" si="157"/>
        <v>0</v>
      </c>
      <c r="AY134" s="25">
        <f t="shared" si="157"/>
        <v>0</v>
      </c>
      <c r="AZ134" s="25">
        <f t="shared" si="157"/>
        <v>0</v>
      </c>
      <c r="BA134" s="25">
        <f t="shared" si="157"/>
        <v>0</v>
      </c>
      <c r="BB134" s="25">
        <f t="shared" si="157"/>
        <v>0</v>
      </c>
      <c r="BC134" s="25">
        <f t="shared" si="157"/>
        <v>0</v>
      </c>
      <c r="BD134" s="25">
        <f t="shared" si="157"/>
        <v>0</v>
      </c>
      <c r="BE134" s="121">
        <f t="shared" si="157"/>
        <v>0</v>
      </c>
      <c r="BF134" s="135">
        <f t="shared" si="157"/>
        <v>0</v>
      </c>
      <c r="BG134" s="123">
        <f t="shared" si="157"/>
        <v>0</v>
      </c>
    </row>
    <row r="135" spans="8:59">
      <c r="H135" s="124">
        <f>Registration!B16</f>
        <v>6</v>
      </c>
      <c r="I135" s="1" t="str">
        <f>Registration!C16</f>
        <v>Rick Westerman</v>
      </c>
      <c r="J135" s="25">
        <f t="shared" ref="J135:BG135" si="158">IF(ROW()=(COLUMN()+120),"-",(COUNTIF(G6_1,$H135)*COUNTIF(G6_1,J$7))+(COUNTIF(G6_2,$H135)*COUNTIF(G6_2,J$7))+(COUNTIF(G6_3,$H135)*COUNTIF(G6_3,J$7))+(COUNTIF(G6_4,$H135)*COUNTIF(G6_4,J$7))+(COUNTIF(G6_5,$H135)*COUNTIF(G6_5,J$7))+(COUNTIF(G7_1,$H135)*COUNTIF(G7_1,J$7))+(COUNTIF(G7_2,$H135)*COUNTIF(G7_2,J$7))+(COUNTIF(G7_3,$H135)*COUNTIF(G7_3,J$7))+(COUNTIF(G7_4,$H135)*COUNTIF(G7_4,J$7))+(COUNTIF(G7_5,$H135)*COUNTIF(G7_5,J$7))+(COUNTIF(G8_1,$H135)*COUNTIF(G8_1,J$7))+(COUNTIF(G8_2,$H135)*COUNTIF(G8_2,J$7))+(COUNTIF(G8_3,$H135)*COUNTIF(G8_3,J$7))+(COUNTIF(G8_4,$H135)*COUNTIF(G8_4,J$7))+(COUNTIF(G8_5,$H135)*COUNTIF(G8_5,J$7))+(COUNTIF(G9_1,$H135)*COUNTIF(G9_1,J$7))+(COUNTIF(G9_2,$H135)*COUNTIF(G9_2,J$7))+(COUNTIF(G9_3,$H135)*COUNTIF(G9_3,J$7))+(COUNTIF(G9_4,$H135)*COUNTIF(G9_4,J$7))+(COUNTIF(G9_5,$H135)*COUNTIF(G9_5,J$7)+J195))</f>
        <v>0</v>
      </c>
      <c r="K135" s="25">
        <f t="shared" si="158"/>
        <v>0</v>
      </c>
      <c r="L135" s="88">
        <f t="shared" si="158"/>
        <v>0</v>
      </c>
      <c r="M135" s="88">
        <f t="shared" si="158"/>
        <v>0</v>
      </c>
      <c r="N135" s="88">
        <f t="shared" si="158"/>
        <v>0</v>
      </c>
      <c r="O135" s="25" t="str">
        <f t="shared" si="158"/>
        <v>-</v>
      </c>
      <c r="P135" s="94">
        <f t="shared" si="158"/>
        <v>0</v>
      </c>
      <c r="Q135" s="25">
        <f t="shared" si="158"/>
        <v>0</v>
      </c>
      <c r="R135" s="25">
        <f t="shared" si="158"/>
        <v>0</v>
      </c>
      <c r="S135" s="25">
        <f t="shared" si="158"/>
        <v>0</v>
      </c>
      <c r="T135" s="25">
        <f t="shared" si="158"/>
        <v>0</v>
      </c>
      <c r="U135" s="25">
        <f t="shared" si="158"/>
        <v>0</v>
      </c>
      <c r="V135" s="25">
        <f t="shared" si="158"/>
        <v>0</v>
      </c>
      <c r="W135" s="94">
        <f t="shared" si="158"/>
        <v>0</v>
      </c>
      <c r="X135" s="94">
        <f t="shared" si="158"/>
        <v>0</v>
      </c>
      <c r="Y135" s="136">
        <f t="shared" si="158"/>
        <v>0</v>
      </c>
      <c r="Z135" s="123">
        <f t="shared" si="158"/>
        <v>0</v>
      </c>
      <c r="AA135" s="123">
        <f t="shared" si="158"/>
        <v>0</v>
      </c>
      <c r="AB135" s="25">
        <f t="shared" si="158"/>
        <v>0</v>
      </c>
      <c r="AC135" s="25">
        <f t="shared" si="158"/>
        <v>0</v>
      </c>
      <c r="AD135" s="25">
        <f t="shared" si="158"/>
        <v>0</v>
      </c>
      <c r="AE135" s="25">
        <f t="shared" si="158"/>
        <v>0</v>
      </c>
      <c r="AF135" s="25">
        <f t="shared" si="158"/>
        <v>0</v>
      </c>
      <c r="AG135" s="25">
        <f t="shared" si="158"/>
        <v>0</v>
      </c>
      <c r="AH135" s="25">
        <f t="shared" si="158"/>
        <v>0</v>
      </c>
      <c r="AI135" s="25">
        <f t="shared" si="158"/>
        <v>0</v>
      </c>
      <c r="AJ135" s="25">
        <f t="shared" si="158"/>
        <v>0</v>
      </c>
      <c r="AK135" s="25">
        <f t="shared" si="158"/>
        <v>0</v>
      </c>
      <c r="AL135" s="25">
        <f t="shared" si="158"/>
        <v>0</v>
      </c>
      <c r="AM135" s="106">
        <f t="shared" si="158"/>
        <v>0</v>
      </c>
      <c r="AN135" s="135">
        <f t="shared" si="158"/>
        <v>0</v>
      </c>
      <c r="AO135" s="131">
        <f t="shared" si="158"/>
        <v>0</v>
      </c>
      <c r="AP135" s="123">
        <f t="shared" si="158"/>
        <v>0</v>
      </c>
      <c r="AQ135" s="25">
        <f t="shared" si="158"/>
        <v>0</v>
      </c>
      <c r="AR135" s="25">
        <f t="shared" si="158"/>
        <v>0</v>
      </c>
      <c r="AS135" s="25">
        <f t="shared" si="158"/>
        <v>0</v>
      </c>
      <c r="AT135" s="25">
        <f t="shared" si="158"/>
        <v>0</v>
      </c>
      <c r="AU135" s="25">
        <f t="shared" si="158"/>
        <v>0</v>
      </c>
      <c r="AV135" s="25">
        <f t="shared" si="158"/>
        <v>0</v>
      </c>
      <c r="AW135" s="25">
        <f t="shared" si="158"/>
        <v>0</v>
      </c>
      <c r="AX135" s="25">
        <f t="shared" si="158"/>
        <v>0</v>
      </c>
      <c r="AY135" s="25">
        <f t="shared" si="158"/>
        <v>0</v>
      </c>
      <c r="AZ135" s="25">
        <f t="shared" si="158"/>
        <v>0</v>
      </c>
      <c r="BA135" s="25">
        <f t="shared" si="158"/>
        <v>0</v>
      </c>
      <c r="BB135" s="25">
        <f t="shared" si="158"/>
        <v>0</v>
      </c>
      <c r="BC135" s="25">
        <f t="shared" si="158"/>
        <v>0</v>
      </c>
      <c r="BD135" s="25">
        <f t="shared" si="158"/>
        <v>0</v>
      </c>
      <c r="BE135" s="25">
        <f t="shared" si="158"/>
        <v>0</v>
      </c>
      <c r="BF135" s="25">
        <f t="shared" si="158"/>
        <v>0</v>
      </c>
      <c r="BG135" s="25">
        <f t="shared" si="158"/>
        <v>0</v>
      </c>
    </row>
    <row r="136" spans="8:59">
      <c r="H136" s="124">
        <f>Registration!B17</f>
        <v>7</v>
      </c>
      <c r="I136" s="1" t="str">
        <f>Registration!C17</f>
        <v>Ken Boucher</v>
      </c>
      <c r="J136" s="25">
        <f t="shared" ref="J136:BG136" si="159">IF(ROW()=(COLUMN()+120),"-",(COUNTIF(G6_1,$H136)*COUNTIF(G6_1,J$7))+(COUNTIF(G6_2,$H136)*COUNTIF(G6_2,J$7))+(COUNTIF(G6_3,$H136)*COUNTIF(G6_3,J$7))+(COUNTIF(G6_4,$H136)*COUNTIF(G6_4,J$7))+(COUNTIF(G6_5,$H136)*COUNTIF(G6_5,J$7))+(COUNTIF(G7_1,$H136)*COUNTIF(G7_1,J$7))+(COUNTIF(G7_2,$H136)*COUNTIF(G7_2,J$7))+(COUNTIF(G7_3,$H136)*COUNTIF(G7_3,J$7))+(COUNTIF(G7_4,$H136)*COUNTIF(G7_4,J$7))+(COUNTIF(G7_5,$H136)*COUNTIF(G7_5,J$7))+(COUNTIF(G8_1,$H136)*COUNTIF(G8_1,J$7))+(COUNTIF(G8_2,$H136)*COUNTIF(G8_2,J$7))+(COUNTIF(G8_3,$H136)*COUNTIF(G8_3,J$7))+(COUNTIF(G8_4,$H136)*COUNTIF(G8_4,J$7))+(COUNTIF(G8_5,$H136)*COUNTIF(G8_5,J$7))+(COUNTIF(G9_1,$H136)*COUNTIF(G9_1,J$7))+(COUNTIF(G9_2,$H136)*COUNTIF(G9_2,J$7))+(COUNTIF(G9_3,$H136)*COUNTIF(G9_3,J$7))+(COUNTIF(G9_4,$H136)*COUNTIF(G9_4,J$7))+(COUNTIF(G9_5,$H136)*COUNTIF(G9_5,J$7)+J196))</f>
        <v>0</v>
      </c>
      <c r="K136" s="25">
        <f t="shared" si="159"/>
        <v>0</v>
      </c>
      <c r="L136" s="25">
        <f t="shared" si="159"/>
        <v>0</v>
      </c>
      <c r="M136" s="25">
        <f t="shared" si="159"/>
        <v>0</v>
      </c>
      <c r="N136" s="25">
        <f t="shared" si="159"/>
        <v>0</v>
      </c>
      <c r="O136" s="25">
        <f t="shared" si="159"/>
        <v>0</v>
      </c>
      <c r="P136" s="25" t="str">
        <f t="shared" si="159"/>
        <v>-</v>
      </c>
      <c r="Q136" s="25">
        <f t="shared" si="159"/>
        <v>0</v>
      </c>
      <c r="R136" s="25">
        <f t="shared" si="159"/>
        <v>0</v>
      </c>
      <c r="S136" s="25">
        <f t="shared" si="159"/>
        <v>0</v>
      </c>
      <c r="T136" s="25">
        <f t="shared" si="159"/>
        <v>0</v>
      </c>
      <c r="U136" s="25">
        <f t="shared" si="159"/>
        <v>0</v>
      </c>
      <c r="V136" s="25">
        <f t="shared" si="159"/>
        <v>0</v>
      </c>
      <c r="W136" s="25">
        <f t="shared" si="159"/>
        <v>0</v>
      </c>
      <c r="X136" s="25">
        <f t="shared" si="159"/>
        <v>0</v>
      </c>
      <c r="Y136" s="25">
        <f t="shared" si="159"/>
        <v>0</v>
      </c>
      <c r="Z136" s="25">
        <f t="shared" si="159"/>
        <v>0</v>
      </c>
      <c r="AA136" s="25">
        <f t="shared" si="159"/>
        <v>0</v>
      </c>
      <c r="AB136" s="25">
        <f t="shared" si="159"/>
        <v>0</v>
      </c>
      <c r="AC136" s="25">
        <f t="shared" si="159"/>
        <v>0</v>
      </c>
      <c r="AD136" s="25">
        <f t="shared" si="159"/>
        <v>0</v>
      </c>
      <c r="AE136" s="25">
        <f t="shared" si="159"/>
        <v>0</v>
      </c>
      <c r="AF136" s="25">
        <f t="shared" si="159"/>
        <v>0</v>
      </c>
      <c r="AG136" s="25">
        <f t="shared" si="159"/>
        <v>0</v>
      </c>
      <c r="AH136" s="25">
        <f t="shared" si="159"/>
        <v>0</v>
      </c>
      <c r="AI136" s="25">
        <f t="shared" si="159"/>
        <v>0</v>
      </c>
      <c r="AJ136" s="25">
        <f t="shared" si="159"/>
        <v>0</v>
      </c>
      <c r="AK136" s="25">
        <f t="shared" si="159"/>
        <v>0</v>
      </c>
      <c r="AL136" s="25">
        <f t="shared" si="159"/>
        <v>0</v>
      </c>
      <c r="AM136" s="25">
        <f t="shared" si="159"/>
        <v>0</v>
      </c>
      <c r="AN136" s="25">
        <f t="shared" si="159"/>
        <v>0</v>
      </c>
      <c r="AO136" s="25">
        <f t="shared" si="159"/>
        <v>0</v>
      </c>
      <c r="AP136" s="25">
        <f t="shared" si="159"/>
        <v>0</v>
      </c>
      <c r="AQ136" s="25">
        <f t="shared" si="159"/>
        <v>0</v>
      </c>
      <c r="AR136" s="25">
        <f t="shared" si="159"/>
        <v>0</v>
      </c>
      <c r="AS136" s="25">
        <f t="shared" si="159"/>
        <v>0</v>
      </c>
      <c r="AT136" s="25">
        <f t="shared" si="159"/>
        <v>0</v>
      </c>
      <c r="AU136" s="25">
        <f t="shared" si="159"/>
        <v>0</v>
      </c>
      <c r="AV136" s="25">
        <f t="shared" si="159"/>
        <v>0</v>
      </c>
      <c r="AW136" s="25">
        <f t="shared" si="159"/>
        <v>0</v>
      </c>
      <c r="AX136" s="25">
        <f t="shared" si="159"/>
        <v>0</v>
      </c>
      <c r="AY136" s="25">
        <f t="shared" si="159"/>
        <v>0</v>
      </c>
      <c r="AZ136" s="25">
        <f t="shared" si="159"/>
        <v>0</v>
      </c>
      <c r="BA136" s="25">
        <f t="shared" si="159"/>
        <v>0</v>
      </c>
      <c r="BB136" s="25">
        <f t="shared" si="159"/>
        <v>0</v>
      </c>
      <c r="BC136" s="25">
        <f t="shared" si="159"/>
        <v>0</v>
      </c>
      <c r="BD136" s="25">
        <f t="shared" si="159"/>
        <v>0</v>
      </c>
      <c r="BE136" s="25">
        <f t="shared" si="159"/>
        <v>0</v>
      </c>
      <c r="BF136" s="25">
        <f t="shared" si="159"/>
        <v>0</v>
      </c>
      <c r="BG136" s="25">
        <f t="shared" si="159"/>
        <v>0</v>
      </c>
    </row>
    <row r="137" spans="8:59">
      <c r="H137" s="124">
        <f>Registration!B18</f>
        <v>8</v>
      </c>
      <c r="I137" s="1" t="str">
        <f>Registration!C18</f>
        <v>Jeff Heuer</v>
      </c>
      <c r="J137" s="25">
        <f t="shared" ref="J137:BG137" si="160">IF(ROW()=(COLUMN()+120),"-",(COUNTIF(G6_1,$H137)*COUNTIF(G6_1,J$7))+(COUNTIF(G6_2,$H137)*COUNTIF(G6_2,J$7))+(COUNTIF(G6_3,$H137)*COUNTIF(G6_3,J$7))+(COUNTIF(G6_4,$H137)*COUNTIF(G6_4,J$7))+(COUNTIF(G6_5,$H137)*COUNTIF(G6_5,J$7))+(COUNTIF(G7_1,$H137)*COUNTIF(G7_1,J$7))+(COUNTIF(G7_2,$H137)*COUNTIF(G7_2,J$7))+(COUNTIF(G7_3,$H137)*COUNTIF(G7_3,J$7))+(COUNTIF(G7_4,$H137)*COUNTIF(G7_4,J$7))+(COUNTIF(G7_5,$H137)*COUNTIF(G7_5,J$7))+(COUNTIF(G8_1,$H137)*COUNTIF(G8_1,J$7))+(COUNTIF(G8_2,$H137)*COUNTIF(G8_2,J$7))+(COUNTIF(G8_3,$H137)*COUNTIF(G8_3,J$7))+(COUNTIF(G8_4,$H137)*COUNTIF(G8_4,J$7))+(COUNTIF(G8_5,$H137)*COUNTIF(G8_5,J$7))+(COUNTIF(G9_1,$H137)*COUNTIF(G9_1,J$7))+(COUNTIF(G9_2,$H137)*COUNTIF(G9_2,J$7))+(COUNTIF(G9_3,$H137)*COUNTIF(G9_3,J$7))+(COUNTIF(G9_4,$H137)*COUNTIF(G9_4,J$7))+(COUNTIF(G9_5,$H137)*COUNTIF(G9_5,J$7)+J197))</f>
        <v>0</v>
      </c>
      <c r="K137" s="25">
        <f t="shared" si="160"/>
        <v>0</v>
      </c>
      <c r="L137" s="25">
        <f t="shared" si="160"/>
        <v>0</v>
      </c>
      <c r="M137" s="25">
        <f t="shared" si="160"/>
        <v>0</v>
      </c>
      <c r="N137" s="25">
        <f t="shared" si="160"/>
        <v>0</v>
      </c>
      <c r="O137" s="68">
        <f t="shared" si="160"/>
        <v>0</v>
      </c>
      <c r="P137" s="88">
        <f t="shared" si="160"/>
        <v>0</v>
      </c>
      <c r="Q137" s="25" t="str">
        <f t="shared" si="160"/>
        <v>-</v>
      </c>
      <c r="R137" s="25">
        <f t="shared" si="160"/>
        <v>0</v>
      </c>
      <c r="S137" s="25">
        <f t="shared" si="160"/>
        <v>0</v>
      </c>
      <c r="T137" s="25">
        <f t="shared" si="160"/>
        <v>0</v>
      </c>
      <c r="U137" s="25">
        <f t="shared" si="160"/>
        <v>0</v>
      </c>
      <c r="V137" s="25">
        <f t="shared" si="160"/>
        <v>0</v>
      </c>
      <c r="W137" s="135">
        <f t="shared" si="160"/>
        <v>0</v>
      </c>
      <c r="X137" s="69">
        <f t="shared" si="160"/>
        <v>0</v>
      </c>
      <c r="Y137" s="123">
        <f t="shared" si="160"/>
        <v>0</v>
      </c>
      <c r="Z137" s="95">
        <f t="shared" si="160"/>
        <v>0</v>
      </c>
      <c r="AA137" s="57">
        <f t="shared" si="160"/>
        <v>0</v>
      </c>
      <c r="AB137" s="25">
        <f t="shared" si="160"/>
        <v>0</v>
      </c>
      <c r="AC137" s="137">
        <f t="shared" si="160"/>
        <v>0</v>
      </c>
      <c r="AD137" s="103">
        <f t="shared" si="160"/>
        <v>0</v>
      </c>
      <c r="AE137" s="25">
        <f t="shared" si="160"/>
        <v>0</v>
      </c>
      <c r="AF137" s="62">
        <f t="shared" si="160"/>
        <v>0</v>
      </c>
      <c r="AG137" s="25">
        <f t="shared" si="160"/>
        <v>0</v>
      </c>
      <c r="AH137" s="25">
        <f t="shared" si="160"/>
        <v>0</v>
      </c>
      <c r="AI137" s="25">
        <f t="shared" si="160"/>
        <v>0</v>
      </c>
      <c r="AJ137" s="25">
        <f t="shared" si="160"/>
        <v>0</v>
      </c>
      <c r="AK137" s="25">
        <f t="shared" si="160"/>
        <v>0</v>
      </c>
      <c r="AL137" s="25">
        <f t="shared" si="160"/>
        <v>0</v>
      </c>
      <c r="AM137" s="25">
        <f t="shared" si="160"/>
        <v>0</v>
      </c>
      <c r="AN137" s="25">
        <f t="shared" si="160"/>
        <v>0</v>
      </c>
      <c r="AO137" s="25">
        <f t="shared" si="160"/>
        <v>0</v>
      </c>
      <c r="AP137" s="25">
        <f t="shared" si="160"/>
        <v>0</v>
      </c>
      <c r="AQ137" s="25">
        <f t="shared" si="160"/>
        <v>0</v>
      </c>
      <c r="AR137" s="25">
        <f t="shared" si="160"/>
        <v>0</v>
      </c>
      <c r="AS137" s="25">
        <f t="shared" si="160"/>
        <v>0</v>
      </c>
      <c r="AT137" s="25">
        <f t="shared" si="160"/>
        <v>0</v>
      </c>
      <c r="AU137" s="25">
        <f t="shared" si="160"/>
        <v>0</v>
      </c>
      <c r="AV137" s="25">
        <f t="shared" si="160"/>
        <v>0</v>
      </c>
      <c r="AW137" s="25">
        <f t="shared" si="160"/>
        <v>0</v>
      </c>
      <c r="AX137" s="25">
        <f t="shared" si="160"/>
        <v>0</v>
      </c>
      <c r="AY137" s="25">
        <f t="shared" si="160"/>
        <v>0</v>
      </c>
      <c r="AZ137" s="25">
        <f t="shared" si="160"/>
        <v>0</v>
      </c>
      <c r="BA137" s="25">
        <f t="shared" si="160"/>
        <v>0</v>
      </c>
      <c r="BB137" s="25">
        <f t="shared" si="160"/>
        <v>0</v>
      </c>
      <c r="BC137" s="25">
        <f t="shared" si="160"/>
        <v>0</v>
      </c>
      <c r="BD137" s="25">
        <f t="shared" si="160"/>
        <v>0</v>
      </c>
      <c r="BE137" s="25">
        <f t="shared" si="160"/>
        <v>0</v>
      </c>
      <c r="BF137" s="25">
        <f t="shared" si="160"/>
        <v>0</v>
      </c>
      <c r="BG137" s="25">
        <f t="shared" si="160"/>
        <v>0</v>
      </c>
    </row>
    <row r="138" spans="8:59">
      <c r="H138" s="124">
        <f>Registration!B19</f>
        <v>9</v>
      </c>
      <c r="I138" s="1" t="str">
        <f>Registration!C19</f>
        <v>Aliza Panitz</v>
      </c>
      <c r="J138" s="25">
        <f t="shared" ref="J138:BG138" si="161">IF(ROW()=(COLUMN()+120),"-",(COUNTIF(G6_1,$H138)*COUNTIF(G6_1,J$7))+(COUNTIF(G6_2,$H138)*COUNTIF(G6_2,J$7))+(COUNTIF(G6_3,$H138)*COUNTIF(G6_3,J$7))+(COUNTIF(G6_4,$H138)*COUNTIF(G6_4,J$7))+(COUNTIF(G6_5,$H138)*COUNTIF(G6_5,J$7))+(COUNTIF(G7_1,$H138)*COUNTIF(G7_1,J$7))+(COUNTIF(G7_2,$H138)*COUNTIF(G7_2,J$7))+(COUNTIF(G7_3,$H138)*COUNTIF(G7_3,J$7))+(COUNTIF(G7_4,$H138)*COUNTIF(G7_4,J$7))+(COUNTIF(G7_5,$H138)*COUNTIF(G7_5,J$7))+(COUNTIF(G8_1,$H138)*COUNTIF(G8_1,J$7))+(COUNTIF(G8_2,$H138)*COUNTIF(G8_2,J$7))+(COUNTIF(G8_3,$H138)*COUNTIF(G8_3,J$7))+(COUNTIF(G8_4,$H138)*COUNTIF(G8_4,J$7))+(COUNTIF(G8_5,$H138)*COUNTIF(G8_5,J$7))+(COUNTIF(G9_1,$H138)*COUNTIF(G9_1,J$7))+(COUNTIF(G9_2,$H138)*COUNTIF(G9_2,J$7))+(COUNTIF(G9_3,$H138)*COUNTIF(G9_3,J$7))+(COUNTIF(G9_4,$H138)*COUNTIF(G9_4,J$7))+(COUNTIF(G9_5,$H138)*COUNTIF(G9_5,J$7)+J198))</f>
        <v>0</v>
      </c>
      <c r="K138" s="88">
        <f t="shared" si="161"/>
        <v>0</v>
      </c>
      <c r="L138" s="88">
        <f t="shared" si="161"/>
        <v>0</v>
      </c>
      <c r="M138" s="25">
        <f t="shared" si="161"/>
        <v>0</v>
      </c>
      <c r="N138" s="88">
        <f t="shared" si="161"/>
        <v>0</v>
      </c>
      <c r="O138" s="94">
        <f t="shared" si="161"/>
        <v>0</v>
      </c>
      <c r="P138" s="25">
        <f t="shared" si="161"/>
        <v>0</v>
      </c>
      <c r="Q138" s="25">
        <f t="shared" si="161"/>
        <v>0</v>
      </c>
      <c r="R138" s="25" t="str">
        <f t="shared" si="161"/>
        <v>-</v>
      </c>
      <c r="S138" s="25">
        <f t="shared" si="161"/>
        <v>0</v>
      </c>
      <c r="T138" s="25">
        <f t="shared" si="161"/>
        <v>0</v>
      </c>
      <c r="U138" s="25">
        <f t="shared" si="161"/>
        <v>0</v>
      </c>
      <c r="V138" s="25">
        <f t="shared" si="161"/>
        <v>0</v>
      </c>
      <c r="W138" s="25">
        <f t="shared" si="161"/>
        <v>0</v>
      </c>
      <c r="X138" s="25">
        <f t="shared" si="161"/>
        <v>0</v>
      </c>
      <c r="Y138" s="25">
        <f t="shared" si="161"/>
        <v>0</v>
      </c>
      <c r="Z138" s="25">
        <f t="shared" si="161"/>
        <v>0</v>
      </c>
      <c r="AA138" s="25">
        <f t="shared" si="161"/>
        <v>0</v>
      </c>
      <c r="AB138" s="25">
        <f t="shared" si="161"/>
        <v>0</v>
      </c>
      <c r="AC138" s="25">
        <f t="shared" si="161"/>
        <v>0</v>
      </c>
      <c r="AD138" s="25">
        <f t="shared" si="161"/>
        <v>0</v>
      </c>
      <c r="AE138" s="25">
        <f t="shared" si="161"/>
        <v>0</v>
      </c>
      <c r="AF138" s="25">
        <f t="shared" si="161"/>
        <v>0</v>
      </c>
      <c r="AG138" s="25">
        <f t="shared" si="161"/>
        <v>0</v>
      </c>
      <c r="AH138" s="25">
        <f t="shared" si="161"/>
        <v>0</v>
      </c>
      <c r="AI138" s="25">
        <f t="shared" si="161"/>
        <v>0</v>
      </c>
      <c r="AJ138" s="25">
        <f t="shared" si="161"/>
        <v>0</v>
      </c>
      <c r="AK138" s="25">
        <f t="shared" si="161"/>
        <v>0</v>
      </c>
      <c r="AL138" s="25">
        <f t="shared" si="161"/>
        <v>0</v>
      </c>
      <c r="AM138" s="25">
        <f t="shared" si="161"/>
        <v>0</v>
      </c>
      <c r="AN138" s="25">
        <f t="shared" si="161"/>
        <v>0</v>
      </c>
      <c r="AO138" s="25">
        <f t="shared" si="161"/>
        <v>0</v>
      </c>
      <c r="AP138" s="25">
        <f t="shared" si="161"/>
        <v>0</v>
      </c>
      <c r="AQ138" s="25">
        <f t="shared" si="161"/>
        <v>0</v>
      </c>
      <c r="AR138" s="25">
        <f t="shared" si="161"/>
        <v>0</v>
      </c>
      <c r="AS138" s="25">
        <f t="shared" si="161"/>
        <v>0</v>
      </c>
      <c r="AT138" s="25">
        <f t="shared" si="161"/>
        <v>0</v>
      </c>
      <c r="AU138" s="25">
        <f t="shared" si="161"/>
        <v>0</v>
      </c>
      <c r="AV138" s="25">
        <f t="shared" si="161"/>
        <v>0</v>
      </c>
      <c r="AW138" s="25">
        <f t="shared" si="161"/>
        <v>0</v>
      </c>
      <c r="AX138" s="25">
        <f t="shared" si="161"/>
        <v>0</v>
      </c>
      <c r="AY138" s="25">
        <f t="shared" si="161"/>
        <v>0</v>
      </c>
      <c r="AZ138" s="25">
        <f t="shared" si="161"/>
        <v>0</v>
      </c>
      <c r="BA138" s="25">
        <f t="shared" si="161"/>
        <v>0</v>
      </c>
      <c r="BB138" s="25">
        <f t="shared" si="161"/>
        <v>0</v>
      </c>
      <c r="BC138" s="25">
        <f t="shared" si="161"/>
        <v>0</v>
      </c>
      <c r="BD138" s="25">
        <f t="shared" si="161"/>
        <v>0</v>
      </c>
      <c r="BE138" s="25">
        <f t="shared" si="161"/>
        <v>0</v>
      </c>
      <c r="BF138" s="25">
        <f t="shared" si="161"/>
        <v>0</v>
      </c>
      <c r="BG138" s="25">
        <f t="shared" si="161"/>
        <v>0</v>
      </c>
    </row>
    <row r="139" spans="8:59">
      <c r="H139" s="124">
        <f>Registration!B20</f>
        <v>10</v>
      </c>
      <c r="I139" s="1" t="str">
        <f>Registration!C20</f>
        <v>John Tamplin</v>
      </c>
      <c r="J139" s="25">
        <f t="shared" ref="J139:BG139" si="162">IF(ROW()=(COLUMN()+120),"-",(COUNTIF(G6_1,$H139)*COUNTIF(G6_1,J$7))+(COUNTIF(G6_2,$H139)*COUNTIF(G6_2,J$7))+(COUNTIF(G6_3,$H139)*COUNTIF(G6_3,J$7))+(COUNTIF(G6_4,$H139)*COUNTIF(G6_4,J$7))+(COUNTIF(G6_5,$H139)*COUNTIF(G6_5,J$7))+(COUNTIF(G7_1,$H139)*COUNTIF(G7_1,J$7))+(COUNTIF(G7_2,$H139)*COUNTIF(G7_2,J$7))+(COUNTIF(G7_3,$H139)*COUNTIF(G7_3,J$7))+(COUNTIF(G7_4,$H139)*COUNTIF(G7_4,J$7))+(COUNTIF(G7_5,$H139)*COUNTIF(G7_5,J$7))+(COUNTIF(G8_1,$H139)*COUNTIF(G8_1,J$7))+(COUNTIF(G8_2,$H139)*COUNTIF(G8_2,J$7))+(COUNTIF(G8_3,$H139)*COUNTIF(G8_3,J$7))+(COUNTIF(G8_4,$H139)*COUNTIF(G8_4,J$7))+(COUNTIF(G8_5,$H139)*COUNTIF(G8_5,J$7))+(COUNTIF(G9_1,$H139)*COUNTIF(G9_1,J$7))+(COUNTIF(G9_2,$H139)*COUNTIF(G9_2,J$7))+(COUNTIF(G9_3,$H139)*COUNTIF(G9_3,J$7))+(COUNTIF(G9_4,$H139)*COUNTIF(G9_4,J$7))+(COUNTIF(G9_5,$H139)*COUNTIF(G9_5,J$7)+J199))</f>
        <v>0</v>
      </c>
      <c r="K139" s="88">
        <f t="shared" si="162"/>
        <v>0</v>
      </c>
      <c r="L139" s="88">
        <f t="shared" si="162"/>
        <v>0</v>
      </c>
      <c r="M139" s="88">
        <f t="shared" si="162"/>
        <v>0</v>
      </c>
      <c r="N139" s="88">
        <f t="shared" si="162"/>
        <v>0</v>
      </c>
      <c r="O139" s="94">
        <f t="shared" si="162"/>
        <v>0</v>
      </c>
      <c r="P139" s="94">
        <f t="shared" si="162"/>
        <v>0</v>
      </c>
      <c r="Q139" s="25">
        <f t="shared" si="162"/>
        <v>0</v>
      </c>
      <c r="R139" s="25">
        <f t="shared" si="162"/>
        <v>0</v>
      </c>
      <c r="S139" s="25" t="str">
        <f t="shared" si="162"/>
        <v>-</v>
      </c>
      <c r="T139" s="25">
        <f t="shared" si="162"/>
        <v>0</v>
      </c>
      <c r="U139" s="25">
        <f t="shared" si="162"/>
        <v>0</v>
      </c>
      <c r="V139" s="25">
        <f t="shared" si="162"/>
        <v>0</v>
      </c>
      <c r="W139" s="25">
        <f t="shared" si="162"/>
        <v>0</v>
      </c>
      <c r="X139" s="25">
        <f t="shared" si="162"/>
        <v>0</v>
      </c>
      <c r="Y139" s="25">
        <f t="shared" si="162"/>
        <v>0</v>
      </c>
      <c r="Z139" s="25">
        <f t="shared" si="162"/>
        <v>0</v>
      </c>
      <c r="AA139" s="25">
        <f t="shared" si="162"/>
        <v>0</v>
      </c>
      <c r="AB139" s="25">
        <f t="shared" si="162"/>
        <v>0</v>
      </c>
      <c r="AC139" s="25">
        <f t="shared" si="162"/>
        <v>0</v>
      </c>
      <c r="AD139" s="25">
        <f t="shared" si="162"/>
        <v>0</v>
      </c>
      <c r="AE139" s="25">
        <f t="shared" si="162"/>
        <v>0</v>
      </c>
      <c r="AF139" s="25">
        <f t="shared" si="162"/>
        <v>0</v>
      </c>
      <c r="AG139" s="25">
        <f t="shared" si="162"/>
        <v>0</v>
      </c>
      <c r="AH139" s="25">
        <f t="shared" si="162"/>
        <v>0</v>
      </c>
      <c r="AI139" s="25">
        <f t="shared" si="162"/>
        <v>0</v>
      </c>
      <c r="AJ139" s="25">
        <f t="shared" si="162"/>
        <v>0</v>
      </c>
      <c r="AK139" s="25">
        <f t="shared" si="162"/>
        <v>0</v>
      </c>
      <c r="AL139" s="25">
        <f t="shared" si="162"/>
        <v>0</v>
      </c>
      <c r="AM139" s="25">
        <f t="shared" si="162"/>
        <v>0</v>
      </c>
      <c r="AN139" s="25">
        <f t="shared" si="162"/>
        <v>0</v>
      </c>
      <c r="AO139" s="25">
        <f t="shared" si="162"/>
        <v>0</v>
      </c>
      <c r="AP139" s="25">
        <f t="shared" si="162"/>
        <v>0</v>
      </c>
      <c r="AQ139" s="25">
        <f t="shared" si="162"/>
        <v>0</v>
      </c>
      <c r="AR139" s="25">
        <f t="shared" si="162"/>
        <v>0</v>
      </c>
      <c r="AS139" s="25">
        <f t="shared" si="162"/>
        <v>0</v>
      </c>
      <c r="AT139" s="25">
        <f t="shared" si="162"/>
        <v>0</v>
      </c>
      <c r="AU139" s="25">
        <f t="shared" si="162"/>
        <v>0</v>
      </c>
      <c r="AV139" s="25">
        <f t="shared" si="162"/>
        <v>0</v>
      </c>
      <c r="AW139" s="25">
        <f t="shared" si="162"/>
        <v>0</v>
      </c>
      <c r="AX139" s="25">
        <f t="shared" si="162"/>
        <v>0</v>
      </c>
      <c r="AY139" s="25">
        <f t="shared" si="162"/>
        <v>0</v>
      </c>
      <c r="AZ139" s="25">
        <f t="shared" si="162"/>
        <v>0</v>
      </c>
      <c r="BA139" s="25">
        <f t="shared" si="162"/>
        <v>0</v>
      </c>
      <c r="BB139" s="25">
        <f t="shared" si="162"/>
        <v>0</v>
      </c>
      <c r="BC139" s="25">
        <f t="shared" si="162"/>
        <v>0</v>
      </c>
      <c r="BD139" s="25">
        <f t="shared" si="162"/>
        <v>0</v>
      </c>
      <c r="BE139" s="25">
        <f t="shared" si="162"/>
        <v>0</v>
      </c>
      <c r="BF139" s="25">
        <f t="shared" si="162"/>
        <v>0</v>
      </c>
      <c r="BG139" s="25">
        <f t="shared" si="162"/>
        <v>0</v>
      </c>
    </row>
    <row r="140" spans="8:59">
      <c r="H140" s="124">
        <f>Registration!B21</f>
        <v>11</v>
      </c>
      <c r="I140" s="1" t="str">
        <f>Registration!C21</f>
        <v>Dave Blanchard</v>
      </c>
      <c r="J140" s="25">
        <f t="shared" ref="J140:BG140" si="163">IF(ROW()=(COLUMN()+120),"-",(COUNTIF(G6_1,$H140)*COUNTIF(G6_1,J$7))+(COUNTIF(G6_2,$H140)*COUNTIF(G6_2,J$7))+(COUNTIF(G6_3,$H140)*COUNTIF(G6_3,J$7))+(COUNTIF(G6_4,$H140)*COUNTIF(G6_4,J$7))+(COUNTIF(G6_5,$H140)*COUNTIF(G6_5,J$7))+(COUNTIF(G7_1,$H140)*COUNTIF(G7_1,J$7))+(COUNTIF(G7_2,$H140)*COUNTIF(G7_2,J$7))+(COUNTIF(G7_3,$H140)*COUNTIF(G7_3,J$7))+(COUNTIF(G7_4,$H140)*COUNTIF(G7_4,J$7))+(COUNTIF(G7_5,$H140)*COUNTIF(G7_5,J$7))+(COUNTIF(G8_1,$H140)*COUNTIF(G8_1,J$7))+(COUNTIF(G8_2,$H140)*COUNTIF(G8_2,J$7))+(COUNTIF(G8_3,$H140)*COUNTIF(G8_3,J$7))+(COUNTIF(G8_4,$H140)*COUNTIF(G8_4,J$7))+(COUNTIF(G8_5,$H140)*COUNTIF(G8_5,J$7))+(COUNTIF(G9_1,$H140)*COUNTIF(G9_1,J$7))+(COUNTIF(G9_2,$H140)*COUNTIF(G9_2,J$7))+(COUNTIF(G9_3,$H140)*COUNTIF(G9_3,J$7))+(COUNTIF(G9_4,$H140)*COUNTIF(G9_4,J$7))+(COUNTIF(G9_5,$H140)*COUNTIF(G9_5,J$7)+J200))</f>
        <v>0</v>
      </c>
      <c r="K140" s="25">
        <f t="shared" si="163"/>
        <v>0</v>
      </c>
      <c r="L140" s="25">
        <f t="shared" si="163"/>
        <v>0</v>
      </c>
      <c r="M140" s="25">
        <f t="shared" si="163"/>
        <v>0</v>
      </c>
      <c r="N140" s="88">
        <f t="shared" si="163"/>
        <v>0</v>
      </c>
      <c r="O140" s="88">
        <f t="shared" si="163"/>
        <v>0</v>
      </c>
      <c r="P140" s="88">
        <f t="shared" si="163"/>
        <v>0</v>
      </c>
      <c r="Q140" s="25">
        <f t="shared" si="163"/>
        <v>0</v>
      </c>
      <c r="R140" s="25">
        <f t="shared" si="163"/>
        <v>0</v>
      </c>
      <c r="S140" s="25">
        <f t="shared" si="163"/>
        <v>0</v>
      </c>
      <c r="T140" s="25" t="str">
        <f t="shared" si="163"/>
        <v>-</v>
      </c>
      <c r="U140" s="25">
        <f t="shared" si="163"/>
        <v>0</v>
      </c>
      <c r="V140" s="25">
        <f t="shared" si="163"/>
        <v>0</v>
      </c>
      <c r="W140" s="25">
        <f t="shared" si="163"/>
        <v>0</v>
      </c>
      <c r="X140" s="25">
        <f t="shared" si="163"/>
        <v>0</v>
      </c>
      <c r="Y140" s="25">
        <f t="shared" si="163"/>
        <v>0</v>
      </c>
      <c r="Z140" s="25">
        <f t="shared" si="163"/>
        <v>0</v>
      </c>
      <c r="AA140" s="25">
        <f t="shared" si="163"/>
        <v>0</v>
      </c>
      <c r="AB140" s="25">
        <f t="shared" si="163"/>
        <v>0</v>
      </c>
      <c r="AC140" s="25">
        <f t="shared" si="163"/>
        <v>0</v>
      </c>
      <c r="AD140" s="25">
        <f t="shared" si="163"/>
        <v>0</v>
      </c>
      <c r="AE140" s="25">
        <f t="shared" si="163"/>
        <v>0</v>
      </c>
      <c r="AF140" s="25">
        <f t="shared" si="163"/>
        <v>0</v>
      </c>
      <c r="AG140" s="25">
        <f t="shared" si="163"/>
        <v>0</v>
      </c>
      <c r="AH140" s="62">
        <f t="shared" si="163"/>
        <v>0</v>
      </c>
      <c r="AI140" s="25">
        <f t="shared" si="163"/>
        <v>0</v>
      </c>
      <c r="AJ140" s="25">
        <f t="shared" si="163"/>
        <v>0</v>
      </c>
      <c r="AK140" s="25">
        <f t="shared" si="163"/>
        <v>0</v>
      </c>
      <c r="AL140" s="25">
        <f t="shared" si="163"/>
        <v>0</v>
      </c>
      <c r="AM140" s="25">
        <f t="shared" si="163"/>
        <v>0</v>
      </c>
      <c r="AN140" s="25">
        <f t="shared" si="163"/>
        <v>0</v>
      </c>
      <c r="AO140" s="25">
        <f t="shared" si="163"/>
        <v>0</v>
      </c>
      <c r="AP140" s="25">
        <f t="shared" si="163"/>
        <v>0</v>
      </c>
      <c r="AQ140" s="25">
        <f t="shared" si="163"/>
        <v>0</v>
      </c>
      <c r="AR140" s="25">
        <f t="shared" si="163"/>
        <v>0</v>
      </c>
      <c r="AS140" s="25">
        <f t="shared" si="163"/>
        <v>0</v>
      </c>
      <c r="AT140" s="25">
        <f t="shared" si="163"/>
        <v>0</v>
      </c>
      <c r="AU140" s="25">
        <f t="shared" si="163"/>
        <v>0</v>
      </c>
      <c r="AV140" s="25">
        <f t="shared" si="163"/>
        <v>0</v>
      </c>
      <c r="AW140" s="25">
        <f t="shared" si="163"/>
        <v>0</v>
      </c>
      <c r="AX140" s="25">
        <f t="shared" si="163"/>
        <v>0</v>
      </c>
      <c r="AY140" s="25">
        <f t="shared" si="163"/>
        <v>0</v>
      </c>
      <c r="AZ140" s="25">
        <f t="shared" si="163"/>
        <v>0</v>
      </c>
      <c r="BA140" s="25">
        <f t="shared" si="163"/>
        <v>0</v>
      </c>
      <c r="BB140" s="25">
        <f t="shared" si="163"/>
        <v>0</v>
      </c>
      <c r="BC140" s="25">
        <f t="shared" si="163"/>
        <v>0</v>
      </c>
      <c r="BD140" s="25">
        <f t="shared" si="163"/>
        <v>0</v>
      </c>
      <c r="BE140" s="25">
        <f t="shared" si="163"/>
        <v>0</v>
      </c>
      <c r="BF140" s="25">
        <f t="shared" si="163"/>
        <v>0</v>
      </c>
      <c r="BG140" s="25">
        <f t="shared" si="163"/>
        <v>0</v>
      </c>
    </row>
    <row r="141" spans="8:59">
      <c r="H141" s="124">
        <f>Registration!B22</f>
        <v>12</v>
      </c>
      <c r="I141" s="1" t="str">
        <f>Registration!C22</f>
        <v>Mike Monical</v>
      </c>
      <c r="J141" s="25">
        <f t="shared" ref="J141:BG141" si="164">IF(ROW()=(COLUMN()+120),"-",(COUNTIF(G6_1,$H141)*COUNTIF(G6_1,J$7))+(COUNTIF(G6_2,$H141)*COUNTIF(G6_2,J$7))+(COUNTIF(G6_3,$H141)*COUNTIF(G6_3,J$7))+(COUNTIF(G6_4,$H141)*COUNTIF(G6_4,J$7))+(COUNTIF(G6_5,$H141)*COUNTIF(G6_5,J$7))+(COUNTIF(G7_1,$H141)*COUNTIF(G7_1,J$7))+(COUNTIF(G7_2,$H141)*COUNTIF(G7_2,J$7))+(COUNTIF(G7_3,$H141)*COUNTIF(G7_3,J$7))+(COUNTIF(G7_4,$H141)*COUNTIF(G7_4,J$7))+(COUNTIF(G7_5,$H141)*COUNTIF(G7_5,J$7))+(COUNTIF(G8_1,$H141)*COUNTIF(G8_1,J$7))+(COUNTIF(G8_2,$H141)*COUNTIF(G8_2,J$7))+(COUNTIF(G8_3,$H141)*COUNTIF(G8_3,J$7))+(COUNTIF(G8_4,$H141)*COUNTIF(G8_4,J$7))+(COUNTIF(G8_5,$H141)*COUNTIF(G8_5,J$7))+(COUNTIF(G9_1,$H141)*COUNTIF(G9_1,J$7))+(COUNTIF(G9_2,$H141)*COUNTIF(G9_2,J$7))+(COUNTIF(G9_3,$H141)*COUNTIF(G9_3,J$7))+(COUNTIF(G9_4,$H141)*COUNTIF(G9_4,J$7))+(COUNTIF(G9_5,$H141)*COUNTIF(G9_5,J$7)+J201))</f>
        <v>0</v>
      </c>
      <c r="K141" s="25">
        <f t="shared" si="164"/>
        <v>0</v>
      </c>
      <c r="L141" s="25">
        <f t="shared" si="164"/>
        <v>0</v>
      </c>
      <c r="M141" s="25">
        <f t="shared" si="164"/>
        <v>0</v>
      </c>
      <c r="N141" s="68">
        <f t="shared" si="164"/>
        <v>0</v>
      </c>
      <c r="O141" s="88">
        <f t="shared" si="164"/>
        <v>0</v>
      </c>
      <c r="P141" s="25">
        <f t="shared" si="164"/>
        <v>0</v>
      </c>
      <c r="Q141" s="25">
        <f t="shared" si="164"/>
        <v>0</v>
      </c>
      <c r="R141" s="25">
        <f t="shared" si="164"/>
        <v>0</v>
      </c>
      <c r="S141" s="25">
        <f t="shared" si="164"/>
        <v>0</v>
      </c>
      <c r="T141" s="25">
        <f t="shared" si="164"/>
        <v>0</v>
      </c>
      <c r="U141" s="25" t="str">
        <f t="shared" si="164"/>
        <v>-</v>
      </c>
      <c r="V141" s="25">
        <f t="shared" si="164"/>
        <v>0</v>
      </c>
      <c r="W141" s="25">
        <f t="shared" si="164"/>
        <v>0</v>
      </c>
      <c r="X141" s="25">
        <f t="shared" si="164"/>
        <v>0</v>
      </c>
      <c r="Y141" s="25">
        <f t="shared" si="164"/>
        <v>0</v>
      </c>
      <c r="Z141" s="25">
        <f t="shared" si="164"/>
        <v>0</v>
      </c>
      <c r="AA141" s="25">
        <f t="shared" si="164"/>
        <v>0</v>
      </c>
      <c r="AB141" s="25">
        <f t="shared" si="164"/>
        <v>0</v>
      </c>
      <c r="AC141" s="25">
        <f t="shared" si="164"/>
        <v>0</v>
      </c>
      <c r="AD141" s="25">
        <f t="shared" si="164"/>
        <v>0</v>
      </c>
      <c r="AE141" s="25">
        <f t="shared" si="164"/>
        <v>0</v>
      </c>
      <c r="AF141" s="25">
        <f t="shared" si="164"/>
        <v>0</v>
      </c>
      <c r="AG141" s="25">
        <f t="shared" si="164"/>
        <v>0</v>
      </c>
      <c r="AH141" s="25">
        <f t="shared" si="164"/>
        <v>0</v>
      </c>
      <c r="AI141" s="25">
        <f t="shared" si="164"/>
        <v>0</v>
      </c>
      <c r="AJ141" s="25">
        <f t="shared" si="164"/>
        <v>0</v>
      </c>
      <c r="AK141" s="25">
        <f t="shared" si="164"/>
        <v>0</v>
      </c>
      <c r="AL141" s="25">
        <f t="shared" si="164"/>
        <v>0</v>
      </c>
      <c r="AM141" s="25">
        <f t="shared" si="164"/>
        <v>0</v>
      </c>
      <c r="AN141" s="25">
        <f t="shared" si="164"/>
        <v>0</v>
      </c>
      <c r="AO141" s="25">
        <f t="shared" si="164"/>
        <v>0</v>
      </c>
      <c r="AP141" s="25">
        <f t="shared" si="164"/>
        <v>0</v>
      </c>
      <c r="AQ141" s="25">
        <f t="shared" si="164"/>
        <v>0</v>
      </c>
      <c r="AR141" s="25">
        <f t="shared" si="164"/>
        <v>0</v>
      </c>
      <c r="AS141" s="25">
        <f t="shared" si="164"/>
        <v>0</v>
      </c>
      <c r="AT141" s="25">
        <f t="shared" si="164"/>
        <v>0</v>
      </c>
      <c r="AU141" s="25">
        <f t="shared" si="164"/>
        <v>0</v>
      </c>
      <c r="AV141" s="25">
        <f t="shared" si="164"/>
        <v>0</v>
      </c>
      <c r="AW141" s="25">
        <f t="shared" si="164"/>
        <v>0</v>
      </c>
      <c r="AX141" s="25">
        <f t="shared" si="164"/>
        <v>0</v>
      </c>
      <c r="AY141" s="25">
        <f t="shared" si="164"/>
        <v>0</v>
      </c>
      <c r="AZ141" s="25">
        <f t="shared" si="164"/>
        <v>0</v>
      </c>
      <c r="BA141" s="25">
        <f t="shared" si="164"/>
        <v>0</v>
      </c>
      <c r="BB141" s="25">
        <f t="shared" si="164"/>
        <v>0</v>
      </c>
      <c r="BC141" s="25">
        <f t="shared" si="164"/>
        <v>0</v>
      </c>
      <c r="BD141" s="25">
        <f t="shared" si="164"/>
        <v>0</v>
      </c>
      <c r="BE141" s="25">
        <f t="shared" si="164"/>
        <v>0</v>
      </c>
      <c r="BF141" s="25">
        <f t="shared" si="164"/>
        <v>0</v>
      </c>
      <c r="BG141" s="25">
        <f t="shared" si="164"/>
        <v>0</v>
      </c>
    </row>
    <row r="142" spans="8:59">
      <c r="H142" s="124">
        <f>Registration!B23</f>
        <v>13</v>
      </c>
      <c r="I142" s="1" t="str">
        <f>Registration!C23</f>
        <v>Chris Schaffer</v>
      </c>
      <c r="J142" s="25">
        <f t="shared" ref="J142:BG142" si="165">IF(ROW()=(COLUMN()+120),"-",(COUNTIF(G6_1,$H142)*COUNTIF(G6_1,J$7))+(COUNTIF(G6_2,$H142)*COUNTIF(G6_2,J$7))+(COUNTIF(G6_3,$H142)*COUNTIF(G6_3,J$7))+(COUNTIF(G6_4,$H142)*COUNTIF(G6_4,J$7))+(COUNTIF(G6_5,$H142)*COUNTIF(G6_5,J$7))+(COUNTIF(G7_1,$H142)*COUNTIF(G7_1,J$7))+(COUNTIF(G7_2,$H142)*COUNTIF(G7_2,J$7))+(COUNTIF(G7_3,$H142)*COUNTIF(G7_3,J$7))+(COUNTIF(G7_4,$H142)*COUNTIF(G7_4,J$7))+(COUNTIF(G7_5,$H142)*COUNTIF(G7_5,J$7))+(COUNTIF(G8_1,$H142)*COUNTIF(G8_1,J$7))+(COUNTIF(G8_2,$H142)*COUNTIF(G8_2,J$7))+(COUNTIF(G8_3,$H142)*COUNTIF(G8_3,J$7))+(COUNTIF(G8_4,$H142)*COUNTIF(G8_4,J$7))+(COUNTIF(G8_5,$H142)*COUNTIF(G8_5,J$7))+(COUNTIF(G9_1,$H142)*COUNTIF(G9_1,J$7))+(COUNTIF(G9_2,$H142)*COUNTIF(G9_2,J$7))+(COUNTIF(G9_3,$H142)*COUNTIF(G9_3,J$7))+(COUNTIF(G9_4,$H142)*COUNTIF(G9_4,J$7))+(COUNTIF(G9_5,$H142)*COUNTIF(G9_5,J$7)+J202))</f>
        <v>0</v>
      </c>
      <c r="K142" s="88">
        <f t="shared" si="165"/>
        <v>0</v>
      </c>
      <c r="L142" s="25">
        <f t="shared" si="165"/>
        <v>0</v>
      </c>
      <c r="M142" s="25">
        <f t="shared" si="165"/>
        <v>0</v>
      </c>
      <c r="N142" s="88">
        <f t="shared" si="165"/>
        <v>0</v>
      </c>
      <c r="O142" s="25">
        <f t="shared" si="165"/>
        <v>0</v>
      </c>
      <c r="P142" s="25">
        <f t="shared" si="165"/>
        <v>0</v>
      </c>
      <c r="Q142" s="25">
        <f t="shared" si="165"/>
        <v>0</v>
      </c>
      <c r="R142" s="25">
        <f t="shared" si="165"/>
        <v>0</v>
      </c>
      <c r="S142" s="25">
        <f t="shared" si="165"/>
        <v>0</v>
      </c>
      <c r="T142" s="25">
        <f t="shared" si="165"/>
        <v>0</v>
      </c>
      <c r="U142" s="25">
        <f t="shared" si="165"/>
        <v>0</v>
      </c>
      <c r="V142" s="25" t="str">
        <f t="shared" si="165"/>
        <v>-</v>
      </c>
      <c r="W142" s="25">
        <f t="shared" si="165"/>
        <v>0</v>
      </c>
      <c r="X142" s="25">
        <f t="shared" si="165"/>
        <v>0</v>
      </c>
      <c r="Y142" s="25">
        <f t="shared" si="165"/>
        <v>0</v>
      </c>
      <c r="Z142" s="25">
        <f t="shared" si="165"/>
        <v>0</v>
      </c>
      <c r="AA142" s="25">
        <f t="shared" si="165"/>
        <v>0</v>
      </c>
      <c r="AB142" s="25">
        <f t="shared" si="165"/>
        <v>0</v>
      </c>
      <c r="AC142" s="25">
        <f t="shared" si="165"/>
        <v>0</v>
      </c>
      <c r="AD142" s="25">
        <f t="shared" si="165"/>
        <v>0</v>
      </c>
      <c r="AE142" s="25">
        <f t="shared" si="165"/>
        <v>0</v>
      </c>
      <c r="AF142" s="25">
        <f t="shared" si="165"/>
        <v>0</v>
      </c>
      <c r="AG142" s="25">
        <f t="shared" si="165"/>
        <v>0</v>
      </c>
      <c r="AH142" s="25">
        <f t="shared" si="165"/>
        <v>0</v>
      </c>
      <c r="AI142" s="25">
        <f t="shared" si="165"/>
        <v>0</v>
      </c>
      <c r="AJ142" s="25">
        <f t="shared" si="165"/>
        <v>0</v>
      </c>
      <c r="AK142" s="25">
        <f t="shared" si="165"/>
        <v>0</v>
      </c>
      <c r="AL142" s="25">
        <f t="shared" si="165"/>
        <v>0</v>
      </c>
      <c r="AM142" s="25">
        <f t="shared" si="165"/>
        <v>0</v>
      </c>
      <c r="AN142" s="25">
        <f t="shared" si="165"/>
        <v>0</v>
      </c>
      <c r="AO142" s="25">
        <f t="shared" si="165"/>
        <v>0</v>
      </c>
      <c r="AP142" s="25">
        <f t="shared" si="165"/>
        <v>0</v>
      </c>
      <c r="AQ142" s="25">
        <f t="shared" si="165"/>
        <v>0</v>
      </c>
      <c r="AR142" s="25">
        <f t="shared" si="165"/>
        <v>0</v>
      </c>
      <c r="AS142" s="25">
        <f t="shared" si="165"/>
        <v>0</v>
      </c>
      <c r="AT142" s="25">
        <f t="shared" si="165"/>
        <v>0</v>
      </c>
      <c r="AU142" s="25">
        <f t="shared" si="165"/>
        <v>0</v>
      </c>
      <c r="AV142" s="25">
        <f t="shared" si="165"/>
        <v>0</v>
      </c>
      <c r="AW142" s="25">
        <f t="shared" si="165"/>
        <v>0</v>
      </c>
      <c r="AX142" s="25">
        <f t="shared" si="165"/>
        <v>0</v>
      </c>
      <c r="AY142" s="25">
        <f t="shared" si="165"/>
        <v>0</v>
      </c>
      <c r="AZ142" s="25">
        <f t="shared" si="165"/>
        <v>0</v>
      </c>
      <c r="BA142" s="25">
        <f t="shared" si="165"/>
        <v>0</v>
      </c>
      <c r="BB142" s="25">
        <f t="shared" si="165"/>
        <v>0</v>
      </c>
      <c r="BC142" s="25">
        <f t="shared" si="165"/>
        <v>0</v>
      </c>
      <c r="BD142" s="25">
        <f t="shared" si="165"/>
        <v>0</v>
      </c>
      <c r="BE142" s="25">
        <f t="shared" si="165"/>
        <v>0</v>
      </c>
      <c r="BF142" s="25">
        <f t="shared" si="165"/>
        <v>0</v>
      </c>
      <c r="BG142" s="25">
        <f t="shared" si="165"/>
        <v>0</v>
      </c>
    </row>
    <row r="143" spans="8:59">
      <c r="H143" s="124">
        <f>Registration!B24</f>
        <v>14</v>
      </c>
      <c r="I143" s="1" t="str">
        <f>Registration!C24</f>
        <v>Myk Deans</v>
      </c>
      <c r="J143" s="25">
        <f t="shared" ref="J143:BG143" si="166">IF(ROW()=(COLUMN()+120),"-",(COUNTIF(G6_1,$H143)*COUNTIF(G6_1,J$7))+(COUNTIF(G6_2,$H143)*COUNTIF(G6_2,J$7))+(COUNTIF(G6_3,$H143)*COUNTIF(G6_3,J$7))+(COUNTIF(G6_4,$H143)*COUNTIF(G6_4,J$7))+(COUNTIF(G6_5,$H143)*COUNTIF(G6_5,J$7))+(COUNTIF(G7_1,$H143)*COUNTIF(G7_1,J$7))+(COUNTIF(G7_2,$H143)*COUNTIF(G7_2,J$7))+(COUNTIF(G7_3,$H143)*COUNTIF(G7_3,J$7))+(COUNTIF(G7_4,$H143)*COUNTIF(G7_4,J$7))+(COUNTIF(G7_5,$H143)*COUNTIF(G7_5,J$7))+(COUNTIF(G8_1,$H143)*COUNTIF(G8_1,J$7))+(COUNTIF(G8_2,$H143)*COUNTIF(G8_2,J$7))+(COUNTIF(G8_3,$H143)*COUNTIF(G8_3,J$7))+(COUNTIF(G8_4,$H143)*COUNTIF(G8_4,J$7))+(COUNTIF(G8_5,$H143)*COUNTIF(G8_5,J$7))+(COUNTIF(G9_1,$H143)*COUNTIF(G9_1,J$7))+(COUNTIF(G9_2,$H143)*COUNTIF(G9_2,J$7))+(COUNTIF(G9_3,$H143)*COUNTIF(G9_3,J$7))+(COUNTIF(G9_4,$H143)*COUNTIF(G9_4,J$7))+(COUNTIF(G9_5,$H143)*COUNTIF(G9_5,J$7)+J203))</f>
        <v>0</v>
      </c>
      <c r="K143" s="88">
        <f t="shared" si="166"/>
        <v>0</v>
      </c>
      <c r="L143" s="88">
        <f t="shared" si="166"/>
        <v>0</v>
      </c>
      <c r="M143" s="88">
        <f t="shared" si="166"/>
        <v>0</v>
      </c>
      <c r="N143" s="88">
        <f t="shared" si="166"/>
        <v>0</v>
      </c>
      <c r="O143" s="138">
        <f t="shared" si="166"/>
        <v>0</v>
      </c>
      <c r="P143" s="25">
        <f t="shared" si="166"/>
        <v>0</v>
      </c>
      <c r="Q143" s="25">
        <f t="shared" si="166"/>
        <v>0</v>
      </c>
      <c r="R143" s="138">
        <f t="shared" si="166"/>
        <v>0</v>
      </c>
      <c r="S143" s="25">
        <f t="shared" si="166"/>
        <v>0</v>
      </c>
      <c r="T143" s="25">
        <f t="shared" si="166"/>
        <v>0</v>
      </c>
      <c r="U143" s="25">
        <f t="shared" si="166"/>
        <v>0</v>
      </c>
      <c r="V143" s="25">
        <f t="shared" si="166"/>
        <v>0</v>
      </c>
      <c r="W143" s="25" t="str">
        <f t="shared" si="166"/>
        <v>-</v>
      </c>
      <c r="X143" s="25">
        <f t="shared" si="166"/>
        <v>0</v>
      </c>
      <c r="Y143" s="25">
        <f t="shared" si="166"/>
        <v>0</v>
      </c>
      <c r="Z143" s="25">
        <f t="shared" si="166"/>
        <v>0</v>
      </c>
      <c r="AA143" s="25">
        <f t="shared" si="166"/>
        <v>0</v>
      </c>
      <c r="AB143" s="25">
        <f t="shared" si="166"/>
        <v>0</v>
      </c>
      <c r="AC143" s="25">
        <f t="shared" si="166"/>
        <v>0</v>
      </c>
      <c r="AD143" s="25">
        <f t="shared" si="166"/>
        <v>0</v>
      </c>
      <c r="AE143" s="25">
        <f t="shared" si="166"/>
        <v>0</v>
      </c>
      <c r="AF143" s="25">
        <f t="shared" si="166"/>
        <v>0</v>
      </c>
      <c r="AG143" s="138">
        <f t="shared" si="166"/>
        <v>0</v>
      </c>
      <c r="AH143" s="25">
        <f t="shared" si="166"/>
        <v>0</v>
      </c>
      <c r="AI143" s="25">
        <f t="shared" si="166"/>
        <v>0</v>
      </c>
      <c r="AJ143" s="25">
        <f t="shared" si="166"/>
        <v>0</v>
      </c>
      <c r="AK143" s="25">
        <f t="shared" si="166"/>
        <v>0</v>
      </c>
      <c r="AL143" s="25">
        <f t="shared" si="166"/>
        <v>0</v>
      </c>
      <c r="AM143" s="25">
        <f t="shared" si="166"/>
        <v>0</v>
      </c>
      <c r="AN143" s="25">
        <f t="shared" si="166"/>
        <v>0</v>
      </c>
      <c r="AO143" s="25">
        <f t="shared" si="166"/>
        <v>0</v>
      </c>
      <c r="AP143" s="25">
        <f t="shared" si="166"/>
        <v>0</v>
      </c>
      <c r="AQ143" s="25">
        <f t="shared" si="166"/>
        <v>0</v>
      </c>
      <c r="AR143" s="25">
        <f t="shared" si="166"/>
        <v>0</v>
      </c>
      <c r="AS143" s="25">
        <f t="shared" si="166"/>
        <v>0</v>
      </c>
      <c r="AT143" s="25">
        <f t="shared" si="166"/>
        <v>0</v>
      </c>
      <c r="AU143" s="25">
        <f t="shared" si="166"/>
        <v>0</v>
      </c>
      <c r="AV143" s="25">
        <f t="shared" si="166"/>
        <v>0</v>
      </c>
      <c r="AW143" s="25">
        <f t="shared" si="166"/>
        <v>0</v>
      </c>
      <c r="AX143" s="25">
        <f t="shared" si="166"/>
        <v>0</v>
      </c>
      <c r="AY143" s="25">
        <f t="shared" si="166"/>
        <v>0</v>
      </c>
      <c r="AZ143" s="25">
        <f t="shared" si="166"/>
        <v>0</v>
      </c>
      <c r="BA143" s="25">
        <f t="shared" si="166"/>
        <v>0</v>
      </c>
      <c r="BB143" s="25">
        <f t="shared" si="166"/>
        <v>0</v>
      </c>
      <c r="BC143" s="25">
        <f t="shared" si="166"/>
        <v>0</v>
      </c>
      <c r="BD143" s="25">
        <f t="shared" si="166"/>
        <v>0</v>
      </c>
      <c r="BE143" s="25">
        <f t="shared" si="166"/>
        <v>0</v>
      </c>
      <c r="BF143" s="25">
        <f t="shared" si="166"/>
        <v>0</v>
      </c>
      <c r="BG143" s="25">
        <f t="shared" si="166"/>
        <v>0</v>
      </c>
    </row>
    <row r="144" spans="8:59">
      <c r="H144" s="124">
        <f>Registration!B25</f>
        <v>15</v>
      </c>
      <c r="I144" s="1" t="str">
        <f>Registration!C25</f>
        <v>Rich Atwater</v>
      </c>
      <c r="J144" s="138">
        <f t="shared" ref="J144:BG144" si="167">IF(ROW()=(COLUMN()+120),"-",(COUNTIF(G6_1,$H144)*COUNTIF(G6_1,J$7))+(COUNTIF(G6_2,$H144)*COUNTIF(G6_2,J$7))+(COUNTIF(G6_3,$H144)*COUNTIF(G6_3,J$7))+(COUNTIF(G6_4,$H144)*COUNTIF(G6_4,J$7))+(COUNTIF(G6_5,$H144)*COUNTIF(G6_5,J$7))+(COUNTIF(G7_1,$H144)*COUNTIF(G7_1,J$7))+(COUNTIF(G7_2,$H144)*COUNTIF(G7_2,J$7))+(COUNTIF(G7_3,$H144)*COUNTIF(G7_3,J$7))+(COUNTIF(G7_4,$H144)*COUNTIF(G7_4,J$7))+(COUNTIF(G7_5,$H144)*COUNTIF(G7_5,J$7))+(COUNTIF(G8_1,$H144)*COUNTIF(G8_1,J$7))+(COUNTIF(G8_2,$H144)*COUNTIF(G8_2,J$7))+(COUNTIF(G8_3,$H144)*COUNTIF(G8_3,J$7))+(COUNTIF(G8_4,$H144)*COUNTIF(G8_4,J$7))+(COUNTIF(G8_5,$H144)*COUNTIF(G8_5,J$7))+(COUNTIF(G9_1,$H144)*COUNTIF(G9_1,J$7))+(COUNTIF(G9_2,$H144)*COUNTIF(G9_2,J$7))+(COUNTIF(G9_3,$H144)*COUNTIF(G9_3,J$7))+(COUNTIF(G9_4,$H144)*COUNTIF(G9_4,J$7))+(COUNTIF(G9_5,$H144)*COUNTIF(G9_5,J$7)+J204))</f>
        <v>0</v>
      </c>
      <c r="K144" s="88">
        <f t="shared" si="167"/>
        <v>0</v>
      </c>
      <c r="L144" s="88">
        <f t="shared" si="167"/>
        <v>0</v>
      </c>
      <c r="M144" s="88">
        <f t="shared" si="167"/>
        <v>0</v>
      </c>
      <c r="N144" s="25">
        <f t="shared" si="167"/>
        <v>0</v>
      </c>
      <c r="O144" s="88">
        <f t="shared" si="167"/>
        <v>0</v>
      </c>
      <c r="P144" s="88">
        <f t="shared" si="167"/>
        <v>0</v>
      </c>
      <c r="Q144" s="25">
        <f t="shared" si="167"/>
        <v>0</v>
      </c>
      <c r="R144" s="25">
        <f t="shared" si="167"/>
        <v>0</v>
      </c>
      <c r="S144" s="25">
        <f t="shared" si="167"/>
        <v>0</v>
      </c>
      <c r="T144" s="25">
        <f t="shared" si="167"/>
        <v>0</v>
      </c>
      <c r="U144" s="25">
        <f t="shared" si="167"/>
        <v>0</v>
      </c>
      <c r="V144" s="25">
        <f t="shared" si="167"/>
        <v>0</v>
      </c>
      <c r="W144" s="25">
        <f t="shared" si="167"/>
        <v>0</v>
      </c>
      <c r="X144" s="25" t="str">
        <f t="shared" si="167"/>
        <v>-</v>
      </c>
      <c r="Y144" s="138">
        <f t="shared" si="167"/>
        <v>0</v>
      </c>
      <c r="Z144" s="25">
        <f t="shared" si="167"/>
        <v>0</v>
      </c>
      <c r="AA144" s="25">
        <f t="shared" si="167"/>
        <v>0</v>
      </c>
      <c r="AB144" s="25">
        <f t="shared" si="167"/>
        <v>0</v>
      </c>
      <c r="AC144" s="25">
        <f t="shared" si="167"/>
        <v>0</v>
      </c>
      <c r="AD144" s="25">
        <f t="shared" si="167"/>
        <v>0</v>
      </c>
      <c r="AE144" s="25">
        <f t="shared" si="167"/>
        <v>0</v>
      </c>
      <c r="AF144" s="25">
        <f t="shared" si="167"/>
        <v>0</v>
      </c>
      <c r="AG144" s="25">
        <f t="shared" si="167"/>
        <v>0</v>
      </c>
      <c r="AH144" s="25">
        <f t="shared" si="167"/>
        <v>0</v>
      </c>
      <c r="AI144" s="25">
        <f t="shared" si="167"/>
        <v>0</v>
      </c>
      <c r="AJ144" s="25">
        <f t="shared" si="167"/>
        <v>0</v>
      </c>
      <c r="AK144" s="25">
        <f t="shared" si="167"/>
        <v>0</v>
      </c>
      <c r="AL144" s="25">
        <f t="shared" si="167"/>
        <v>0</v>
      </c>
      <c r="AM144" s="138">
        <f t="shared" si="167"/>
        <v>0</v>
      </c>
      <c r="AN144" s="138">
        <f t="shared" si="167"/>
        <v>0</v>
      </c>
      <c r="AO144" s="25">
        <f t="shared" si="167"/>
        <v>0</v>
      </c>
      <c r="AP144" s="25">
        <f t="shared" si="167"/>
        <v>0</v>
      </c>
      <c r="AQ144" s="25">
        <f t="shared" si="167"/>
        <v>0</v>
      </c>
      <c r="AR144" s="25">
        <f t="shared" si="167"/>
        <v>0</v>
      </c>
      <c r="AS144" s="25">
        <f t="shared" si="167"/>
        <v>0</v>
      </c>
      <c r="AT144" s="25">
        <f t="shared" si="167"/>
        <v>0</v>
      </c>
      <c r="AU144" s="25">
        <f t="shared" si="167"/>
        <v>0</v>
      </c>
      <c r="AV144" s="25">
        <f t="shared" si="167"/>
        <v>0</v>
      </c>
      <c r="AW144" s="25">
        <f t="shared" si="167"/>
        <v>0</v>
      </c>
      <c r="AX144" s="25">
        <f t="shared" si="167"/>
        <v>0</v>
      </c>
      <c r="AY144" s="25">
        <f t="shared" si="167"/>
        <v>0</v>
      </c>
      <c r="AZ144" s="25">
        <f t="shared" si="167"/>
        <v>0</v>
      </c>
      <c r="BA144" s="25">
        <f t="shared" si="167"/>
        <v>0</v>
      </c>
      <c r="BB144" s="25">
        <f t="shared" si="167"/>
        <v>0</v>
      </c>
      <c r="BC144" s="138">
        <f t="shared" si="167"/>
        <v>0</v>
      </c>
      <c r="BD144" s="138">
        <f t="shared" si="167"/>
        <v>0</v>
      </c>
      <c r="BE144" s="138">
        <f t="shared" si="167"/>
        <v>0</v>
      </c>
      <c r="BF144" s="138">
        <f t="shared" si="167"/>
        <v>0</v>
      </c>
      <c r="BG144" s="25">
        <f t="shared" si="167"/>
        <v>0</v>
      </c>
    </row>
    <row r="145" spans="8:59">
      <c r="H145" s="124">
        <f>Registration!B26</f>
        <v>16</v>
      </c>
      <c r="I145" s="1" t="str">
        <f>Registration!C26</f>
        <v>Jason Ley</v>
      </c>
      <c r="J145" s="25">
        <f t="shared" ref="J145:BG145" si="168">IF(ROW()=(COLUMN()+120),"-",(COUNTIF(G6_1,$H145)*COUNTIF(G6_1,J$7))+(COUNTIF(G6_2,$H145)*COUNTIF(G6_2,J$7))+(COUNTIF(G6_3,$H145)*COUNTIF(G6_3,J$7))+(COUNTIF(G6_4,$H145)*COUNTIF(G6_4,J$7))+(COUNTIF(G6_5,$H145)*COUNTIF(G6_5,J$7))+(COUNTIF(G7_1,$H145)*COUNTIF(G7_1,J$7))+(COUNTIF(G7_2,$H145)*COUNTIF(G7_2,J$7))+(COUNTIF(G7_3,$H145)*COUNTIF(G7_3,J$7))+(COUNTIF(G7_4,$H145)*COUNTIF(G7_4,J$7))+(COUNTIF(G7_5,$H145)*COUNTIF(G7_5,J$7))+(COUNTIF(G8_1,$H145)*COUNTIF(G8_1,J$7))+(COUNTIF(G8_2,$H145)*COUNTIF(G8_2,J$7))+(COUNTIF(G8_3,$H145)*COUNTIF(G8_3,J$7))+(COUNTIF(G8_4,$H145)*COUNTIF(G8_4,J$7))+(COUNTIF(G8_5,$H145)*COUNTIF(G8_5,J$7))+(COUNTIF(G9_1,$H145)*COUNTIF(G9_1,J$7))+(COUNTIF(G9_2,$H145)*COUNTIF(G9_2,J$7))+(COUNTIF(G9_3,$H145)*COUNTIF(G9_3,J$7))+(COUNTIF(G9_4,$H145)*COUNTIF(G9_4,J$7))+(COUNTIF(G9_5,$H145)*COUNTIF(G9_5,J$7)+J205))</f>
        <v>0</v>
      </c>
      <c r="K145" s="88">
        <f t="shared" si="168"/>
        <v>0</v>
      </c>
      <c r="L145" s="88">
        <f t="shared" si="168"/>
        <v>0</v>
      </c>
      <c r="M145" s="88">
        <f t="shared" si="168"/>
        <v>0</v>
      </c>
      <c r="N145" s="25">
        <f t="shared" si="168"/>
        <v>0</v>
      </c>
      <c r="O145" s="138">
        <f t="shared" si="168"/>
        <v>0</v>
      </c>
      <c r="P145" s="138">
        <f t="shared" si="168"/>
        <v>0</v>
      </c>
      <c r="Q145" s="138">
        <f t="shared" si="168"/>
        <v>0</v>
      </c>
      <c r="R145" s="138">
        <f t="shared" si="168"/>
        <v>0</v>
      </c>
      <c r="S145" s="25">
        <f t="shared" si="168"/>
        <v>0</v>
      </c>
      <c r="T145" s="25">
        <f t="shared" si="168"/>
        <v>0</v>
      </c>
      <c r="U145" s="88">
        <f t="shared" si="168"/>
        <v>0</v>
      </c>
      <c r="V145" s="25">
        <f t="shared" si="168"/>
        <v>0</v>
      </c>
      <c r="W145" s="25">
        <f t="shared" si="168"/>
        <v>0</v>
      </c>
      <c r="X145" s="25">
        <f t="shared" si="168"/>
        <v>0</v>
      </c>
      <c r="Y145" s="25" t="str">
        <f t="shared" si="168"/>
        <v>-</v>
      </c>
      <c r="Z145" s="25">
        <f t="shared" si="168"/>
        <v>0</v>
      </c>
      <c r="AA145" s="25">
        <f t="shared" si="168"/>
        <v>0</v>
      </c>
      <c r="AB145" s="25">
        <f t="shared" si="168"/>
        <v>0</v>
      </c>
      <c r="AC145" s="138">
        <f t="shared" si="168"/>
        <v>0</v>
      </c>
      <c r="AD145" s="138">
        <f t="shared" si="168"/>
        <v>0</v>
      </c>
      <c r="AE145" s="138">
        <f t="shared" si="168"/>
        <v>0</v>
      </c>
      <c r="AF145" s="25">
        <f t="shared" si="168"/>
        <v>0</v>
      </c>
      <c r="AG145" s="25">
        <f t="shared" si="168"/>
        <v>0</v>
      </c>
      <c r="AH145" s="25">
        <f t="shared" si="168"/>
        <v>0</v>
      </c>
      <c r="AI145" s="25">
        <f t="shared" si="168"/>
        <v>0</v>
      </c>
      <c r="AJ145" s="25">
        <f t="shared" si="168"/>
        <v>0</v>
      </c>
      <c r="AK145" s="25">
        <f t="shared" si="168"/>
        <v>0</v>
      </c>
      <c r="AL145" s="25">
        <f t="shared" si="168"/>
        <v>0</v>
      </c>
      <c r="AM145" s="25">
        <f t="shared" si="168"/>
        <v>0</v>
      </c>
      <c r="AN145" s="25">
        <f t="shared" si="168"/>
        <v>0</v>
      </c>
      <c r="AO145" s="25">
        <f t="shared" si="168"/>
        <v>0</v>
      </c>
      <c r="AP145" s="25">
        <f t="shared" si="168"/>
        <v>0</v>
      </c>
      <c r="AQ145" s="25">
        <f t="shared" si="168"/>
        <v>0</v>
      </c>
      <c r="AR145" s="25">
        <f t="shared" si="168"/>
        <v>0</v>
      </c>
      <c r="AS145" s="138">
        <f t="shared" si="168"/>
        <v>0</v>
      </c>
      <c r="AT145" s="138">
        <f t="shared" si="168"/>
        <v>0</v>
      </c>
      <c r="AU145" s="138">
        <f t="shared" si="168"/>
        <v>0</v>
      </c>
      <c r="AV145" s="138">
        <f t="shared" si="168"/>
        <v>0</v>
      </c>
      <c r="AW145" s="25">
        <f t="shared" si="168"/>
        <v>0</v>
      </c>
      <c r="AX145" s="25">
        <f t="shared" si="168"/>
        <v>0</v>
      </c>
      <c r="AY145" s="25">
        <f t="shared" si="168"/>
        <v>0</v>
      </c>
      <c r="AZ145" s="25">
        <f t="shared" si="168"/>
        <v>0</v>
      </c>
      <c r="BA145" s="25">
        <f t="shared" si="168"/>
        <v>0</v>
      </c>
      <c r="BB145" s="25">
        <f t="shared" si="168"/>
        <v>0</v>
      </c>
      <c r="BC145" s="25">
        <f t="shared" si="168"/>
        <v>0</v>
      </c>
      <c r="BD145" s="25">
        <f t="shared" si="168"/>
        <v>0</v>
      </c>
      <c r="BE145" s="25">
        <f t="shared" si="168"/>
        <v>0</v>
      </c>
      <c r="BF145" s="25">
        <f t="shared" si="168"/>
        <v>0</v>
      </c>
      <c r="BG145" s="25">
        <f t="shared" si="168"/>
        <v>0</v>
      </c>
    </row>
    <row r="146" spans="8:59">
      <c r="H146" s="124">
        <f>Registration!B27</f>
        <v>17</v>
      </c>
      <c r="I146" s="1">
        <f>Registration!C27</f>
        <v>0</v>
      </c>
      <c r="J146" s="138">
        <f t="shared" ref="J146:BG146" si="169">IF(ROW()=(COLUMN()+120),"-",(COUNTIF(G6_1,$H146)*COUNTIF(G6_1,J$7))+(COUNTIF(G6_2,$H146)*COUNTIF(G6_2,J$7))+(COUNTIF(G6_3,$H146)*COUNTIF(G6_3,J$7))+(COUNTIF(G6_4,$H146)*COUNTIF(G6_4,J$7))+(COUNTIF(G6_5,$H146)*COUNTIF(G6_5,J$7))+(COUNTIF(G7_1,$H146)*COUNTIF(G7_1,J$7))+(COUNTIF(G7_2,$H146)*COUNTIF(G7_2,J$7))+(COUNTIF(G7_3,$H146)*COUNTIF(G7_3,J$7))+(COUNTIF(G7_4,$H146)*COUNTIF(G7_4,J$7))+(COUNTIF(G7_5,$H146)*COUNTIF(G7_5,J$7))+(COUNTIF(G8_1,$H146)*COUNTIF(G8_1,J$7))+(COUNTIF(G8_2,$H146)*COUNTIF(G8_2,J$7))+(COUNTIF(G8_3,$H146)*COUNTIF(G8_3,J$7))+(COUNTIF(G8_4,$H146)*COUNTIF(G8_4,J$7))+(COUNTIF(G8_5,$H146)*COUNTIF(G8_5,J$7))+(COUNTIF(G9_1,$H146)*COUNTIF(G9_1,J$7))+(COUNTIF(G9_2,$H146)*COUNTIF(G9_2,J$7))+(COUNTIF(G9_3,$H146)*COUNTIF(G9_3,J$7))+(COUNTIF(G9_4,$H146)*COUNTIF(G9_4,J$7))+(COUNTIF(G9_5,$H146)*COUNTIF(G9_5,J$7)+J206))</f>
        <v>0</v>
      </c>
      <c r="K146" s="103">
        <f t="shared" si="169"/>
        <v>0</v>
      </c>
      <c r="L146" s="88">
        <f t="shared" si="169"/>
        <v>0</v>
      </c>
      <c r="M146" s="88">
        <f t="shared" si="169"/>
        <v>0</v>
      </c>
      <c r="N146" s="25">
        <f t="shared" si="169"/>
        <v>0</v>
      </c>
      <c r="O146" s="88">
        <f t="shared" si="169"/>
        <v>0</v>
      </c>
      <c r="P146" s="88">
        <f t="shared" si="169"/>
        <v>0</v>
      </c>
      <c r="Q146" s="88">
        <f t="shared" si="169"/>
        <v>0</v>
      </c>
      <c r="R146" s="25">
        <f t="shared" si="169"/>
        <v>0</v>
      </c>
      <c r="S146" s="25">
        <f t="shared" si="169"/>
        <v>0</v>
      </c>
      <c r="T146" s="25">
        <f t="shared" si="169"/>
        <v>0</v>
      </c>
      <c r="U146" s="25">
        <f t="shared" si="169"/>
        <v>0</v>
      </c>
      <c r="V146" s="25">
        <f t="shared" si="169"/>
        <v>0</v>
      </c>
      <c r="W146" s="25">
        <f t="shared" si="169"/>
        <v>0</v>
      </c>
      <c r="X146" s="25">
        <f t="shared" si="169"/>
        <v>0</v>
      </c>
      <c r="Y146" s="25">
        <f t="shared" si="169"/>
        <v>0</v>
      </c>
      <c r="Z146" s="25" t="str">
        <f t="shared" si="169"/>
        <v>-</v>
      </c>
      <c r="AA146" s="25">
        <f t="shared" si="169"/>
        <v>0</v>
      </c>
      <c r="AB146" s="25">
        <f t="shared" si="169"/>
        <v>0</v>
      </c>
      <c r="AC146" s="25">
        <f t="shared" si="169"/>
        <v>0</v>
      </c>
      <c r="AD146" s="25">
        <f t="shared" si="169"/>
        <v>0</v>
      </c>
      <c r="AE146" s="25">
        <f t="shared" si="169"/>
        <v>0</v>
      </c>
      <c r="AF146" s="25">
        <f t="shared" si="169"/>
        <v>0</v>
      </c>
      <c r="AG146" s="25">
        <f t="shared" si="169"/>
        <v>0</v>
      </c>
      <c r="AH146" s="25">
        <f t="shared" si="169"/>
        <v>0</v>
      </c>
      <c r="AI146" s="25">
        <f t="shared" si="169"/>
        <v>0</v>
      </c>
      <c r="AJ146" s="138">
        <f t="shared" si="169"/>
        <v>0</v>
      </c>
      <c r="AK146" s="138">
        <f t="shared" si="169"/>
        <v>0</v>
      </c>
      <c r="AL146" s="25">
        <f t="shared" si="169"/>
        <v>0</v>
      </c>
      <c r="AM146" s="25">
        <f t="shared" si="169"/>
        <v>0</v>
      </c>
      <c r="AN146" s="25">
        <f t="shared" si="169"/>
        <v>0</v>
      </c>
      <c r="AO146" s="25">
        <f t="shared" si="169"/>
        <v>0</v>
      </c>
      <c r="AP146" s="25">
        <f t="shared" si="169"/>
        <v>0</v>
      </c>
      <c r="AQ146" s="25">
        <f t="shared" si="169"/>
        <v>0</v>
      </c>
      <c r="AR146" s="25">
        <f t="shared" si="169"/>
        <v>0</v>
      </c>
      <c r="AS146" s="25">
        <f t="shared" si="169"/>
        <v>0</v>
      </c>
      <c r="AT146" s="25">
        <f t="shared" si="169"/>
        <v>0</v>
      </c>
      <c r="AU146" s="25">
        <f t="shared" si="169"/>
        <v>0</v>
      </c>
      <c r="AV146" s="25">
        <f t="shared" si="169"/>
        <v>0</v>
      </c>
      <c r="AW146" s="25">
        <f t="shared" si="169"/>
        <v>0</v>
      </c>
      <c r="AX146" s="25">
        <f t="shared" si="169"/>
        <v>0</v>
      </c>
      <c r="AY146" s="25">
        <f t="shared" si="169"/>
        <v>0</v>
      </c>
      <c r="AZ146" s="25">
        <f t="shared" si="169"/>
        <v>0</v>
      </c>
      <c r="BA146" s="25">
        <f t="shared" si="169"/>
        <v>0</v>
      </c>
      <c r="BB146" s="25">
        <f t="shared" si="169"/>
        <v>0</v>
      </c>
      <c r="BC146" s="25">
        <f t="shared" si="169"/>
        <v>0</v>
      </c>
      <c r="BD146" s="25">
        <f t="shared" si="169"/>
        <v>0</v>
      </c>
      <c r="BE146" s="25">
        <f t="shared" si="169"/>
        <v>0</v>
      </c>
      <c r="BF146" s="25">
        <f t="shared" si="169"/>
        <v>0</v>
      </c>
      <c r="BG146" s="25">
        <f t="shared" si="169"/>
        <v>0</v>
      </c>
    </row>
    <row r="147" spans="8:59">
      <c r="H147" s="124">
        <f>Registration!B28</f>
        <v>18</v>
      </c>
      <c r="I147" s="1">
        <f>Registration!C28</f>
        <v>0</v>
      </c>
      <c r="J147" s="25">
        <f t="shared" ref="J147:BG147" si="170">IF(ROW()=(COLUMN()+120),"-",(COUNTIF(G6_1,$H147)*COUNTIF(G6_1,J$7))+(COUNTIF(G6_2,$H147)*COUNTIF(G6_2,J$7))+(COUNTIF(G6_3,$H147)*COUNTIF(G6_3,J$7))+(COUNTIF(G6_4,$H147)*COUNTIF(G6_4,J$7))+(COUNTIF(G6_5,$H147)*COUNTIF(G6_5,J$7))+(COUNTIF(G7_1,$H147)*COUNTIF(G7_1,J$7))+(COUNTIF(G7_2,$H147)*COUNTIF(G7_2,J$7))+(COUNTIF(G7_3,$H147)*COUNTIF(G7_3,J$7))+(COUNTIF(G7_4,$H147)*COUNTIF(G7_4,J$7))+(COUNTIF(G7_5,$H147)*COUNTIF(G7_5,J$7))+(COUNTIF(G8_1,$H147)*COUNTIF(G8_1,J$7))+(COUNTIF(G8_2,$H147)*COUNTIF(G8_2,J$7))+(COUNTIF(G8_3,$H147)*COUNTIF(G8_3,J$7))+(COUNTIF(G8_4,$H147)*COUNTIF(G8_4,J$7))+(COUNTIF(G8_5,$H147)*COUNTIF(G8_5,J$7))+(COUNTIF(G9_1,$H147)*COUNTIF(G9_1,J$7))+(COUNTIF(G9_2,$H147)*COUNTIF(G9_2,J$7))+(COUNTIF(G9_3,$H147)*COUNTIF(G9_3,J$7))+(COUNTIF(G9_4,$H147)*COUNTIF(G9_4,J$7))+(COUNTIF(G9_5,$H147)*COUNTIF(G9_5,J$7)+J207))</f>
        <v>0</v>
      </c>
      <c r="K147" s="88">
        <f t="shared" si="170"/>
        <v>0</v>
      </c>
      <c r="L147" s="88">
        <f t="shared" si="170"/>
        <v>0</v>
      </c>
      <c r="M147" s="88">
        <f t="shared" si="170"/>
        <v>0</v>
      </c>
      <c r="N147" s="88">
        <f t="shared" si="170"/>
        <v>0</v>
      </c>
      <c r="O147" s="139">
        <f t="shared" si="170"/>
        <v>0</v>
      </c>
      <c r="P147" s="25">
        <f t="shared" si="170"/>
        <v>0</v>
      </c>
      <c r="Q147" s="25">
        <f t="shared" si="170"/>
        <v>0</v>
      </c>
      <c r="R147" s="25">
        <f t="shared" si="170"/>
        <v>0</v>
      </c>
      <c r="S147" s="25">
        <f t="shared" si="170"/>
        <v>0</v>
      </c>
      <c r="T147" s="25">
        <f t="shared" si="170"/>
        <v>0</v>
      </c>
      <c r="U147" s="25">
        <f t="shared" si="170"/>
        <v>0</v>
      </c>
      <c r="V147" s="25">
        <f t="shared" si="170"/>
        <v>0</v>
      </c>
      <c r="W147" s="25">
        <f t="shared" si="170"/>
        <v>0</v>
      </c>
      <c r="X147" s="25">
        <f t="shared" si="170"/>
        <v>0</v>
      </c>
      <c r="Y147" s="25">
        <f t="shared" si="170"/>
        <v>0</v>
      </c>
      <c r="Z147" s="25">
        <f t="shared" si="170"/>
        <v>0</v>
      </c>
      <c r="AA147" s="25" t="str">
        <f t="shared" si="170"/>
        <v>-</v>
      </c>
      <c r="AB147" s="25">
        <f t="shared" si="170"/>
        <v>0</v>
      </c>
      <c r="AC147" s="25">
        <f t="shared" si="170"/>
        <v>0</v>
      </c>
      <c r="AD147" s="25">
        <f t="shared" si="170"/>
        <v>0</v>
      </c>
      <c r="AE147" s="25">
        <f t="shared" si="170"/>
        <v>0</v>
      </c>
      <c r="AF147" s="25">
        <f t="shared" si="170"/>
        <v>0</v>
      </c>
      <c r="AG147" s="25">
        <f t="shared" si="170"/>
        <v>0</v>
      </c>
      <c r="AH147" s="25">
        <f t="shared" si="170"/>
        <v>0</v>
      </c>
      <c r="AI147" s="25">
        <f t="shared" si="170"/>
        <v>0</v>
      </c>
      <c r="AJ147" s="25">
        <f t="shared" si="170"/>
        <v>0</v>
      </c>
      <c r="AK147" s="25">
        <f t="shared" si="170"/>
        <v>0</v>
      </c>
      <c r="AL147" s="25">
        <f t="shared" si="170"/>
        <v>0</v>
      </c>
      <c r="AM147" s="25">
        <f t="shared" si="170"/>
        <v>0</v>
      </c>
      <c r="AN147" s="25">
        <f t="shared" si="170"/>
        <v>0</v>
      </c>
      <c r="AO147" s="25">
        <f t="shared" si="170"/>
        <v>0</v>
      </c>
      <c r="AP147" s="25">
        <f t="shared" si="170"/>
        <v>0</v>
      </c>
      <c r="AQ147" s="25">
        <f t="shared" si="170"/>
        <v>0</v>
      </c>
      <c r="AR147" s="25">
        <f t="shared" si="170"/>
        <v>0</v>
      </c>
      <c r="AS147" s="25">
        <f t="shared" si="170"/>
        <v>0</v>
      </c>
      <c r="AT147" s="25">
        <f t="shared" si="170"/>
        <v>0</v>
      </c>
      <c r="AU147" s="25">
        <f t="shared" si="170"/>
        <v>0</v>
      </c>
      <c r="AV147" s="25">
        <f t="shared" si="170"/>
        <v>0</v>
      </c>
      <c r="AW147" s="25">
        <f t="shared" si="170"/>
        <v>0</v>
      </c>
      <c r="AX147" s="25">
        <f t="shared" si="170"/>
        <v>0</v>
      </c>
      <c r="AY147" s="25">
        <f t="shared" si="170"/>
        <v>0</v>
      </c>
      <c r="AZ147" s="25">
        <f t="shared" si="170"/>
        <v>0</v>
      </c>
      <c r="BA147" s="25">
        <f t="shared" si="170"/>
        <v>0</v>
      </c>
      <c r="BB147" s="25">
        <f t="shared" si="170"/>
        <v>0</v>
      </c>
      <c r="BC147" s="25">
        <f t="shared" si="170"/>
        <v>0</v>
      </c>
      <c r="BD147" s="25">
        <f t="shared" si="170"/>
        <v>0</v>
      </c>
      <c r="BE147" s="25">
        <f t="shared" si="170"/>
        <v>0</v>
      </c>
      <c r="BF147" s="25">
        <f t="shared" si="170"/>
        <v>0</v>
      </c>
      <c r="BG147" s="25">
        <f t="shared" si="170"/>
        <v>0</v>
      </c>
    </row>
    <row r="148" spans="8:59">
      <c r="H148" s="124">
        <f>Registration!B29</f>
        <v>19</v>
      </c>
      <c r="I148" s="1">
        <f>Registration!C29</f>
        <v>0</v>
      </c>
      <c r="J148" s="25">
        <f t="shared" ref="J148:BG148" si="171">IF(ROW()=(COLUMN()+120),"-",(COUNTIF(G6_1,$H148)*COUNTIF(G6_1,J$7))+(COUNTIF(G6_2,$H148)*COUNTIF(G6_2,J$7))+(COUNTIF(G6_3,$H148)*COUNTIF(G6_3,J$7))+(COUNTIF(G6_4,$H148)*COUNTIF(G6_4,J$7))+(COUNTIF(G6_5,$H148)*COUNTIF(G6_5,J$7))+(COUNTIF(G7_1,$H148)*COUNTIF(G7_1,J$7))+(COUNTIF(G7_2,$H148)*COUNTIF(G7_2,J$7))+(COUNTIF(G7_3,$H148)*COUNTIF(G7_3,J$7))+(COUNTIF(G7_4,$H148)*COUNTIF(G7_4,J$7))+(COUNTIF(G7_5,$H148)*COUNTIF(G7_5,J$7))+(COUNTIF(G8_1,$H148)*COUNTIF(G8_1,J$7))+(COUNTIF(G8_2,$H148)*COUNTIF(G8_2,J$7))+(COUNTIF(G8_3,$H148)*COUNTIF(G8_3,J$7))+(COUNTIF(G8_4,$H148)*COUNTIF(G8_4,J$7))+(COUNTIF(G8_5,$H148)*COUNTIF(G8_5,J$7))+(COUNTIF(G9_1,$H148)*COUNTIF(G9_1,J$7))+(COUNTIF(G9_2,$H148)*COUNTIF(G9_2,J$7))+(COUNTIF(G9_3,$H148)*COUNTIF(G9_3,J$7))+(COUNTIF(G9_4,$H148)*COUNTIF(G9_4,J$7))+(COUNTIF(G9_5,$H148)*COUNTIF(G9_5,J$7)+J208))</f>
        <v>0</v>
      </c>
      <c r="K148" s="25">
        <f t="shared" si="171"/>
        <v>0</v>
      </c>
      <c r="L148" s="25">
        <f t="shared" si="171"/>
        <v>0</v>
      </c>
      <c r="M148" s="103">
        <f t="shared" si="171"/>
        <v>0</v>
      </c>
      <c r="N148" s="25">
        <f t="shared" si="171"/>
        <v>0</v>
      </c>
      <c r="O148" s="88">
        <f t="shared" si="171"/>
        <v>0</v>
      </c>
      <c r="P148" s="25">
        <f t="shared" si="171"/>
        <v>0</v>
      </c>
      <c r="Q148" s="25">
        <f t="shared" si="171"/>
        <v>0</v>
      </c>
      <c r="R148" s="25">
        <f t="shared" si="171"/>
        <v>0</v>
      </c>
      <c r="S148" s="25">
        <f t="shared" si="171"/>
        <v>0</v>
      </c>
      <c r="T148" s="25">
        <f t="shared" si="171"/>
        <v>0</v>
      </c>
      <c r="U148" s="25">
        <f t="shared" si="171"/>
        <v>0</v>
      </c>
      <c r="V148" s="25">
        <f t="shared" si="171"/>
        <v>0</v>
      </c>
      <c r="W148" s="25">
        <f t="shared" si="171"/>
        <v>0</v>
      </c>
      <c r="X148" s="25">
        <f t="shared" si="171"/>
        <v>0</v>
      </c>
      <c r="Y148" s="25">
        <f t="shared" si="171"/>
        <v>0</v>
      </c>
      <c r="Z148" s="25">
        <f t="shared" si="171"/>
        <v>0</v>
      </c>
      <c r="AA148" s="25">
        <f t="shared" si="171"/>
        <v>0</v>
      </c>
      <c r="AB148" s="25" t="str">
        <f t="shared" si="171"/>
        <v>-</v>
      </c>
      <c r="AC148" s="25">
        <f t="shared" si="171"/>
        <v>0</v>
      </c>
      <c r="AD148" s="25">
        <f t="shared" si="171"/>
        <v>0</v>
      </c>
      <c r="AE148" s="25">
        <f t="shared" si="171"/>
        <v>0</v>
      </c>
      <c r="AF148" s="25">
        <f t="shared" si="171"/>
        <v>0</v>
      </c>
      <c r="AG148" s="25">
        <f t="shared" si="171"/>
        <v>0</v>
      </c>
      <c r="AH148" s="25">
        <f t="shared" si="171"/>
        <v>0</v>
      </c>
      <c r="AI148" s="25">
        <f t="shared" si="171"/>
        <v>0</v>
      </c>
      <c r="AJ148" s="25">
        <f t="shared" si="171"/>
        <v>0</v>
      </c>
      <c r="AK148" s="25">
        <f t="shared" si="171"/>
        <v>0</v>
      </c>
      <c r="AL148" s="25">
        <f t="shared" si="171"/>
        <v>0</v>
      </c>
      <c r="AM148" s="25">
        <f t="shared" si="171"/>
        <v>0</v>
      </c>
      <c r="AN148" s="25">
        <f t="shared" si="171"/>
        <v>0</v>
      </c>
      <c r="AO148" s="25">
        <f t="shared" si="171"/>
        <v>0</v>
      </c>
      <c r="AP148" s="25">
        <f t="shared" si="171"/>
        <v>0</v>
      </c>
      <c r="AQ148" s="25">
        <f t="shared" si="171"/>
        <v>0</v>
      </c>
      <c r="AR148" s="25">
        <f t="shared" si="171"/>
        <v>0</v>
      </c>
      <c r="AS148" s="25">
        <f t="shared" si="171"/>
        <v>0</v>
      </c>
      <c r="AT148" s="25">
        <f t="shared" si="171"/>
        <v>0</v>
      </c>
      <c r="AU148" s="25">
        <f t="shared" si="171"/>
        <v>0</v>
      </c>
      <c r="AV148" s="25">
        <f t="shared" si="171"/>
        <v>0</v>
      </c>
      <c r="AW148" s="25">
        <f t="shared" si="171"/>
        <v>0</v>
      </c>
      <c r="AX148" s="25">
        <f t="shared" si="171"/>
        <v>0</v>
      </c>
      <c r="AY148" s="25">
        <f t="shared" si="171"/>
        <v>0</v>
      </c>
      <c r="AZ148" s="25">
        <f t="shared" si="171"/>
        <v>0</v>
      </c>
      <c r="BA148" s="25">
        <f t="shared" si="171"/>
        <v>0</v>
      </c>
      <c r="BB148" s="25">
        <f t="shared" si="171"/>
        <v>0</v>
      </c>
      <c r="BC148" s="25">
        <f t="shared" si="171"/>
        <v>0</v>
      </c>
      <c r="BD148" s="25">
        <f t="shared" si="171"/>
        <v>0</v>
      </c>
      <c r="BE148" s="25">
        <f t="shared" si="171"/>
        <v>0</v>
      </c>
      <c r="BF148" s="25">
        <f t="shared" si="171"/>
        <v>0</v>
      </c>
      <c r="BG148" s="25">
        <f t="shared" si="171"/>
        <v>0</v>
      </c>
    </row>
    <row r="149" spans="8:59">
      <c r="H149" s="124">
        <f>Registration!B30</f>
        <v>20</v>
      </c>
      <c r="I149" s="1">
        <f>Registration!C30</f>
        <v>0</v>
      </c>
      <c r="J149" s="25">
        <f t="shared" ref="J149:BG149" si="172">IF(ROW()=(COLUMN()+120),"-",(COUNTIF(G6_1,$H149)*COUNTIF(G6_1,J$7))+(COUNTIF(G6_2,$H149)*COUNTIF(G6_2,J$7))+(COUNTIF(G6_3,$H149)*COUNTIF(G6_3,J$7))+(COUNTIF(G6_4,$H149)*COUNTIF(G6_4,J$7))+(COUNTIF(G6_5,$H149)*COUNTIF(G6_5,J$7))+(COUNTIF(G7_1,$H149)*COUNTIF(G7_1,J$7))+(COUNTIF(G7_2,$H149)*COUNTIF(G7_2,J$7))+(COUNTIF(G7_3,$H149)*COUNTIF(G7_3,J$7))+(COUNTIF(G7_4,$H149)*COUNTIF(G7_4,J$7))+(COUNTIF(G7_5,$H149)*COUNTIF(G7_5,J$7))+(COUNTIF(G8_1,$H149)*COUNTIF(G8_1,J$7))+(COUNTIF(G8_2,$H149)*COUNTIF(G8_2,J$7))+(COUNTIF(G8_3,$H149)*COUNTIF(G8_3,J$7))+(COUNTIF(G8_4,$H149)*COUNTIF(G8_4,J$7))+(COUNTIF(G8_5,$H149)*COUNTIF(G8_5,J$7))+(COUNTIF(G9_1,$H149)*COUNTIF(G9_1,J$7))+(COUNTIF(G9_2,$H149)*COUNTIF(G9_2,J$7))+(COUNTIF(G9_3,$H149)*COUNTIF(G9_3,J$7))+(COUNTIF(G9_4,$H149)*COUNTIF(G9_4,J$7))+(COUNTIF(G9_5,$H149)*COUNTIF(G9_5,J$7)+J209))</f>
        <v>0</v>
      </c>
      <c r="K149" s="25">
        <f t="shared" si="172"/>
        <v>0</v>
      </c>
      <c r="L149" s="25">
        <f t="shared" si="172"/>
        <v>0</v>
      </c>
      <c r="M149" s="88">
        <f t="shared" si="172"/>
        <v>0</v>
      </c>
      <c r="N149" s="25">
        <f t="shared" si="172"/>
        <v>0</v>
      </c>
      <c r="O149" s="25">
        <f t="shared" si="172"/>
        <v>0</v>
      </c>
      <c r="P149" s="25">
        <f t="shared" si="172"/>
        <v>0</v>
      </c>
      <c r="Q149" s="25">
        <f t="shared" si="172"/>
        <v>0</v>
      </c>
      <c r="R149" s="25">
        <f t="shared" si="172"/>
        <v>0</v>
      </c>
      <c r="S149" s="25">
        <f t="shared" si="172"/>
        <v>0</v>
      </c>
      <c r="T149" s="25">
        <f t="shared" si="172"/>
        <v>0</v>
      </c>
      <c r="U149" s="25">
        <f t="shared" si="172"/>
        <v>0</v>
      </c>
      <c r="V149" s="25">
        <f t="shared" si="172"/>
        <v>0</v>
      </c>
      <c r="W149" s="25">
        <f t="shared" si="172"/>
        <v>0</v>
      </c>
      <c r="X149" s="25">
        <f t="shared" si="172"/>
        <v>0</v>
      </c>
      <c r="Y149" s="25">
        <f t="shared" si="172"/>
        <v>0</v>
      </c>
      <c r="Z149" s="25">
        <f t="shared" si="172"/>
        <v>0</v>
      </c>
      <c r="AA149" s="25">
        <f t="shared" si="172"/>
        <v>0</v>
      </c>
      <c r="AB149" s="25">
        <f t="shared" si="172"/>
        <v>0</v>
      </c>
      <c r="AC149" s="25" t="str">
        <f t="shared" si="172"/>
        <v>-</v>
      </c>
      <c r="AD149" s="25">
        <f t="shared" si="172"/>
        <v>0</v>
      </c>
      <c r="AE149" s="25">
        <f t="shared" si="172"/>
        <v>0</v>
      </c>
      <c r="AF149" s="25">
        <f t="shared" si="172"/>
        <v>0</v>
      </c>
      <c r="AG149" s="25">
        <f t="shared" si="172"/>
        <v>0</v>
      </c>
      <c r="AH149" s="25">
        <f t="shared" si="172"/>
        <v>0</v>
      </c>
      <c r="AI149" s="25">
        <f t="shared" si="172"/>
        <v>0</v>
      </c>
      <c r="AJ149" s="25">
        <f t="shared" si="172"/>
        <v>0</v>
      </c>
      <c r="AK149" s="25">
        <f t="shared" si="172"/>
        <v>0</v>
      </c>
      <c r="AL149" s="25">
        <f t="shared" si="172"/>
        <v>0</v>
      </c>
      <c r="AM149" s="25">
        <f t="shared" si="172"/>
        <v>0</v>
      </c>
      <c r="AN149" s="25">
        <f t="shared" si="172"/>
        <v>0</v>
      </c>
      <c r="AO149" s="25">
        <f t="shared" si="172"/>
        <v>0</v>
      </c>
      <c r="AP149" s="25">
        <f t="shared" si="172"/>
        <v>0</v>
      </c>
      <c r="AQ149" s="25">
        <f t="shared" si="172"/>
        <v>0</v>
      </c>
      <c r="AR149" s="25">
        <f t="shared" si="172"/>
        <v>0</v>
      </c>
      <c r="AS149" s="25">
        <f t="shared" si="172"/>
        <v>0</v>
      </c>
      <c r="AT149" s="25">
        <f t="shared" si="172"/>
        <v>0</v>
      </c>
      <c r="AU149" s="25">
        <f t="shared" si="172"/>
        <v>0</v>
      </c>
      <c r="AV149" s="25">
        <f t="shared" si="172"/>
        <v>0</v>
      </c>
      <c r="AW149" s="25">
        <f t="shared" si="172"/>
        <v>0</v>
      </c>
      <c r="AX149" s="25">
        <f t="shared" si="172"/>
        <v>0</v>
      </c>
      <c r="AY149" s="25">
        <f t="shared" si="172"/>
        <v>0</v>
      </c>
      <c r="AZ149" s="25">
        <f t="shared" si="172"/>
        <v>0</v>
      </c>
      <c r="BA149" s="25">
        <f t="shared" si="172"/>
        <v>0</v>
      </c>
      <c r="BB149" s="25">
        <f t="shared" si="172"/>
        <v>0</v>
      </c>
      <c r="BC149" s="25">
        <f t="shared" si="172"/>
        <v>0</v>
      </c>
      <c r="BD149" s="25">
        <f t="shared" si="172"/>
        <v>0</v>
      </c>
      <c r="BE149" s="25">
        <f t="shared" si="172"/>
        <v>0</v>
      </c>
      <c r="BF149" s="25">
        <f t="shared" si="172"/>
        <v>0</v>
      </c>
      <c r="BG149" s="25">
        <f t="shared" si="172"/>
        <v>0</v>
      </c>
    </row>
    <row r="150" spans="8:59">
      <c r="H150" s="124">
        <f>Registration!B31</f>
        <v>21</v>
      </c>
      <c r="I150" s="1">
        <f>Registration!C31</f>
        <v>0</v>
      </c>
      <c r="J150" s="25">
        <f t="shared" ref="J150:BG150" si="173">IF(ROW()=(COLUMN()+120),"-",(COUNTIF(G6_1,$H150)*COUNTIF(G6_1,J$7))+(COUNTIF(G6_2,$H150)*COUNTIF(G6_2,J$7))+(COUNTIF(G6_3,$H150)*COUNTIF(G6_3,J$7))+(COUNTIF(G6_4,$H150)*COUNTIF(G6_4,J$7))+(COUNTIF(G6_5,$H150)*COUNTIF(G6_5,J$7))+(COUNTIF(G7_1,$H150)*COUNTIF(G7_1,J$7))+(COUNTIF(G7_2,$H150)*COUNTIF(G7_2,J$7))+(COUNTIF(G7_3,$H150)*COUNTIF(G7_3,J$7))+(COUNTIF(G7_4,$H150)*COUNTIF(G7_4,J$7))+(COUNTIF(G7_5,$H150)*COUNTIF(G7_5,J$7))+(COUNTIF(G8_1,$H150)*COUNTIF(G8_1,J$7))+(COUNTIF(G8_2,$H150)*COUNTIF(G8_2,J$7))+(COUNTIF(G8_3,$H150)*COUNTIF(G8_3,J$7))+(COUNTIF(G8_4,$H150)*COUNTIF(G8_4,J$7))+(COUNTIF(G8_5,$H150)*COUNTIF(G8_5,J$7))+(COUNTIF(G9_1,$H150)*COUNTIF(G9_1,J$7))+(COUNTIF(G9_2,$H150)*COUNTIF(G9_2,J$7))+(COUNTIF(G9_3,$H150)*COUNTIF(G9_3,J$7))+(COUNTIF(G9_4,$H150)*COUNTIF(G9_4,J$7))+(COUNTIF(G9_5,$H150)*COUNTIF(G9_5,J$7)+J210))</f>
        <v>0</v>
      </c>
      <c r="K150" s="88">
        <f t="shared" si="173"/>
        <v>0</v>
      </c>
      <c r="L150" s="88">
        <f t="shared" si="173"/>
        <v>0</v>
      </c>
      <c r="M150" s="88">
        <f t="shared" si="173"/>
        <v>0</v>
      </c>
      <c r="N150" s="88">
        <f t="shared" si="173"/>
        <v>0</v>
      </c>
      <c r="O150" s="139">
        <f t="shared" si="173"/>
        <v>0</v>
      </c>
      <c r="P150" s="139">
        <f t="shared" si="173"/>
        <v>0</v>
      </c>
      <c r="Q150" s="25">
        <f t="shared" si="173"/>
        <v>0</v>
      </c>
      <c r="R150" s="25">
        <f t="shared" si="173"/>
        <v>0</v>
      </c>
      <c r="S150" s="25">
        <f t="shared" si="173"/>
        <v>0</v>
      </c>
      <c r="T150" s="25">
        <f t="shared" si="173"/>
        <v>0</v>
      </c>
      <c r="U150" s="25">
        <f t="shared" si="173"/>
        <v>0</v>
      </c>
      <c r="V150" s="25">
        <f t="shared" si="173"/>
        <v>0</v>
      </c>
      <c r="W150" s="25">
        <f t="shared" si="173"/>
        <v>0</v>
      </c>
      <c r="X150" s="25">
        <f t="shared" si="173"/>
        <v>0</v>
      </c>
      <c r="Y150" s="25">
        <f t="shared" si="173"/>
        <v>0</v>
      </c>
      <c r="Z150" s="25">
        <f t="shared" si="173"/>
        <v>0</v>
      </c>
      <c r="AA150" s="25">
        <f t="shared" si="173"/>
        <v>0</v>
      </c>
      <c r="AB150" s="25">
        <f t="shared" si="173"/>
        <v>0</v>
      </c>
      <c r="AC150" s="25">
        <f t="shared" si="173"/>
        <v>0</v>
      </c>
      <c r="AD150" s="25" t="str">
        <f t="shared" si="173"/>
        <v>-</v>
      </c>
      <c r="AE150" s="25">
        <f t="shared" si="173"/>
        <v>0</v>
      </c>
      <c r="AF150" s="25">
        <f t="shared" si="173"/>
        <v>0</v>
      </c>
      <c r="AG150" s="25">
        <f t="shared" si="173"/>
        <v>0</v>
      </c>
      <c r="AH150" s="25">
        <f t="shared" si="173"/>
        <v>0</v>
      </c>
      <c r="AI150" s="25">
        <f t="shared" si="173"/>
        <v>0</v>
      </c>
      <c r="AJ150" s="25">
        <f t="shared" si="173"/>
        <v>0</v>
      </c>
      <c r="AK150" s="25">
        <f t="shared" si="173"/>
        <v>0</v>
      </c>
      <c r="AL150" s="25">
        <f t="shared" si="173"/>
        <v>0</v>
      </c>
      <c r="AM150" s="25">
        <f t="shared" si="173"/>
        <v>0</v>
      </c>
      <c r="AN150" s="25">
        <f t="shared" si="173"/>
        <v>0</v>
      </c>
      <c r="AO150" s="25">
        <f t="shared" si="173"/>
        <v>0</v>
      </c>
      <c r="AP150" s="25">
        <f t="shared" si="173"/>
        <v>0</v>
      </c>
      <c r="AQ150" s="25">
        <f t="shared" si="173"/>
        <v>0</v>
      </c>
      <c r="AR150" s="25">
        <f t="shared" si="173"/>
        <v>0</v>
      </c>
      <c r="AS150" s="25">
        <f t="shared" si="173"/>
        <v>0</v>
      </c>
      <c r="AT150" s="25">
        <f t="shared" si="173"/>
        <v>0</v>
      </c>
      <c r="AU150" s="25">
        <f t="shared" si="173"/>
        <v>0</v>
      </c>
      <c r="AV150" s="25">
        <f t="shared" si="173"/>
        <v>0</v>
      </c>
      <c r="AW150" s="25">
        <f t="shared" si="173"/>
        <v>0</v>
      </c>
      <c r="AX150" s="25">
        <f t="shared" si="173"/>
        <v>0</v>
      </c>
      <c r="AY150" s="25">
        <f t="shared" si="173"/>
        <v>0</v>
      </c>
      <c r="AZ150" s="25">
        <f t="shared" si="173"/>
        <v>0</v>
      </c>
      <c r="BA150" s="25">
        <f t="shared" si="173"/>
        <v>0</v>
      </c>
      <c r="BB150" s="25">
        <f t="shared" si="173"/>
        <v>0</v>
      </c>
      <c r="BC150" s="25">
        <f t="shared" si="173"/>
        <v>0</v>
      </c>
      <c r="BD150" s="25">
        <f t="shared" si="173"/>
        <v>0</v>
      </c>
      <c r="BE150" s="25">
        <f t="shared" si="173"/>
        <v>0</v>
      </c>
      <c r="BF150" s="25">
        <f t="shared" si="173"/>
        <v>0</v>
      </c>
      <c r="BG150" s="25">
        <f t="shared" si="173"/>
        <v>0</v>
      </c>
    </row>
    <row r="151" spans="8:59">
      <c r="H151" s="124">
        <f>Registration!B32</f>
        <v>22</v>
      </c>
      <c r="I151" s="1">
        <f>Registration!C32</f>
        <v>0</v>
      </c>
      <c r="J151" s="25">
        <f t="shared" ref="J151:BG151" si="174">IF(ROW()=(COLUMN()+120),"-",(COUNTIF(G6_1,$H151)*COUNTIF(G6_1,J$7))+(COUNTIF(G6_2,$H151)*COUNTIF(G6_2,J$7))+(COUNTIF(G6_3,$H151)*COUNTIF(G6_3,J$7))+(COUNTIF(G6_4,$H151)*COUNTIF(G6_4,J$7))+(COUNTIF(G6_5,$H151)*COUNTIF(G6_5,J$7))+(COUNTIF(G7_1,$H151)*COUNTIF(G7_1,J$7))+(COUNTIF(G7_2,$H151)*COUNTIF(G7_2,J$7))+(COUNTIF(G7_3,$H151)*COUNTIF(G7_3,J$7))+(COUNTIF(G7_4,$H151)*COUNTIF(G7_4,J$7))+(COUNTIF(G7_5,$H151)*COUNTIF(G7_5,J$7))+(COUNTIF(G8_1,$H151)*COUNTIF(G8_1,J$7))+(COUNTIF(G8_2,$H151)*COUNTIF(G8_2,J$7))+(COUNTIF(G8_3,$H151)*COUNTIF(G8_3,J$7))+(COUNTIF(G8_4,$H151)*COUNTIF(G8_4,J$7))+(COUNTIF(G8_5,$H151)*COUNTIF(G8_5,J$7))+(COUNTIF(G9_1,$H151)*COUNTIF(G9_1,J$7))+(COUNTIF(G9_2,$H151)*COUNTIF(G9_2,J$7))+(COUNTIF(G9_3,$H151)*COUNTIF(G9_3,J$7))+(COUNTIF(G9_4,$H151)*COUNTIF(G9_4,J$7))+(COUNTIF(G9_5,$H151)*COUNTIF(G9_5,J$7)+J211))</f>
        <v>0</v>
      </c>
      <c r="K151" s="103">
        <f t="shared" si="174"/>
        <v>0</v>
      </c>
      <c r="L151" s="25">
        <f t="shared" si="174"/>
        <v>0</v>
      </c>
      <c r="M151" s="88">
        <f t="shared" si="174"/>
        <v>0</v>
      </c>
      <c r="N151" s="25">
        <f t="shared" si="174"/>
        <v>0</v>
      </c>
      <c r="O151" s="88">
        <f t="shared" si="174"/>
        <v>0</v>
      </c>
      <c r="P151" s="139">
        <f t="shared" si="174"/>
        <v>0</v>
      </c>
      <c r="Q151" s="25">
        <f t="shared" si="174"/>
        <v>0</v>
      </c>
      <c r="R151" s="25">
        <f t="shared" si="174"/>
        <v>0</v>
      </c>
      <c r="S151" s="25">
        <f t="shared" si="174"/>
        <v>0</v>
      </c>
      <c r="T151" s="25">
        <f t="shared" si="174"/>
        <v>0</v>
      </c>
      <c r="U151" s="25">
        <f t="shared" si="174"/>
        <v>0</v>
      </c>
      <c r="V151" s="25">
        <f t="shared" si="174"/>
        <v>0</v>
      </c>
      <c r="W151" s="25">
        <f t="shared" si="174"/>
        <v>0</v>
      </c>
      <c r="X151" s="25">
        <f t="shared" si="174"/>
        <v>0</v>
      </c>
      <c r="Y151" s="25">
        <f t="shared" si="174"/>
        <v>0</v>
      </c>
      <c r="Z151" s="25">
        <f t="shared" si="174"/>
        <v>0</v>
      </c>
      <c r="AA151" s="25">
        <f t="shared" si="174"/>
        <v>0</v>
      </c>
      <c r="AB151" s="25">
        <f t="shared" si="174"/>
        <v>0</v>
      </c>
      <c r="AC151" s="25">
        <f t="shared" si="174"/>
        <v>0</v>
      </c>
      <c r="AD151" s="25">
        <f t="shared" si="174"/>
        <v>0</v>
      </c>
      <c r="AE151" s="25" t="str">
        <f t="shared" si="174"/>
        <v>-</v>
      </c>
      <c r="AF151" s="25">
        <f t="shared" si="174"/>
        <v>0</v>
      </c>
      <c r="AG151" s="25">
        <f t="shared" si="174"/>
        <v>0</v>
      </c>
      <c r="AH151" s="25">
        <f t="shared" si="174"/>
        <v>0</v>
      </c>
      <c r="AI151" s="25">
        <f t="shared" si="174"/>
        <v>0</v>
      </c>
      <c r="AJ151" s="25">
        <f t="shared" si="174"/>
        <v>0</v>
      </c>
      <c r="AK151" s="25">
        <f t="shared" si="174"/>
        <v>0</v>
      </c>
      <c r="AL151" s="25">
        <f t="shared" si="174"/>
        <v>0</v>
      </c>
      <c r="AM151" s="25">
        <f t="shared" si="174"/>
        <v>0</v>
      </c>
      <c r="AN151" s="25">
        <f t="shared" si="174"/>
        <v>0</v>
      </c>
      <c r="AO151" s="25">
        <f t="shared" si="174"/>
        <v>0</v>
      </c>
      <c r="AP151" s="25">
        <f t="shared" si="174"/>
        <v>0</v>
      </c>
      <c r="AQ151" s="25">
        <f t="shared" si="174"/>
        <v>0</v>
      </c>
      <c r="AR151" s="25">
        <f t="shared" si="174"/>
        <v>0</v>
      </c>
      <c r="AS151" s="25">
        <f t="shared" si="174"/>
        <v>0</v>
      </c>
      <c r="AT151" s="25">
        <f t="shared" si="174"/>
        <v>0</v>
      </c>
      <c r="AU151" s="25">
        <f t="shared" si="174"/>
        <v>0</v>
      </c>
      <c r="AV151" s="25">
        <f t="shared" si="174"/>
        <v>0</v>
      </c>
      <c r="AW151" s="25">
        <f t="shared" si="174"/>
        <v>0</v>
      </c>
      <c r="AX151" s="25">
        <f t="shared" si="174"/>
        <v>0</v>
      </c>
      <c r="AY151" s="25">
        <f t="shared" si="174"/>
        <v>0</v>
      </c>
      <c r="AZ151" s="25">
        <f t="shared" si="174"/>
        <v>0</v>
      </c>
      <c r="BA151" s="25">
        <f t="shared" si="174"/>
        <v>0</v>
      </c>
      <c r="BB151" s="25">
        <f t="shared" si="174"/>
        <v>0</v>
      </c>
      <c r="BC151" s="139">
        <f t="shared" si="174"/>
        <v>0</v>
      </c>
      <c r="BD151" s="25">
        <f t="shared" si="174"/>
        <v>0</v>
      </c>
      <c r="BE151" s="25">
        <f t="shared" si="174"/>
        <v>0</v>
      </c>
      <c r="BF151" s="25">
        <f t="shared" si="174"/>
        <v>0</v>
      </c>
      <c r="BG151" s="25">
        <f t="shared" si="174"/>
        <v>0</v>
      </c>
    </row>
    <row r="152" spans="8:59">
      <c r="H152" s="124">
        <f>Registration!B33</f>
        <v>23</v>
      </c>
      <c r="I152" s="1">
        <f>Registration!C33</f>
        <v>0</v>
      </c>
      <c r="J152" s="25">
        <f t="shared" ref="J152:BG152" si="175">IF(ROW()=(COLUMN()+120),"-",(COUNTIF(G6_1,$H152)*COUNTIF(G6_1,J$7))+(COUNTIF(G6_2,$H152)*COUNTIF(G6_2,J$7))+(COUNTIF(G6_3,$H152)*COUNTIF(G6_3,J$7))+(COUNTIF(G6_4,$H152)*COUNTIF(G6_4,J$7))+(COUNTIF(G6_5,$H152)*COUNTIF(G6_5,J$7))+(COUNTIF(G7_1,$H152)*COUNTIF(G7_1,J$7))+(COUNTIF(G7_2,$H152)*COUNTIF(G7_2,J$7))+(COUNTIF(G7_3,$H152)*COUNTIF(G7_3,J$7))+(COUNTIF(G7_4,$H152)*COUNTIF(G7_4,J$7))+(COUNTIF(G7_5,$H152)*COUNTIF(G7_5,J$7))+(COUNTIF(G8_1,$H152)*COUNTIF(G8_1,J$7))+(COUNTIF(G8_2,$H152)*COUNTIF(G8_2,J$7))+(COUNTIF(G8_3,$H152)*COUNTIF(G8_3,J$7))+(COUNTIF(G8_4,$H152)*COUNTIF(G8_4,J$7))+(COUNTIF(G8_5,$H152)*COUNTIF(G8_5,J$7))+(COUNTIF(G9_1,$H152)*COUNTIF(G9_1,J$7))+(COUNTIF(G9_2,$H152)*COUNTIF(G9_2,J$7))+(COUNTIF(G9_3,$H152)*COUNTIF(G9_3,J$7))+(COUNTIF(G9_4,$H152)*COUNTIF(G9_4,J$7))+(COUNTIF(G9_5,$H152)*COUNTIF(G9_5,J$7)+J212))</f>
        <v>0</v>
      </c>
      <c r="K152" s="25">
        <f t="shared" si="175"/>
        <v>0</v>
      </c>
      <c r="L152" s="68">
        <f t="shared" si="175"/>
        <v>0</v>
      </c>
      <c r="M152" s="25">
        <f t="shared" si="175"/>
        <v>0</v>
      </c>
      <c r="N152" s="25">
        <f t="shared" si="175"/>
        <v>0</v>
      </c>
      <c r="O152" s="25">
        <f t="shared" si="175"/>
        <v>0</v>
      </c>
      <c r="P152" s="25">
        <f t="shared" si="175"/>
        <v>0</v>
      </c>
      <c r="Q152" s="25">
        <f t="shared" si="175"/>
        <v>0</v>
      </c>
      <c r="R152" s="25">
        <f t="shared" si="175"/>
        <v>0</v>
      </c>
      <c r="S152" s="25">
        <f t="shared" si="175"/>
        <v>0</v>
      </c>
      <c r="T152" s="139">
        <f t="shared" si="175"/>
        <v>0</v>
      </c>
      <c r="U152" s="25">
        <f t="shared" si="175"/>
        <v>0</v>
      </c>
      <c r="V152" s="25">
        <f t="shared" si="175"/>
        <v>0</v>
      </c>
      <c r="W152" s="25">
        <f t="shared" si="175"/>
        <v>0</v>
      </c>
      <c r="X152" s="25">
        <f t="shared" si="175"/>
        <v>0</v>
      </c>
      <c r="Y152" s="25">
        <f t="shared" si="175"/>
        <v>0</v>
      </c>
      <c r="Z152" s="25">
        <f t="shared" si="175"/>
        <v>0</v>
      </c>
      <c r="AA152" s="25">
        <f t="shared" si="175"/>
        <v>0</v>
      </c>
      <c r="AB152" s="25">
        <f t="shared" si="175"/>
        <v>0</v>
      </c>
      <c r="AC152" s="25">
        <f t="shared" si="175"/>
        <v>0</v>
      </c>
      <c r="AD152" s="25">
        <f t="shared" si="175"/>
        <v>0</v>
      </c>
      <c r="AE152" s="25">
        <f t="shared" si="175"/>
        <v>0</v>
      </c>
      <c r="AF152" s="25" t="str">
        <f t="shared" si="175"/>
        <v>-</v>
      </c>
      <c r="AG152" s="25">
        <f t="shared" si="175"/>
        <v>0</v>
      </c>
      <c r="AH152" s="25">
        <f t="shared" si="175"/>
        <v>0</v>
      </c>
      <c r="AI152" s="25">
        <f t="shared" si="175"/>
        <v>0</v>
      </c>
      <c r="AJ152" s="25">
        <f t="shared" si="175"/>
        <v>0</v>
      </c>
      <c r="AK152" s="139">
        <f t="shared" si="175"/>
        <v>0</v>
      </c>
      <c r="AL152" s="25">
        <f t="shared" si="175"/>
        <v>0</v>
      </c>
      <c r="AM152" s="25">
        <f t="shared" si="175"/>
        <v>0</v>
      </c>
      <c r="AN152" s="25">
        <f t="shared" si="175"/>
        <v>0</v>
      </c>
      <c r="AO152" s="25">
        <f t="shared" si="175"/>
        <v>0</v>
      </c>
      <c r="AP152" s="25">
        <f t="shared" si="175"/>
        <v>0</v>
      </c>
      <c r="AQ152" s="25">
        <f t="shared" si="175"/>
        <v>0</v>
      </c>
      <c r="AR152" s="25">
        <f t="shared" si="175"/>
        <v>0</v>
      </c>
      <c r="AS152" s="25">
        <f t="shared" si="175"/>
        <v>0</v>
      </c>
      <c r="AT152" s="25">
        <f t="shared" si="175"/>
        <v>0</v>
      </c>
      <c r="AU152" s="25">
        <f t="shared" si="175"/>
        <v>0</v>
      </c>
      <c r="AV152" s="25">
        <f t="shared" si="175"/>
        <v>0</v>
      </c>
      <c r="AW152" s="25">
        <f t="shared" si="175"/>
        <v>0</v>
      </c>
      <c r="AX152" s="25">
        <f t="shared" si="175"/>
        <v>0</v>
      </c>
      <c r="AY152" s="25">
        <f t="shared" si="175"/>
        <v>0</v>
      </c>
      <c r="AZ152" s="25">
        <f t="shared" si="175"/>
        <v>0</v>
      </c>
      <c r="BA152" s="25">
        <f t="shared" si="175"/>
        <v>0</v>
      </c>
      <c r="BB152" s="25">
        <f t="shared" si="175"/>
        <v>0</v>
      </c>
      <c r="BC152" s="25">
        <f t="shared" si="175"/>
        <v>0</v>
      </c>
      <c r="BD152" s="25">
        <f t="shared" si="175"/>
        <v>0</v>
      </c>
      <c r="BE152" s="25">
        <f t="shared" si="175"/>
        <v>0</v>
      </c>
      <c r="BF152" s="25">
        <f t="shared" si="175"/>
        <v>0</v>
      </c>
      <c r="BG152" s="25">
        <f t="shared" si="175"/>
        <v>0</v>
      </c>
    </row>
    <row r="153" spans="8:59">
      <c r="H153" s="124">
        <f>Registration!B34</f>
        <v>24</v>
      </c>
      <c r="I153" s="1">
        <f>Registration!C34</f>
        <v>0</v>
      </c>
      <c r="J153" s="25">
        <f t="shared" ref="J153:BG153" si="176">IF(ROW()=(COLUMN()+120),"-",(COUNTIF(G6_1,$H153)*COUNTIF(G6_1,J$7))+(COUNTIF(G6_2,$H153)*COUNTIF(G6_2,J$7))+(COUNTIF(G6_3,$H153)*COUNTIF(G6_3,J$7))+(COUNTIF(G6_4,$H153)*COUNTIF(G6_4,J$7))+(COUNTIF(G6_5,$H153)*COUNTIF(G6_5,J$7))+(COUNTIF(G7_1,$H153)*COUNTIF(G7_1,J$7))+(COUNTIF(G7_2,$H153)*COUNTIF(G7_2,J$7))+(COUNTIF(G7_3,$H153)*COUNTIF(G7_3,J$7))+(COUNTIF(G7_4,$H153)*COUNTIF(G7_4,J$7))+(COUNTIF(G7_5,$H153)*COUNTIF(G7_5,J$7))+(COUNTIF(G8_1,$H153)*COUNTIF(G8_1,J$7))+(COUNTIF(G8_2,$H153)*COUNTIF(G8_2,J$7))+(COUNTIF(G8_3,$H153)*COUNTIF(G8_3,J$7))+(COUNTIF(G8_4,$H153)*COUNTIF(G8_4,J$7))+(COUNTIF(G8_5,$H153)*COUNTIF(G8_5,J$7))+(COUNTIF(G9_1,$H153)*COUNTIF(G9_1,J$7))+(COUNTIF(G9_2,$H153)*COUNTIF(G9_2,J$7))+(COUNTIF(G9_3,$H153)*COUNTIF(G9_3,J$7))+(COUNTIF(G9_4,$H153)*COUNTIF(G9_4,J$7))+(COUNTIF(G9_5,$H153)*COUNTIF(G9_5,J$7)+J213))</f>
        <v>0</v>
      </c>
      <c r="K153" s="88">
        <f t="shared" si="176"/>
        <v>0</v>
      </c>
      <c r="L153" s="88">
        <f t="shared" si="176"/>
        <v>0</v>
      </c>
      <c r="M153" s="88">
        <f t="shared" si="176"/>
        <v>0</v>
      </c>
      <c r="N153" s="88">
        <f t="shared" si="176"/>
        <v>0</v>
      </c>
      <c r="O153" s="140">
        <f t="shared" si="176"/>
        <v>0</v>
      </c>
      <c r="P153" s="25">
        <f t="shared" si="176"/>
        <v>0</v>
      </c>
      <c r="Q153" s="25">
        <f t="shared" si="176"/>
        <v>0</v>
      </c>
      <c r="R153" s="139">
        <f t="shared" si="176"/>
        <v>0</v>
      </c>
      <c r="S153" s="25">
        <f t="shared" si="176"/>
        <v>0</v>
      </c>
      <c r="T153" s="25">
        <f t="shared" si="176"/>
        <v>0</v>
      </c>
      <c r="U153" s="25">
        <f t="shared" si="176"/>
        <v>0</v>
      </c>
      <c r="V153" s="25">
        <f t="shared" si="176"/>
        <v>0</v>
      </c>
      <c r="W153" s="25">
        <f t="shared" si="176"/>
        <v>0</v>
      </c>
      <c r="X153" s="25">
        <f t="shared" si="176"/>
        <v>0</v>
      </c>
      <c r="Y153" s="25">
        <f t="shared" si="176"/>
        <v>0</v>
      </c>
      <c r="Z153" s="25">
        <f t="shared" si="176"/>
        <v>0</v>
      </c>
      <c r="AA153" s="25">
        <f t="shared" si="176"/>
        <v>0</v>
      </c>
      <c r="AB153" s="25">
        <f t="shared" si="176"/>
        <v>0</v>
      </c>
      <c r="AC153" s="25">
        <f t="shared" si="176"/>
        <v>0</v>
      </c>
      <c r="AD153" s="25">
        <f t="shared" si="176"/>
        <v>0</v>
      </c>
      <c r="AE153" s="25">
        <f t="shared" si="176"/>
        <v>0</v>
      </c>
      <c r="AF153" s="25">
        <f t="shared" si="176"/>
        <v>0</v>
      </c>
      <c r="AG153" s="25" t="str">
        <f t="shared" si="176"/>
        <v>-</v>
      </c>
      <c r="AH153" s="25">
        <f t="shared" si="176"/>
        <v>0</v>
      </c>
      <c r="AI153" s="139">
        <f t="shared" si="176"/>
        <v>0</v>
      </c>
      <c r="AJ153" s="139">
        <f t="shared" si="176"/>
        <v>0</v>
      </c>
      <c r="AK153" s="25">
        <f t="shared" si="176"/>
        <v>0</v>
      </c>
      <c r="AL153" s="25">
        <f t="shared" si="176"/>
        <v>0</v>
      </c>
      <c r="AM153" s="25">
        <f t="shared" si="176"/>
        <v>0</v>
      </c>
      <c r="AN153" s="25">
        <f t="shared" si="176"/>
        <v>0</v>
      </c>
      <c r="AO153" s="25">
        <f t="shared" si="176"/>
        <v>0</v>
      </c>
      <c r="AP153" s="25">
        <f t="shared" si="176"/>
        <v>0</v>
      </c>
      <c r="AQ153" s="25">
        <f t="shared" si="176"/>
        <v>0</v>
      </c>
      <c r="AR153" s="25">
        <f t="shared" si="176"/>
        <v>0</v>
      </c>
      <c r="AS153" s="25">
        <f t="shared" si="176"/>
        <v>0</v>
      </c>
      <c r="AT153" s="25">
        <f t="shared" si="176"/>
        <v>0</v>
      </c>
      <c r="AU153" s="25">
        <f t="shared" si="176"/>
        <v>0</v>
      </c>
      <c r="AV153" s="25">
        <f t="shared" si="176"/>
        <v>0</v>
      </c>
      <c r="AW153" s="25">
        <f t="shared" si="176"/>
        <v>0</v>
      </c>
      <c r="AX153" s="25">
        <f t="shared" si="176"/>
        <v>0</v>
      </c>
      <c r="AY153" s="139">
        <f t="shared" si="176"/>
        <v>0</v>
      </c>
      <c r="AZ153" s="25">
        <f t="shared" si="176"/>
        <v>0</v>
      </c>
      <c r="BA153" s="139">
        <f t="shared" si="176"/>
        <v>0</v>
      </c>
      <c r="BB153" s="25">
        <f t="shared" si="176"/>
        <v>0</v>
      </c>
      <c r="BC153" s="25">
        <f t="shared" si="176"/>
        <v>0</v>
      </c>
      <c r="BD153" s="25">
        <f t="shared" si="176"/>
        <v>0</v>
      </c>
      <c r="BE153" s="25">
        <f t="shared" si="176"/>
        <v>0</v>
      </c>
      <c r="BF153" s="25">
        <f t="shared" si="176"/>
        <v>0</v>
      </c>
      <c r="BG153" s="25">
        <f t="shared" si="176"/>
        <v>0</v>
      </c>
    </row>
    <row r="154" spans="8:59">
      <c r="H154" s="124">
        <f>Registration!B35</f>
        <v>25</v>
      </c>
      <c r="I154" s="1">
        <f>Registration!C32</f>
        <v>0</v>
      </c>
      <c r="J154" s="25">
        <f t="shared" ref="J154:BG154" si="177">IF(ROW()=(COLUMN()+120),"-",(COUNTIF(G6_1,$H154)*COUNTIF(G6_1,J$7))+(COUNTIF(G6_2,$H154)*COUNTIF(G6_2,J$7))+(COUNTIF(G6_3,$H154)*COUNTIF(G6_3,J$7))+(COUNTIF(G6_4,$H154)*COUNTIF(G6_4,J$7))+(COUNTIF(G6_5,$H154)*COUNTIF(G6_5,J$7))+(COUNTIF(G7_1,$H154)*COUNTIF(G7_1,J$7))+(COUNTIF(G7_2,$H154)*COUNTIF(G7_2,J$7))+(COUNTIF(G7_3,$H154)*COUNTIF(G7_3,J$7))+(COUNTIF(G7_4,$H154)*COUNTIF(G7_4,J$7))+(COUNTIF(G7_5,$H154)*COUNTIF(G7_5,J$7))+(COUNTIF(G8_1,$H154)*COUNTIF(G8_1,J$7))+(COUNTIF(G8_2,$H154)*COUNTIF(G8_2,J$7))+(COUNTIF(G8_3,$H154)*COUNTIF(G8_3,J$7))+(COUNTIF(G8_4,$H154)*COUNTIF(G8_4,J$7))+(COUNTIF(G8_5,$H154)*COUNTIF(G8_5,J$7))+(COUNTIF(G9_1,$H154)*COUNTIF(G9_1,J$7))+(COUNTIF(G9_2,$H154)*COUNTIF(G9_2,J$7))+(COUNTIF(G9_3,$H154)*COUNTIF(G9_3,J$7))+(COUNTIF(G9_4,$H154)*COUNTIF(G9_4,J$7))+(COUNTIF(G9_5,$H154)*COUNTIF(G9_5,J$7)+J214))</f>
        <v>0</v>
      </c>
      <c r="K154" s="88">
        <f t="shared" si="177"/>
        <v>0</v>
      </c>
      <c r="L154" s="88">
        <f t="shared" si="177"/>
        <v>0</v>
      </c>
      <c r="M154" s="25">
        <f t="shared" si="177"/>
        <v>0</v>
      </c>
      <c r="N154" s="88">
        <f t="shared" si="177"/>
        <v>0</v>
      </c>
      <c r="O154" s="25">
        <f t="shared" si="177"/>
        <v>0</v>
      </c>
      <c r="P154" s="140">
        <f t="shared" si="177"/>
        <v>0</v>
      </c>
      <c r="Q154" s="139">
        <f t="shared" si="177"/>
        <v>0</v>
      </c>
      <c r="R154" s="25">
        <f t="shared" si="177"/>
        <v>0</v>
      </c>
      <c r="S154" s="25">
        <f t="shared" si="177"/>
        <v>0</v>
      </c>
      <c r="T154" s="25">
        <f t="shared" si="177"/>
        <v>0</v>
      </c>
      <c r="U154" s="25">
        <f t="shared" si="177"/>
        <v>0</v>
      </c>
      <c r="V154" s="25">
        <f t="shared" si="177"/>
        <v>0</v>
      </c>
      <c r="W154" s="25">
        <f t="shared" si="177"/>
        <v>0</v>
      </c>
      <c r="X154" s="25">
        <f t="shared" si="177"/>
        <v>0</v>
      </c>
      <c r="Y154" s="25">
        <f t="shared" si="177"/>
        <v>0</v>
      </c>
      <c r="Z154" s="25">
        <f t="shared" si="177"/>
        <v>0</v>
      </c>
      <c r="AA154" s="25">
        <f t="shared" si="177"/>
        <v>0</v>
      </c>
      <c r="AB154" s="25">
        <f t="shared" si="177"/>
        <v>0</v>
      </c>
      <c r="AC154" s="25">
        <f t="shared" si="177"/>
        <v>0</v>
      </c>
      <c r="AD154" s="25">
        <f t="shared" si="177"/>
        <v>0</v>
      </c>
      <c r="AE154" s="25">
        <f t="shared" si="177"/>
        <v>0</v>
      </c>
      <c r="AF154" s="140">
        <f t="shared" si="177"/>
        <v>0</v>
      </c>
      <c r="AG154" s="139">
        <f t="shared" si="177"/>
        <v>0</v>
      </c>
      <c r="AH154" s="25" t="str">
        <f t="shared" si="177"/>
        <v>-</v>
      </c>
      <c r="AI154" s="139">
        <f t="shared" si="177"/>
        <v>0</v>
      </c>
      <c r="AJ154" s="25">
        <f t="shared" si="177"/>
        <v>0</v>
      </c>
      <c r="AK154" s="25">
        <f t="shared" si="177"/>
        <v>0</v>
      </c>
      <c r="AL154" s="25">
        <f t="shared" si="177"/>
        <v>0</v>
      </c>
      <c r="AM154" s="25">
        <f t="shared" si="177"/>
        <v>0</v>
      </c>
      <c r="AN154" s="25">
        <f t="shared" si="177"/>
        <v>0</v>
      </c>
      <c r="AO154" s="25">
        <f t="shared" si="177"/>
        <v>0</v>
      </c>
      <c r="AP154" s="25">
        <f t="shared" si="177"/>
        <v>0</v>
      </c>
      <c r="AQ154" s="25">
        <f t="shared" si="177"/>
        <v>0</v>
      </c>
      <c r="AR154" s="25">
        <f t="shared" si="177"/>
        <v>0</v>
      </c>
      <c r="AS154" s="25">
        <f t="shared" si="177"/>
        <v>0</v>
      </c>
      <c r="AT154" s="25">
        <f t="shared" si="177"/>
        <v>0</v>
      </c>
      <c r="AU154" s="25">
        <f t="shared" si="177"/>
        <v>0</v>
      </c>
      <c r="AV154" s="25">
        <f t="shared" si="177"/>
        <v>0</v>
      </c>
      <c r="AW154" s="25">
        <f t="shared" si="177"/>
        <v>0</v>
      </c>
      <c r="AX154" s="140">
        <f t="shared" si="177"/>
        <v>0</v>
      </c>
      <c r="AY154" s="140">
        <f t="shared" si="177"/>
        <v>0</v>
      </c>
      <c r="AZ154" s="139">
        <f t="shared" si="177"/>
        <v>0</v>
      </c>
      <c r="BA154" s="25">
        <f t="shared" si="177"/>
        <v>0</v>
      </c>
      <c r="BB154" s="25">
        <f t="shared" si="177"/>
        <v>0</v>
      </c>
      <c r="BC154" s="25">
        <f t="shared" si="177"/>
        <v>0</v>
      </c>
      <c r="BD154" s="25">
        <f t="shared" si="177"/>
        <v>0</v>
      </c>
      <c r="BE154" s="25">
        <f t="shared" si="177"/>
        <v>0</v>
      </c>
      <c r="BF154" s="25">
        <f t="shared" si="177"/>
        <v>0</v>
      </c>
      <c r="BG154" s="25">
        <f t="shared" si="177"/>
        <v>0</v>
      </c>
    </row>
    <row r="155" spans="8:59">
      <c r="H155" s="124">
        <f>Registration!B36</f>
        <v>26</v>
      </c>
      <c r="I155" s="1">
        <f>Registration!C36</f>
        <v>0</v>
      </c>
      <c r="J155" s="25">
        <f t="shared" ref="J155:BG155" si="178">IF(ROW()=(COLUMN()+120),"-",(COUNTIF(G6_1,$H155)*COUNTIF(G6_1,J$7))+(COUNTIF(G6_2,$H155)*COUNTIF(G6_2,J$7))+(COUNTIF(G6_3,$H155)*COUNTIF(G6_3,J$7))+(COUNTIF(G6_4,$H155)*COUNTIF(G6_4,J$7))+(COUNTIF(G6_5,$H155)*COUNTIF(G6_5,J$7))+(COUNTIF(G7_1,$H155)*COUNTIF(G7_1,J$7))+(COUNTIF(G7_2,$H155)*COUNTIF(G7_2,J$7))+(COUNTIF(G7_3,$H155)*COUNTIF(G7_3,J$7))+(COUNTIF(G7_4,$H155)*COUNTIF(G7_4,J$7))+(COUNTIF(G7_5,$H155)*COUNTIF(G7_5,J$7))+(COUNTIF(G8_1,$H155)*COUNTIF(G8_1,J$7))+(COUNTIF(G8_2,$H155)*COUNTIF(G8_2,J$7))+(COUNTIF(G8_3,$H155)*COUNTIF(G8_3,J$7))+(COUNTIF(G8_4,$H155)*COUNTIF(G8_4,J$7))+(COUNTIF(G8_5,$H155)*COUNTIF(G8_5,J$7))+(COUNTIF(G9_1,$H155)*COUNTIF(G9_1,J$7))+(COUNTIF(G9_2,$H155)*COUNTIF(G9_2,J$7))+(COUNTIF(G9_3,$H155)*COUNTIF(G9_3,J$7))+(COUNTIF(G9_4,$H155)*COUNTIF(G9_4,J$7))+(COUNTIF(G9_5,$H155)*COUNTIF(G9_5,J$7)+J215))</f>
        <v>0</v>
      </c>
      <c r="K155" s="25">
        <f t="shared" si="178"/>
        <v>0</v>
      </c>
      <c r="L155" s="25">
        <f t="shared" si="178"/>
        <v>0</v>
      </c>
      <c r="M155" s="25">
        <f t="shared" si="178"/>
        <v>0</v>
      </c>
      <c r="N155" s="140">
        <f t="shared" si="178"/>
        <v>0</v>
      </c>
      <c r="O155" s="139">
        <f t="shared" si="178"/>
        <v>0</v>
      </c>
      <c r="P155" s="139">
        <f t="shared" si="178"/>
        <v>0</v>
      </c>
      <c r="Q155" s="25">
        <f t="shared" si="178"/>
        <v>0</v>
      </c>
      <c r="R155" s="25">
        <f t="shared" si="178"/>
        <v>0</v>
      </c>
      <c r="S155" s="25">
        <f t="shared" si="178"/>
        <v>0</v>
      </c>
      <c r="T155" s="25">
        <f t="shared" si="178"/>
        <v>0</v>
      </c>
      <c r="U155" s="25">
        <f t="shared" si="178"/>
        <v>0</v>
      </c>
      <c r="V155" s="25">
        <f t="shared" si="178"/>
        <v>0</v>
      </c>
      <c r="W155" s="25">
        <f t="shared" si="178"/>
        <v>0</v>
      </c>
      <c r="X155" s="25">
        <f t="shared" si="178"/>
        <v>0</v>
      </c>
      <c r="Y155" s="25">
        <f t="shared" si="178"/>
        <v>0</v>
      </c>
      <c r="Z155" s="25">
        <f t="shared" si="178"/>
        <v>0</v>
      </c>
      <c r="AA155" s="25">
        <f t="shared" si="178"/>
        <v>0</v>
      </c>
      <c r="AB155" s="25">
        <f t="shared" si="178"/>
        <v>0</v>
      </c>
      <c r="AC155" s="25">
        <f t="shared" si="178"/>
        <v>0</v>
      </c>
      <c r="AD155" s="140">
        <f t="shared" si="178"/>
        <v>0</v>
      </c>
      <c r="AE155" s="140">
        <f t="shared" si="178"/>
        <v>0</v>
      </c>
      <c r="AF155" s="140">
        <f t="shared" si="178"/>
        <v>0</v>
      </c>
      <c r="AG155" s="139">
        <f t="shared" si="178"/>
        <v>0</v>
      </c>
      <c r="AH155" s="139">
        <f t="shared" si="178"/>
        <v>0</v>
      </c>
      <c r="AI155" s="25" t="str">
        <f t="shared" si="178"/>
        <v>-</v>
      </c>
      <c r="AJ155" s="140">
        <f t="shared" si="178"/>
        <v>0</v>
      </c>
      <c r="AK155" s="139">
        <f t="shared" si="178"/>
        <v>0</v>
      </c>
      <c r="AL155" s="25">
        <f t="shared" si="178"/>
        <v>0</v>
      </c>
      <c r="AM155" s="25">
        <f t="shared" si="178"/>
        <v>0</v>
      </c>
      <c r="AN155" s="25">
        <f t="shared" si="178"/>
        <v>0</v>
      </c>
      <c r="AO155" s="25">
        <f t="shared" si="178"/>
        <v>0</v>
      </c>
      <c r="AP155" s="25">
        <f t="shared" si="178"/>
        <v>0</v>
      </c>
      <c r="AQ155" s="25">
        <f t="shared" si="178"/>
        <v>0</v>
      </c>
      <c r="AR155" s="25">
        <f t="shared" si="178"/>
        <v>0</v>
      </c>
      <c r="AS155" s="25">
        <f t="shared" si="178"/>
        <v>0</v>
      </c>
      <c r="AT155" s="25">
        <f t="shared" si="178"/>
        <v>0</v>
      </c>
      <c r="AU155" s="25">
        <f t="shared" si="178"/>
        <v>0</v>
      </c>
      <c r="AV155" s="25">
        <f t="shared" si="178"/>
        <v>0</v>
      </c>
      <c r="AW155" s="25">
        <f t="shared" si="178"/>
        <v>0</v>
      </c>
      <c r="AX155" s="25">
        <f t="shared" si="178"/>
        <v>0</v>
      </c>
      <c r="AY155" s="25">
        <f t="shared" si="178"/>
        <v>0</v>
      </c>
      <c r="AZ155" s="25">
        <f t="shared" si="178"/>
        <v>0</v>
      </c>
      <c r="BA155" s="25">
        <f t="shared" si="178"/>
        <v>0</v>
      </c>
      <c r="BB155" s="25">
        <f t="shared" si="178"/>
        <v>0</v>
      </c>
      <c r="BC155" s="25">
        <f t="shared" si="178"/>
        <v>0</v>
      </c>
      <c r="BD155" s="25">
        <f t="shared" si="178"/>
        <v>0</v>
      </c>
      <c r="BE155" s="25">
        <f t="shared" si="178"/>
        <v>0</v>
      </c>
      <c r="BF155" s="25">
        <f t="shared" si="178"/>
        <v>0</v>
      </c>
      <c r="BG155" s="25">
        <f t="shared" si="178"/>
        <v>0</v>
      </c>
    </row>
    <row r="156" spans="8:59">
      <c r="H156" s="124">
        <f>Registration!B37</f>
        <v>27</v>
      </c>
      <c r="I156" s="1">
        <f>Registration!C37</f>
        <v>0</v>
      </c>
      <c r="J156" s="25">
        <f t="shared" ref="J156:BG156" si="179">IF(ROW()=(COLUMN()+120),"-",(COUNTIF(G6_1,$H156)*COUNTIF(G6_1,J$7))+(COUNTIF(G6_2,$H156)*COUNTIF(G6_2,J$7))+(COUNTIF(G6_3,$H156)*COUNTIF(G6_3,J$7))+(COUNTIF(G6_4,$H156)*COUNTIF(G6_4,J$7))+(COUNTIF(G6_5,$H156)*COUNTIF(G6_5,J$7))+(COUNTIF(G7_1,$H156)*COUNTIF(G7_1,J$7))+(COUNTIF(G7_2,$H156)*COUNTIF(G7_2,J$7))+(COUNTIF(G7_3,$H156)*COUNTIF(G7_3,J$7))+(COUNTIF(G7_4,$H156)*COUNTIF(G7_4,J$7))+(COUNTIF(G7_5,$H156)*COUNTIF(G7_5,J$7))+(COUNTIF(G8_1,$H156)*COUNTIF(G8_1,J$7))+(COUNTIF(G8_2,$H156)*COUNTIF(G8_2,J$7))+(COUNTIF(G8_3,$H156)*COUNTIF(G8_3,J$7))+(COUNTIF(G8_4,$H156)*COUNTIF(G8_4,J$7))+(COUNTIF(G8_5,$H156)*COUNTIF(G8_5,J$7))+(COUNTIF(G9_1,$H156)*COUNTIF(G9_1,J$7))+(COUNTIF(G9_2,$H156)*COUNTIF(G9_2,J$7))+(COUNTIF(G9_3,$H156)*COUNTIF(G9_3,J$7))+(COUNTIF(G9_4,$H156)*COUNTIF(G9_4,J$7))+(COUNTIF(G9_5,$H156)*COUNTIF(G9_5,J$7)+J216))</f>
        <v>0</v>
      </c>
      <c r="K156" s="25">
        <f t="shared" si="179"/>
        <v>0</v>
      </c>
      <c r="L156" s="25">
        <f t="shared" si="179"/>
        <v>0</v>
      </c>
      <c r="M156" s="140">
        <f t="shared" si="179"/>
        <v>0</v>
      </c>
      <c r="N156" s="140">
        <f t="shared" si="179"/>
        <v>0</v>
      </c>
      <c r="O156" s="140">
        <f t="shared" si="179"/>
        <v>0</v>
      </c>
      <c r="P156" s="139">
        <f t="shared" si="179"/>
        <v>0</v>
      </c>
      <c r="Q156" s="25">
        <f t="shared" si="179"/>
        <v>0</v>
      </c>
      <c r="R156" s="25">
        <f t="shared" si="179"/>
        <v>0</v>
      </c>
      <c r="S156" s="88">
        <f t="shared" si="179"/>
        <v>0</v>
      </c>
      <c r="T156" s="25">
        <f t="shared" si="179"/>
        <v>0</v>
      </c>
      <c r="U156" s="25">
        <f t="shared" si="179"/>
        <v>0</v>
      </c>
      <c r="V156" s="25">
        <f t="shared" si="179"/>
        <v>0</v>
      </c>
      <c r="W156" s="25">
        <f t="shared" si="179"/>
        <v>0</v>
      </c>
      <c r="X156" s="25">
        <f t="shared" si="179"/>
        <v>0</v>
      </c>
      <c r="Y156" s="25">
        <f t="shared" si="179"/>
        <v>0</v>
      </c>
      <c r="Z156" s="25">
        <f t="shared" si="179"/>
        <v>0</v>
      </c>
      <c r="AA156" s="25">
        <f t="shared" si="179"/>
        <v>0</v>
      </c>
      <c r="AB156" s="25">
        <f t="shared" si="179"/>
        <v>0</v>
      </c>
      <c r="AC156" s="25">
        <f t="shared" si="179"/>
        <v>0</v>
      </c>
      <c r="AD156" s="25">
        <f t="shared" si="179"/>
        <v>0</v>
      </c>
      <c r="AE156" s="25">
        <f t="shared" si="179"/>
        <v>0</v>
      </c>
      <c r="AF156" s="25">
        <f t="shared" si="179"/>
        <v>0</v>
      </c>
      <c r="AG156" s="25">
        <f t="shared" si="179"/>
        <v>0</v>
      </c>
      <c r="AH156" s="25">
        <f t="shared" si="179"/>
        <v>0</v>
      </c>
      <c r="AI156" s="25">
        <f t="shared" si="179"/>
        <v>0</v>
      </c>
      <c r="AJ156" s="25" t="str">
        <f t="shared" si="179"/>
        <v>-</v>
      </c>
      <c r="AK156" s="25">
        <f t="shared" si="179"/>
        <v>0</v>
      </c>
      <c r="AL156" s="25">
        <f t="shared" si="179"/>
        <v>0</v>
      </c>
      <c r="AM156" s="25">
        <f t="shared" si="179"/>
        <v>0</v>
      </c>
      <c r="AN156" s="25">
        <f t="shared" si="179"/>
        <v>0</v>
      </c>
      <c r="AO156" s="25">
        <f t="shared" si="179"/>
        <v>0</v>
      </c>
      <c r="AP156" s="25">
        <f t="shared" si="179"/>
        <v>0</v>
      </c>
      <c r="AQ156" s="25">
        <f t="shared" si="179"/>
        <v>0</v>
      </c>
      <c r="AR156" s="25">
        <f t="shared" si="179"/>
        <v>0</v>
      </c>
      <c r="AS156" s="25">
        <f t="shared" si="179"/>
        <v>0</v>
      </c>
      <c r="AT156" s="25">
        <f t="shared" si="179"/>
        <v>0</v>
      </c>
      <c r="AU156" s="25">
        <f t="shared" si="179"/>
        <v>0</v>
      </c>
      <c r="AV156" s="25">
        <f t="shared" si="179"/>
        <v>0</v>
      </c>
      <c r="AW156" s="25">
        <f t="shared" si="179"/>
        <v>0</v>
      </c>
      <c r="AX156" s="25">
        <f t="shared" si="179"/>
        <v>0</v>
      </c>
      <c r="AY156" s="25">
        <f t="shared" si="179"/>
        <v>0</v>
      </c>
      <c r="AZ156" s="25">
        <f t="shared" si="179"/>
        <v>0</v>
      </c>
      <c r="BA156" s="25">
        <f t="shared" si="179"/>
        <v>0</v>
      </c>
      <c r="BB156" s="25">
        <f t="shared" si="179"/>
        <v>0</v>
      </c>
      <c r="BC156" s="25">
        <f t="shared" si="179"/>
        <v>0</v>
      </c>
      <c r="BD156" s="25">
        <f t="shared" si="179"/>
        <v>0</v>
      </c>
      <c r="BE156" s="25">
        <f t="shared" si="179"/>
        <v>0</v>
      </c>
      <c r="BF156" s="25">
        <f t="shared" si="179"/>
        <v>0</v>
      </c>
      <c r="BG156" s="25">
        <f t="shared" si="179"/>
        <v>0</v>
      </c>
    </row>
    <row r="157" spans="8:59">
      <c r="H157" s="124">
        <f>Registration!B38</f>
        <v>28</v>
      </c>
      <c r="I157" s="1">
        <f>Registration!C38</f>
        <v>0</v>
      </c>
      <c r="J157" s="25">
        <f t="shared" ref="J157:BG157" si="180">IF(ROW()=(COLUMN()+120),"-",(COUNTIF(G6_1,$H157)*COUNTIF(G6_1,J$7))+(COUNTIF(G6_2,$H157)*COUNTIF(G6_2,J$7))+(COUNTIF(G6_3,$H157)*COUNTIF(G6_3,J$7))+(COUNTIF(G6_4,$H157)*COUNTIF(G6_4,J$7))+(COUNTIF(G6_5,$H157)*COUNTIF(G6_5,J$7))+(COUNTIF(G7_1,$H157)*COUNTIF(G7_1,J$7))+(COUNTIF(G7_2,$H157)*COUNTIF(G7_2,J$7))+(COUNTIF(G7_3,$H157)*COUNTIF(G7_3,J$7))+(COUNTIF(G7_4,$H157)*COUNTIF(G7_4,J$7))+(COUNTIF(G7_5,$H157)*COUNTIF(G7_5,J$7))+(COUNTIF(G8_1,$H157)*COUNTIF(G8_1,J$7))+(COUNTIF(G8_2,$H157)*COUNTIF(G8_2,J$7))+(COUNTIF(G8_3,$H157)*COUNTIF(G8_3,J$7))+(COUNTIF(G8_4,$H157)*COUNTIF(G8_4,J$7))+(COUNTIF(G8_5,$H157)*COUNTIF(G8_5,J$7))+(COUNTIF(G9_1,$H157)*COUNTIF(G9_1,J$7))+(COUNTIF(G9_2,$H157)*COUNTIF(G9_2,J$7))+(COUNTIF(G9_3,$H157)*COUNTIF(G9_3,J$7))+(COUNTIF(G9_4,$H157)*COUNTIF(G9_4,J$7))+(COUNTIF(G9_5,$H157)*COUNTIF(G9_5,J$7)+J217))</f>
        <v>0</v>
      </c>
      <c r="K157" s="25">
        <f t="shared" si="180"/>
        <v>0</v>
      </c>
      <c r="L157" s="25">
        <f t="shared" si="180"/>
        <v>0</v>
      </c>
      <c r="M157" s="25">
        <f t="shared" si="180"/>
        <v>0</v>
      </c>
      <c r="N157" s="88">
        <f t="shared" si="180"/>
        <v>0</v>
      </c>
      <c r="O157" s="25">
        <f t="shared" si="180"/>
        <v>0</v>
      </c>
      <c r="P157" s="88">
        <f t="shared" si="180"/>
        <v>0</v>
      </c>
      <c r="Q157" s="25">
        <f t="shared" si="180"/>
        <v>0</v>
      </c>
      <c r="R157" s="25">
        <f t="shared" si="180"/>
        <v>0</v>
      </c>
      <c r="S157" s="25">
        <f t="shared" si="180"/>
        <v>0</v>
      </c>
      <c r="T157" s="25">
        <f t="shared" si="180"/>
        <v>0</v>
      </c>
      <c r="U157" s="25">
        <f t="shared" si="180"/>
        <v>0</v>
      </c>
      <c r="V157" s="25">
        <f t="shared" si="180"/>
        <v>0</v>
      </c>
      <c r="W157" s="25">
        <f t="shared" si="180"/>
        <v>0</v>
      </c>
      <c r="X157" s="25">
        <f t="shared" si="180"/>
        <v>0</v>
      </c>
      <c r="Y157" s="25">
        <f t="shared" si="180"/>
        <v>0</v>
      </c>
      <c r="Z157" s="25">
        <f t="shared" si="180"/>
        <v>0</v>
      </c>
      <c r="AA157" s="25">
        <f t="shared" si="180"/>
        <v>0</v>
      </c>
      <c r="AB157" s="25">
        <f t="shared" si="180"/>
        <v>0</v>
      </c>
      <c r="AC157" s="25">
        <f t="shared" si="180"/>
        <v>0</v>
      </c>
      <c r="AD157" s="25">
        <f t="shared" si="180"/>
        <v>0</v>
      </c>
      <c r="AE157" s="25">
        <f t="shared" si="180"/>
        <v>0</v>
      </c>
      <c r="AF157" s="25">
        <f t="shared" si="180"/>
        <v>0</v>
      </c>
      <c r="AG157" s="25">
        <f t="shared" si="180"/>
        <v>0</v>
      </c>
      <c r="AH157" s="25">
        <f t="shared" si="180"/>
        <v>0</v>
      </c>
      <c r="AI157" s="25">
        <f t="shared" si="180"/>
        <v>0</v>
      </c>
      <c r="AJ157" s="25">
        <f t="shared" si="180"/>
        <v>0</v>
      </c>
      <c r="AK157" s="25" t="str">
        <f t="shared" si="180"/>
        <v>-</v>
      </c>
      <c r="AL157" s="25">
        <f t="shared" si="180"/>
        <v>0</v>
      </c>
      <c r="AM157" s="25">
        <f t="shared" si="180"/>
        <v>0</v>
      </c>
      <c r="AN157" s="25">
        <f t="shared" si="180"/>
        <v>0</v>
      </c>
      <c r="AO157" s="25">
        <f t="shared" si="180"/>
        <v>0</v>
      </c>
      <c r="AP157" s="25">
        <f t="shared" si="180"/>
        <v>0</v>
      </c>
      <c r="AQ157" s="25">
        <f t="shared" si="180"/>
        <v>0</v>
      </c>
      <c r="AR157" s="25">
        <f t="shared" si="180"/>
        <v>0</v>
      </c>
      <c r="AS157" s="25">
        <f t="shared" si="180"/>
        <v>0</v>
      </c>
      <c r="AT157" s="25">
        <f t="shared" si="180"/>
        <v>0</v>
      </c>
      <c r="AU157" s="25">
        <f t="shared" si="180"/>
        <v>0</v>
      </c>
      <c r="AV157" s="25">
        <f t="shared" si="180"/>
        <v>0</v>
      </c>
      <c r="AW157" s="25">
        <f t="shared" si="180"/>
        <v>0</v>
      </c>
      <c r="AX157" s="25">
        <f t="shared" si="180"/>
        <v>0</v>
      </c>
      <c r="AY157" s="25">
        <f t="shared" si="180"/>
        <v>0</v>
      </c>
      <c r="AZ157" s="25">
        <f t="shared" si="180"/>
        <v>0</v>
      </c>
      <c r="BA157" s="25">
        <f t="shared" si="180"/>
        <v>0</v>
      </c>
      <c r="BB157" s="25">
        <f t="shared" si="180"/>
        <v>0</v>
      </c>
      <c r="BC157" s="25">
        <f t="shared" si="180"/>
        <v>0</v>
      </c>
      <c r="BD157" s="25">
        <f t="shared" si="180"/>
        <v>0</v>
      </c>
      <c r="BE157" s="25">
        <f t="shared" si="180"/>
        <v>0</v>
      </c>
      <c r="BF157" s="25">
        <f t="shared" si="180"/>
        <v>0</v>
      </c>
      <c r="BG157" s="25">
        <f t="shared" si="180"/>
        <v>0</v>
      </c>
    </row>
    <row r="158" spans="8:59">
      <c r="H158" s="124">
        <f>Registration!B39</f>
        <v>29</v>
      </c>
      <c r="I158" s="1">
        <f>Registration!C39</f>
        <v>0</v>
      </c>
      <c r="J158" s="25">
        <f t="shared" ref="J158:BG158" si="181">IF(ROW()=(COLUMN()+120),"-",(COUNTIF(G6_1,$H158)*COUNTIF(G6_1,J$7))+(COUNTIF(G6_2,$H158)*COUNTIF(G6_2,J$7))+(COUNTIF(G6_3,$H158)*COUNTIF(G6_3,J$7))+(COUNTIF(G6_4,$H158)*COUNTIF(G6_4,J$7))+(COUNTIF(G6_5,$H158)*COUNTIF(G6_5,J$7))+(COUNTIF(G7_1,$H158)*COUNTIF(G7_1,J$7))+(COUNTIF(G7_2,$H158)*COUNTIF(G7_2,J$7))+(COUNTIF(G7_3,$H158)*COUNTIF(G7_3,J$7))+(COUNTIF(G7_4,$H158)*COUNTIF(G7_4,J$7))+(COUNTIF(G7_5,$H158)*COUNTIF(G7_5,J$7))+(COUNTIF(G8_1,$H158)*COUNTIF(G8_1,J$7))+(COUNTIF(G8_2,$H158)*COUNTIF(G8_2,J$7))+(COUNTIF(G8_3,$H158)*COUNTIF(G8_3,J$7))+(COUNTIF(G8_4,$H158)*COUNTIF(G8_4,J$7))+(COUNTIF(G8_5,$H158)*COUNTIF(G8_5,J$7))+(COUNTIF(G9_1,$H158)*COUNTIF(G9_1,J$7))+(COUNTIF(G9_2,$H158)*COUNTIF(G9_2,J$7))+(COUNTIF(G9_3,$H158)*COUNTIF(G9_3,J$7))+(COUNTIF(G9_4,$H158)*COUNTIF(G9_4,J$7))+(COUNTIF(G9_5,$H158)*COUNTIF(G9_5,J$7)+J218))</f>
        <v>0</v>
      </c>
      <c r="K158" s="25">
        <f t="shared" si="181"/>
        <v>0</v>
      </c>
      <c r="L158" s="103">
        <f t="shared" si="181"/>
        <v>0</v>
      </c>
      <c r="M158" s="25">
        <f t="shared" si="181"/>
        <v>0</v>
      </c>
      <c r="N158" s="88">
        <f t="shared" si="181"/>
        <v>0</v>
      </c>
      <c r="O158" s="25">
        <f t="shared" si="181"/>
        <v>0</v>
      </c>
      <c r="P158" s="88">
        <f t="shared" si="181"/>
        <v>0</v>
      </c>
      <c r="Q158" s="140">
        <f t="shared" si="181"/>
        <v>0</v>
      </c>
      <c r="R158" s="140">
        <f t="shared" si="181"/>
        <v>0</v>
      </c>
      <c r="S158" s="25">
        <f t="shared" si="181"/>
        <v>0</v>
      </c>
      <c r="T158" s="25">
        <f t="shared" si="181"/>
        <v>0</v>
      </c>
      <c r="U158" s="25">
        <f t="shared" si="181"/>
        <v>0</v>
      </c>
      <c r="V158" s="25">
        <f t="shared" si="181"/>
        <v>0</v>
      </c>
      <c r="W158" s="25">
        <f t="shared" si="181"/>
        <v>0</v>
      </c>
      <c r="X158" s="25">
        <f t="shared" si="181"/>
        <v>0</v>
      </c>
      <c r="Y158" s="25">
        <f t="shared" si="181"/>
        <v>0</v>
      </c>
      <c r="Z158" s="25">
        <f t="shared" si="181"/>
        <v>0</v>
      </c>
      <c r="AA158" s="25">
        <f t="shared" si="181"/>
        <v>0</v>
      </c>
      <c r="AB158" s="25">
        <f t="shared" si="181"/>
        <v>0</v>
      </c>
      <c r="AC158" s="25">
        <f t="shared" si="181"/>
        <v>0</v>
      </c>
      <c r="AD158" s="25">
        <f t="shared" si="181"/>
        <v>0</v>
      </c>
      <c r="AE158" s="25">
        <f t="shared" si="181"/>
        <v>0</v>
      </c>
      <c r="AF158" s="25">
        <f t="shared" si="181"/>
        <v>0</v>
      </c>
      <c r="AG158" s="25">
        <f t="shared" si="181"/>
        <v>0</v>
      </c>
      <c r="AH158" s="25">
        <f t="shared" si="181"/>
        <v>0</v>
      </c>
      <c r="AI158" s="25">
        <f t="shared" si="181"/>
        <v>0</v>
      </c>
      <c r="AJ158" s="25">
        <f t="shared" si="181"/>
        <v>0</v>
      </c>
      <c r="AK158" s="25">
        <f t="shared" si="181"/>
        <v>0</v>
      </c>
      <c r="AL158" s="25" t="str">
        <f t="shared" si="181"/>
        <v>-</v>
      </c>
      <c r="AM158" s="25">
        <f t="shared" si="181"/>
        <v>0</v>
      </c>
      <c r="AN158" s="25">
        <f t="shared" si="181"/>
        <v>0</v>
      </c>
      <c r="AO158" s="140">
        <f t="shared" si="181"/>
        <v>0</v>
      </c>
      <c r="AP158" s="140">
        <f t="shared" si="181"/>
        <v>0</v>
      </c>
      <c r="AQ158" s="140">
        <f t="shared" si="181"/>
        <v>0</v>
      </c>
      <c r="AR158" s="139">
        <f t="shared" si="181"/>
        <v>0</v>
      </c>
      <c r="AS158" s="139">
        <f t="shared" si="181"/>
        <v>0</v>
      </c>
      <c r="AT158" s="25">
        <f t="shared" si="181"/>
        <v>0</v>
      </c>
      <c r="AU158" s="25">
        <f t="shared" si="181"/>
        <v>0</v>
      </c>
      <c r="AV158" s="25">
        <f t="shared" si="181"/>
        <v>0</v>
      </c>
      <c r="AW158" s="25">
        <f t="shared" si="181"/>
        <v>0</v>
      </c>
      <c r="AX158" s="25">
        <f t="shared" si="181"/>
        <v>0</v>
      </c>
      <c r="AY158" s="25">
        <f t="shared" si="181"/>
        <v>0</v>
      </c>
      <c r="AZ158" s="25">
        <f t="shared" si="181"/>
        <v>0</v>
      </c>
      <c r="BA158" s="25">
        <f t="shared" si="181"/>
        <v>0</v>
      </c>
      <c r="BB158" s="25">
        <f t="shared" si="181"/>
        <v>0</v>
      </c>
      <c r="BC158" s="25">
        <f t="shared" si="181"/>
        <v>0</v>
      </c>
      <c r="BD158" s="25">
        <f t="shared" si="181"/>
        <v>0</v>
      </c>
      <c r="BE158" s="25">
        <f t="shared" si="181"/>
        <v>0</v>
      </c>
      <c r="BF158" s="25">
        <f t="shared" si="181"/>
        <v>0</v>
      </c>
      <c r="BG158" s="25">
        <f t="shared" si="181"/>
        <v>0</v>
      </c>
    </row>
    <row r="159" spans="8:59">
      <c r="H159" s="124">
        <f>Registration!B40</f>
        <v>30</v>
      </c>
      <c r="I159" s="1">
        <f>Registration!C40</f>
        <v>0</v>
      </c>
      <c r="J159" s="25">
        <f t="shared" ref="J159:BG159" si="182">IF(ROW()=(COLUMN()+120),"-",(COUNTIF(G6_1,$H159)*COUNTIF(G6_1,J$7))+(COUNTIF(G6_2,$H159)*COUNTIF(G6_2,J$7))+(COUNTIF(G6_3,$H159)*COUNTIF(G6_3,J$7))+(COUNTIF(G6_4,$H159)*COUNTIF(G6_4,J$7))+(COUNTIF(G6_5,$H159)*COUNTIF(G6_5,J$7))+(COUNTIF(G7_1,$H159)*COUNTIF(G7_1,J$7))+(COUNTIF(G7_2,$H159)*COUNTIF(G7_2,J$7))+(COUNTIF(G7_3,$H159)*COUNTIF(G7_3,J$7))+(COUNTIF(G7_4,$H159)*COUNTIF(G7_4,J$7))+(COUNTIF(G7_5,$H159)*COUNTIF(G7_5,J$7))+(COUNTIF(G8_1,$H159)*COUNTIF(G8_1,J$7))+(COUNTIF(G8_2,$H159)*COUNTIF(G8_2,J$7))+(COUNTIF(G8_3,$H159)*COUNTIF(G8_3,J$7))+(COUNTIF(G8_4,$H159)*COUNTIF(G8_4,J$7))+(COUNTIF(G8_5,$H159)*COUNTIF(G8_5,J$7))+(COUNTIF(G9_1,$H159)*COUNTIF(G9_1,J$7))+(COUNTIF(G9_2,$H159)*COUNTIF(G9_2,J$7))+(COUNTIF(G9_3,$H159)*COUNTIF(G9_3,J$7))+(COUNTIF(G9_4,$H159)*COUNTIF(G9_4,J$7))+(COUNTIF(G9_5,$H159)*COUNTIF(G9_5,J$7)+J219))</f>
        <v>0</v>
      </c>
      <c r="K159" s="25">
        <f t="shared" si="182"/>
        <v>0</v>
      </c>
      <c r="L159" s="25">
        <f t="shared" si="182"/>
        <v>0</v>
      </c>
      <c r="M159" s="25">
        <f t="shared" si="182"/>
        <v>0</v>
      </c>
      <c r="N159" s="25">
        <f t="shared" si="182"/>
        <v>0</v>
      </c>
      <c r="O159" s="88">
        <f t="shared" si="182"/>
        <v>0</v>
      </c>
      <c r="P159" s="88">
        <f t="shared" si="182"/>
        <v>0</v>
      </c>
      <c r="Q159" s="25">
        <f t="shared" si="182"/>
        <v>0</v>
      </c>
      <c r="R159" s="25">
        <f t="shared" si="182"/>
        <v>0</v>
      </c>
      <c r="S159" s="25">
        <f t="shared" si="182"/>
        <v>0</v>
      </c>
      <c r="T159" s="25">
        <f t="shared" si="182"/>
        <v>0</v>
      </c>
      <c r="U159" s="25">
        <f t="shared" si="182"/>
        <v>0</v>
      </c>
      <c r="V159" s="25">
        <f t="shared" si="182"/>
        <v>0</v>
      </c>
      <c r="W159" s="25">
        <f t="shared" si="182"/>
        <v>0</v>
      </c>
      <c r="X159" s="25">
        <f t="shared" si="182"/>
        <v>0</v>
      </c>
      <c r="Y159" s="25">
        <f t="shared" si="182"/>
        <v>0</v>
      </c>
      <c r="Z159" s="25">
        <f t="shared" si="182"/>
        <v>0</v>
      </c>
      <c r="AA159" s="25">
        <f t="shared" si="182"/>
        <v>0</v>
      </c>
      <c r="AB159" s="25">
        <f t="shared" si="182"/>
        <v>0</v>
      </c>
      <c r="AC159" s="25">
        <f t="shared" si="182"/>
        <v>0</v>
      </c>
      <c r="AD159" s="25">
        <f t="shared" si="182"/>
        <v>0</v>
      </c>
      <c r="AE159" s="25">
        <f t="shared" si="182"/>
        <v>0</v>
      </c>
      <c r="AF159" s="25">
        <f t="shared" si="182"/>
        <v>0</v>
      </c>
      <c r="AG159" s="25">
        <f t="shared" si="182"/>
        <v>0</v>
      </c>
      <c r="AH159" s="25">
        <f t="shared" si="182"/>
        <v>0</v>
      </c>
      <c r="AI159" s="25">
        <f t="shared" si="182"/>
        <v>0</v>
      </c>
      <c r="AJ159" s="25">
        <f t="shared" si="182"/>
        <v>0</v>
      </c>
      <c r="AK159" s="25">
        <f t="shared" si="182"/>
        <v>0</v>
      </c>
      <c r="AL159" s="25">
        <f t="shared" si="182"/>
        <v>0</v>
      </c>
      <c r="AM159" s="25" t="str">
        <f t="shared" si="182"/>
        <v>-</v>
      </c>
      <c r="AN159" s="25">
        <f t="shared" si="182"/>
        <v>0</v>
      </c>
      <c r="AO159" s="25">
        <f t="shared" si="182"/>
        <v>0</v>
      </c>
      <c r="AP159" s="25">
        <f t="shared" si="182"/>
        <v>0</v>
      </c>
      <c r="AQ159" s="25">
        <f t="shared" si="182"/>
        <v>0</v>
      </c>
      <c r="AR159" s="25">
        <f t="shared" si="182"/>
        <v>0</v>
      </c>
      <c r="AS159" s="25">
        <f t="shared" si="182"/>
        <v>0</v>
      </c>
      <c r="AT159" s="25">
        <f t="shared" si="182"/>
        <v>0</v>
      </c>
      <c r="AU159" s="25">
        <f t="shared" si="182"/>
        <v>0</v>
      </c>
      <c r="AV159" s="25">
        <f t="shared" si="182"/>
        <v>0</v>
      </c>
      <c r="AW159" s="25">
        <f t="shared" si="182"/>
        <v>0</v>
      </c>
      <c r="AX159" s="25">
        <f t="shared" si="182"/>
        <v>0</v>
      </c>
      <c r="AY159" s="25">
        <f t="shared" si="182"/>
        <v>0</v>
      </c>
      <c r="AZ159" s="25">
        <f t="shared" si="182"/>
        <v>0</v>
      </c>
      <c r="BA159" s="25">
        <f t="shared" si="182"/>
        <v>0</v>
      </c>
      <c r="BB159" s="25">
        <f t="shared" si="182"/>
        <v>0</v>
      </c>
      <c r="BC159" s="25">
        <f t="shared" si="182"/>
        <v>0</v>
      </c>
      <c r="BD159" s="25">
        <f t="shared" si="182"/>
        <v>0</v>
      </c>
      <c r="BE159" s="25">
        <f t="shared" si="182"/>
        <v>0</v>
      </c>
      <c r="BF159" s="25">
        <f t="shared" si="182"/>
        <v>0</v>
      </c>
      <c r="BG159" s="25">
        <f t="shared" si="182"/>
        <v>0</v>
      </c>
    </row>
    <row r="160" spans="8:59">
      <c r="H160" s="124">
        <f>Registration!B41</f>
        <v>31</v>
      </c>
      <c r="I160" s="1">
        <f>Registration!C41</f>
        <v>0</v>
      </c>
      <c r="J160" s="25">
        <f t="shared" ref="J160:BG160" si="183">IF(ROW()=(COLUMN()+120),"-",(COUNTIF(G6_1,$H160)*COUNTIF(G6_1,J$7))+(COUNTIF(G6_2,$H160)*COUNTIF(G6_2,J$7))+(COUNTIF(G6_3,$H160)*COUNTIF(G6_3,J$7))+(COUNTIF(G6_4,$H160)*COUNTIF(G6_4,J$7))+(COUNTIF(G6_5,$H160)*COUNTIF(G6_5,J$7))+(COUNTIF(G7_1,$H160)*COUNTIF(G7_1,J$7))+(COUNTIF(G7_2,$H160)*COUNTIF(G7_2,J$7))+(COUNTIF(G7_3,$H160)*COUNTIF(G7_3,J$7))+(COUNTIF(G7_4,$H160)*COUNTIF(G7_4,J$7))+(COUNTIF(G7_5,$H160)*COUNTIF(G7_5,J$7))+(COUNTIF(G8_1,$H160)*COUNTIF(G8_1,J$7))+(COUNTIF(G8_2,$H160)*COUNTIF(G8_2,J$7))+(COUNTIF(G8_3,$H160)*COUNTIF(G8_3,J$7))+(COUNTIF(G8_4,$H160)*COUNTIF(G8_4,J$7))+(COUNTIF(G8_5,$H160)*COUNTIF(G8_5,J$7))+(COUNTIF(G9_1,$H160)*COUNTIF(G9_1,J$7))+(COUNTIF(G9_2,$H160)*COUNTIF(G9_2,J$7))+(COUNTIF(G9_3,$H160)*COUNTIF(G9_3,J$7))+(COUNTIF(G9_4,$H160)*COUNTIF(G9_4,J$7))+(COUNTIF(G9_5,$H160)*COUNTIF(G9_5,J$7)+J220))</f>
        <v>0</v>
      </c>
      <c r="K160" s="25">
        <f t="shared" si="183"/>
        <v>0</v>
      </c>
      <c r="L160" s="25">
        <f t="shared" si="183"/>
        <v>0</v>
      </c>
      <c r="M160" s="88">
        <f t="shared" si="183"/>
        <v>0</v>
      </c>
      <c r="N160" s="88">
        <f t="shared" si="183"/>
        <v>0</v>
      </c>
      <c r="O160" s="25">
        <f t="shared" si="183"/>
        <v>0</v>
      </c>
      <c r="P160" s="88">
        <f t="shared" si="183"/>
        <v>0</v>
      </c>
      <c r="Q160" s="25">
        <f t="shared" si="183"/>
        <v>0</v>
      </c>
      <c r="R160" s="25">
        <f t="shared" si="183"/>
        <v>0</v>
      </c>
      <c r="S160" s="25">
        <f t="shared" si="183"/>
        <v>0</v>
      </c>
      <c r="T160" s="25">
        <f t="shared" si="183"/>
        <v>0</v>
      </c>
      <c r="U160" s="25">
        <f t="shared" si="183"/>
        <v>0</v>
      </c>
      <c r="V160" s="25">
        <f t="shared" si="183"/>
        <v>0</v>
      </c>
      <c r="W160" s="25">
        <f t="shared" si="183"/>
        <v>0</v>
      </c>
      <c r="X160" s="25">
        <f t="shared" si="183"/>
        <v>0</v>
      </c>
      <c r="Y160" s="25">
        <f t="shared" si="183"/>
        <v>0</v>
      </c>
      <c r="Z160" s="25">
        <f t="shared" si="183"/>
        <v>0</v>
      </c>
      <c r="AA160" s="25">
        <f t="shared" si="183"/>
        <v>0</v>
      </c>
      <c r="AB160" s="25">
        <f t="shared" si="183"/>
        <v>0</v>
      </c>
      <c r="AC160" s="25">
        <f t="shared" si="183"/>
        <v>0</v>
      </c>
      <c r="AD160" s="25">
        <f t="shared" si="183"/>
        <v>0</v>
      </c>
      <c r="AE160" s="25">
        <f t="shared" si="183"/>
        <v>0</v>
      </c>
      <c r="AF160" s="25">
        <f t="shared" si="183"/>
        <v>0</v>
      </c>
      <c r="AG160" s="25">
        <f t="shared" si="183"/>
        <v>0</v>
      </c>
      <c r="AH160" s="25">
        <f t="shared" si="183"/>
        <v>0</v>
      </c>
      <c r="AI160" s="25">
        <f t="shared" si="183"/>
        <v>0</v>
      </c>
      <c r="AJ160" s="25">
        <f t="shared" si="183"/>
        <v>0</v>
      </c>
      <c r="AK160" s="25">
        <f t="shared" si="183"/>
        <v>0</v>
      </c>
      <c r="AL160" s="25">
        <f t="shared" si="183"/>
        <v>0</v>
      </c>
      <c r="AM160" s="25">
        <f t="shared" si="183"/>
        <v>0</v>
      </c>
      <c r="AN160" s="25" t="str">
        <f t="shared" si="183"/>
        <v>-</v>
      </c>
      <c r="AO160" s="25">
        <f t="shared" si="183"/>
        <v>0</v>
      </c>
      <c r="AP160" s="25">
        <f t="shared" si="183"/>
        <v>0</v>
      </c>
      <c r="AQ160" s="25">
        <f t="shared" si="183"/>
        <v>0</v>
      </c>
      <c r="AR160" s="25">
        <f t="shared" si="183"/>
        <v>0</v>
      </c>
      <c r="AS160" s="25">
        <f t="shared" si="183"/>
        <v>0</v>
      </c>
      <c r="AT160" s="25">
        <f t="shared" si="183"/>
        <v>0</v>
      </c>
      <c r="AU160" s="25">
        <f t="shared" si="183"/>
        <v>0</v>
      </c>
      <c r="AV160" s="25">
        <f t="shared" si="183"/>
        <v>0</v>
      </c>
      <c r="AW160" s="25">
        <f t="shared" si="183"/>
        <v>0</v>
      </c>
      <c r="AX160" s="25">
        <f t="shared" si="183"/>
        <v>0</v>
      </c>
      <c r="AY160" s="25">
        <f t="shared" si="183"/>
        <v>0</v>
      </c>
      <c r="AZ160" s="25">
        <f t="shared" si="183"/>
        <v>0</v>
      </c>
      <c r="BA160" s="25">
        <f t="shared" si="183"/>
        <v>0</v>
      </c>
      <c r="BB160" s="25">
        <f t="shared" si="183"/>
        <v>0</v>
      </c>
      <c r="BC160" s="25">
        <f t="shared" si="183"/>
        <v>0</v>
      </c>
      <c r="BD160" s="25">
        <f t="shared" si="183"/>
        <v>0</v>
      </c>
      <c r="BE160" s="25">
        <f t="shared" si="183"/>
        <v>0</v>
      </c>
      <c r="BF160" s="25">
        <f t="shared" si="183"/>
        <v>0</v>
      </c>
      <c r="BG160" s="25">
        <f t="shared" si="183"/>
        <v>0</v>
      </c>
    </row>
    <row r="161" spans="8:59">
      <c r="H161" s="124">
        <f>Registration!B42</f>
        <v>36</v>
      </c>
      <c r="I161" s="1">
        <f>Registration!C42</f>
        <v>0</v>
      </c>
      <c r="J161" s="25">
        <f t="shared" ref="J161:BG161" si="184">IF(ROW()=(COLUMN()+120),"-",(COUNTIF(G6_1,$H161)*COUNTIF(G6_1,J$7))+(COUNTIF(G6_2,$H161)*COUNTIF(G6_2,J$7))+(COUNTIF(G6_3,$H161)*COUNTIF(G6_3,J$7))+(COUNTIF(G6_4,$H161)*COUNTIF(G6_4,J$7))+(COUNTIF(G6_5,$H161)*COUNTIF(G6_5,J$7))+(COUNTIF(G7_1,$H161)*COUNTIF(G7_1,J$7))+(COUNTIF(G7_2,$H161)*COUNTIF(G7_2,J$7))+(COUNTIF(G7_3,$H161)*COUNTIF(G7_3,J$7))+(COUNTIF(G7_4,$H161)*COUNTIF(G7_4,J$7))+(COUNTIF(G7_5,$H161)*COUNTIF(G7_5,J$7))+(COUNTIF(G8_1,$H161)*COUNTIF(G8_1,J$7))+(COUNTIF(G8_2,$H161)*COUNTIF(G8_2,J$7))+(COUNTIF(G8_3,$H161)*COUNTIF(G8_3,J$7))+(COUNTIF(G8_4,$H161)*COUNTIF(G8_4,J$7))+(COUNTIF(G8_5,$H161)*COUNTIF(G8_5,J$7))+(COUNTIF(G9_1,$H161)*COUNTIF(G9_1,J$7))+(COUNTIF(G9_2,$H161)*COUNTIF(G9_2,J$7))+(COUNTIF(G9_3,$H161)*COUNTIF(G9_3,J$7))+(COUNTIF(G9_4,$H161)*COUNTIF(G9_4,J$7))+(COUNTIF(G9_5,$H161)*COUNTIF(G9_5,J$7)+J221))</f>
        <v>0</v>
      </c>
      <c r="K161" s="88">
        <f t="shared" si="184"/>
        <v>0</v>
      </c>
      <c r="L161" s="88">
        <f t="shared" si="184"/>
        <v>0</v>
      </c>
      <c r="M161" s="141">
        <f t="shared" si="184"/>
        <v>0</v>
      </c>
      <c r="N161" s="141">
        <f t="shared" si="184"/>
        <v>0</v>
      </c>
      <c r="O161" s="141">
        <f t="shared" si="184"/>
        <v>0</v>
      </c>
      <c r="P161" s="25">
        <f t="shared" si="184"/>
        <v>0</v>
      </c>
      <c r="Q161" s="25">
        <f t="shared" si="184"/>
        <v>0</v>
      </c>
      <c r="R161" s="25">
        <f t="shared" si="184"/>
        <v>0</v>
      </c>
      <c r="S161" s="25">
        <f t="shared" si="184"/>
        <v>0</v>
      </c>
      <c r="T161" s="25">
        <f t="shared" si="184"/>
        <v>0</v>
      </c>
      <c r="U161" s="25">
        <f t="shared" si="184"/>
        <v>0</v>
      </c>
      <c r="V161" s="25">
        <f t="shared" si="184"/>
        <v>0</v>
      </c>
      <c r="W161" s="25">
        <f t="shared" si="184"/>
        <v>0</v>
      </c>
      <c r="X161" s="25">
        <f t="shared" si="184"/>
        <v>0</v>
      </c>
      <c r="Y161" s="25">
        <f t="shared" si="184"/>
        <v>0</v>
      </c>
      <c r="Z161" s="25">
        <f t="shared" si="184"/>
        <v>0</v>
      </c>
      <c r="AA161" s="25">
        <f t="shared" si="184"/>
        <v>0</v>
      </c>
      <c r="AB161" s="25">
        <f t="shared" si="184"/>
        <v>0</v>
      </c>
      <c r="AC161" s="141">
        <f t="shared" si="184"/>
        <v>0</v>
      </c>
      <c r="AD161" s="25">
        <f t="shared" si="184"/>
        <v>0</v>
      </c>
      <c r="AE161" s="25">
        <f t="shared" si="184"/>
        <v>0</v>
      </c>
      <c r="AF161" s="25">
        <f t="shared" si="184"/>
        <v>0</v>
      </c>
      <c r="AG161" s="25">
        <f t="shared" si="184"/>
        <v>0</v>
      </c>
      <c r="AH161" s="25">
        <f t="shared" si="184"/>
        <v>0</v>
      </c>
      <c r="AI161" s="25">
        <f t="shared" si="184"/>
        <v>0</v>
      </c>
      <c r="AJ161" s="25">
        <f t="shared" si="184"/>
        <v>0</v>
      </c>
      <c r="AK161" s="25">
        <f t="shared" si="184"/>
        <v>0</v>
      </c>
      <c r="AL161" s="25">
        <f t="shared" si="184"/>
        <v>0</v>
      </c>
      <c r="AM161" s="25">
        <f t="shared" si="184"/>
        <v>0</v>
      </c>
      <c r="AN161" s="25">
        <f t="shared" si="184"/>
        <v>0</v>
      </c>
      <c r="AO161" s="25" t="str">
        <f t="shared" si="184"/>
        <v>-</v>
      </c>
      <c r="AP161" s="25">
        <f t="shared" si="184"/>
        <v>0</v>
      </c>
      <c r="AQ161" s="25">
        <f t="shared" si="184"/>
        <v>0</v>
      </c>
      <c r="AR161" s="25">
        <f t="shared" si="184"/>
        <v>0</v>
      </c>
      <c r="AS161" s="25">
        <f t="shared" si="184"/>
        <v>0</v>
      </c>
      <c r="AT161" s="25">
        <f t="shared" si="184"/>
        <v>0</v>
      </c>
      <c r="AU161" s="25">
        <f t="shared" si="184"/>
        <v>0</v>
      </c>
      <c r="AV161" s="25">
        <f t="shared" si="184"/>
        <v>0</v>
      </c>
      <c r="AW161" s="25">
        <f t="shared" si="184"/>
        <v>0</v>
      </c>
      <c r="AX161" s="25">
        <f t="shared" si="184"/>
        <v>0</v>
      </c>
      <c r="AY161" s="25">
        <f t="shared" si="184"/>
        <v>0</v>
      </c>
      <c r="AZ161" s="25">
        <f t="shared" si="184"/>
        <v>0</v>
      </c>
      <c r="BA161" s="25">
        <f t="shared" si="184"/>
        <v>0</v>
      </c>
      <c r="BB161" s="25">
        <f t="shared" si="184"/>
        <v>0</v>
      </c>
      <c r="BC161" s="25">
        <f t="shared" si="184"/>
        <v>0</v>
      </c>
      <c r="BD161" s="25">
        <f t="shared" si="184"/>
        <v>0</v>
      </c>
      <c r="BE161" s="25">
        <f t="shared" si="184"/>
        <v>0</v>
      </c>
      <c r="BF161" s="25">
        <f t="shared" si="184"/>
        <v>0</v>
      </c>
      <c r="BG161" s="25">
        <f t="shared" si="184"/>
        <v>0</v>
      </c>
    </row>
    <row r="162" spans="8:59">
      <c r="H162" s="124">
        <f>Registration!B43</f>
        <v>37</v>
      </c>
      <c r="I162" s="1">
        <f>Registration!C43</f>
        <v>0</v>
      </c>
      <c r="J162" s="141">
        <f t="shared" ref="J162:BG162" si="185">IF(ROW()=(COLUMN()+120),"-",(COUNTIF(G6_1,$H162)*COUNTIF(G6_1,J$7))+(COUNTIF(G6_2,$H162)*COUNTIF(G6_2,J$7))+(COUNTIF(G6_3,$H162)*COUNTIF(G6_3,J$7))+(COUNTIF(G6_4,$H162)*COUNTIF(G6_4,J$7))+(COUNTIF(G6_5,$H162)*COUNTIF(G6_5,J$7))+(COUNTIF(G7_1,$H162)*COUNTIF(G7_1,J$7))+(COUNTIF(G7_2,$H162)*COUNTIF(G7_2,J$7))+(COUNTIF(G7_3,$H162)*COUNTIF(G7_3,J$7))+(COUNTIF(G7_4,$H162)*COUNTIF(G7_4,J$7))+(COUNTIF(G7_5,$H162)*COUNTIF(G7_5,J$7))+(COUNTIF(G8_1,$H162)*COUNTIF(G8_1,J$7))+(COUNTIF(G8_2,$H162)*COUNTIF(G8_2,J$7))+(COUNTIF(G8_3,$H162)*COUNTIF(G8_3,J$7))+(COUNTIF(G8_4,$H162)*COUNTIF(G8_4,J$7))+(COUNTIF(G8_5,$H162)*COUNTIF(G8_5,J$7))+(COUNTIF(G9_1,$H162)*COUNTIF(G9_1,J$7))+(COUNTIF(G9_2,$H162)*COUNTIF(G9_2,J$7))+(COUNTIF(G9_3,$H162)*COUNTIF(G9_3,J$7))+(COUNTIF(G9_4,$H162)*COUNTIF(G9_4,J$7))+(COUNTIF(G9_5,$H162)*COUNTIF(G9_5,J$7)+J222))</f>
        <v>0</v>
      </c>
      <c r="K162" s="88">
        <f t="shared" si="185"/>
        <v>0</v>
      </c>
      <c r="L162" s="141">
        <f t="shared" si="185"/>
        <v>0</v>
      </c>
      <c r="M162" s="25">
        <f t="shared" si="185"/>
        <v>0</v>
      </c>
      <c r="N162" s="88">
        <f t="shared" si="185"/>
        <v>0</v>
      </c>
      <c r="O162" s="25">
        <f t="shared" si="185"/>
        <v>0</v>
      </c>
      <c r="P162" s="25">
        <f t="shared" si="185"/>
        <v>0</v>
      </c>
      <c r="Q162" s="25">
        <f t="shared" si="185"/>
        <v>0</v>
      </c>
      <c r="R162" s="25">
        <f t="shared" si="185"/>
        <v>0</v>
      </c>
      <c r="S162" s="141">
        <f t="shared" si="185"/>
        <v>0</v>
      </c>
      <c r="T162" s="141">
        <f t="shared" si="185"/>
        <v>0</v>
      </c>
      <c r="U162" s="25">
        <f t="shared" si="185"/>
        <v>0</v>
      </c>
      <c r="V162" s="25">
        <f t="shared" si="185"/>
        <v>0</v>
      </c>
      <c r="W162" s="25">
        <f t="shared" si="185"/>
        <v>0</v>
      </c>
      <c r="X162" s="25">
        <f t="shared" si="185"/>
        <v>0</v>
      </c>
      <c r="Y162" s="25">
        <f t="shared" si="185"/>
        <v>0</v>
      </c>
      <c r="Z162" s="25">
        <f t="shared" si="185"/>
        <v>0</v>
      </c>
      <c r="AA162" s="25">
        <f t="shared" si="185"/>
        <v>0</v>
      </c>
      <c r="AB162" s="25">
        <f t="shared" si="185"/>
        <v>0</v>
      </c>
      <c r="AC162" s="25">
        <f t="shared" si="185"/>
        <v>0</v>
      </c>
      <c r="AD162" s="25">
        <f t="shared" si="185"/>
        <v>0</v>
      </c>
      <c r="AE162" s="25">
        <f t="shared" si="185"/>
        <v>0</v>
      </c>
      <c r="AF162" s="25">
        <f t="shared" si="185"/>
        <v>0</v>
      </c>
      <c r="AG162" s="25">
        <f t="shared" si="185"/>
        <v>0</v>
      </c>
      <c r="AH162" s="25">
        <f t="shared" si="185"/>
        <v>0</v>
      </c>
      <c r="AI162" s="141">
        <f t="shared" si="185"/>
        <v>0</v>
      </c>
      <c r="AJ162" s="141">
        <f t="shared" si="185"/>
        <v>0</v>
      </c>
      <c r="AK162" s="25">
        <f t="shared" si="185"/>
        <v>0</v>
      </c>
      <c r="AL162" s="25">
        <f t="shared" si="185"/>
        <v>0</v>
      </c>
      <c r="AM162" s="25">
        <f t="shared" si="185"/>
        <v>0</v>
      </c>
      <c r="AN162" s="25">
        <f t="shared" si="185"/>
        <v>0</v>
      </c>
      <c r="AO162" s="25">
        <f t="shared" si="185"/>
        <v>0</v>
      </c>
      <c r="AP162" s="25" t="str">
        <f t="shared" si="185"/>
        <v>-</v>
      </c>
      <c r="AQ162" s="25">
        <f t="shared" si="185"/>
        <v>0</v>
      </c>
      <c r="AR162" s="25">
        <f t="shared" si="185"/>
        <v>0</v>
      </c>
      <c r="AS162" s="25">
        <f t="shared" si="185"/>
        <v>0</v>
      </c>
      <c r="AT162" s="25">
        <f t="shared" si="185"/>
        <v>0</v>
      </c>
      <c r="AU162" s="25">
        <f t="shared" si="185"/>
        <v>0</v>
      </c>
      <c r="AV162" s="25">
        <f t="shared" si="185"/>
        <v>0</v>
      </c>
      <c r="AW162" s="25">
        <f t="shared" si="185"/>
        <v>0</v>
      </c>
      <c r="AX162" s="141">
        <f t="shared" si="185"/>
        <v>0</v>
      </c>
      <c r="AY162" s="141">
        <f t="shared" si="185"/>
        <v>0</v>
      </c>
      <c r="AZ162" s="141">
        <f t="shared" si="185"/>
        <v>0</v>
      </c>
      <c r="BA162" s="25">
        <f t="shared" si="185"/>
        <v>0</v>
      </c>
      <c r="BB162" s="25">
        <f t="shared" si="185"/>
        <v>0</v>
      </c>
      <c r="BC162" s="25">
        <f t="shared" si="185"/>
        <v>0</v>
      </c>
      <c r="BD162" s="25">
        <f t="shared" si="185"/>
        <v>0</v>
      </c>
      <c r="BE162" s="25">
        <f t="shared" si="185"/>
        <v>0</v>
      </c>
      <c r="BF162" s="25">
        <f t="shared" si="185"/>
        <v>0</v>
      </c>
      <c r="BG162" s="25">
        <f t="shared" si="185"/>
        <v>0</v>
      </c>
    </row>
    <row r="163" spans="8:59">
      <c r="H163" s="124">
        <f>Registration!B44</f>
        <v>39</v>
      </c>
      <c r="I163" s="1">
        <f>Registration!C44</f>
        <v>0</v>
      </c>
      <c r="J163" s="141">
        <f t="shared" ref="J163:BG163" si="186">IF(ROW()=(COLUMN()+120),"-",(COUNTIF(G6_1,$H163)*COUNTIF(G6_1,J$7))+(COUNTIF(G6_2,$H163)*COUNTIF(G6_2,J$7))+(COUNTIF(G6_3,$H163)*COUNTIF(G6_3,J$7))+(COUNTIF(G6_4,$H163)*COUNTIF(G6_4,J$7))+(COUNTIF(G6_5,$H163)*COUNTIF(G6_5,J$7))+(COUNTIF(G7_1,$H163)*COUNTIF(G7_1,J$7))+(COUNTIF(G7_2,$H163)*COUNTIF(G7_2,J$7))+(COUNTIF(G7_3,$H163)*COUNTIF(G7_3,J$7))+(COUNTIF(G7_4,$H163)*COUNTIF(G7_4,J$7))+(COUNTIF(G7_5,$H163)*COUNTIF(G7_5,J$7))+(COUNTIF(G8_1,$H163)*COUNTIF(G8_1,J$7))+(COUNTIF(G8_2,$H163)*COUNTIF(G8_2,J$7))+(COUNTIF(G8_3,$H163)*COUNTIF(G8_3,J$7))+(COUNTIF(G8_4,$H163)*COUNTIF(G8_4,J$7))+(COUNTIF(G8_5,$H163)*COUNTIF(G8_5,J$7))+(COUNTIF(G9_1,$H163)*COUNTIF(G9_1,J$7))+(COUNTIF(G9_2,$H163)*COUNTIF(G9_2,J$7))+(COUNTIF(G9_3,$H163)*COUNTIF(G9_3,J$7))+(COUNTIF(G9_4,$H163)*COUNTIF(G9_4,J$7))+(COUNTIF(G9_5,$H163)*COUNTIF(G9_5,J$7)+J223))</f>
        <v>0</v>
      </c>
      <c r="K163" s="25">
        <f t="shared" si="186"/>
        <v>0</v>
      </c>
      <c r="L163" s="103">
        <f t="shared" si="186"/>
        <v>0</v>
      </c>
      <c r="M163" s="25">
        <f t="shared" si="186"/>
        <v>0</v>
      </c>
      <c r="N163" s="141">
        <f t="shared" si="186"/>
        <v>0</v>
      </c>
      <c r="O163" s="88">
        <f t="shared" si="186"/>
        <v>0</v>
      </c>
      <c r="P163" s="88">
        <f t="shared" si="186"/>
        <v>0</v>
      </c>
      <c r="Q163" s="25">
        <f t="shared" si="186"/>
        <v>0</v>
      </c>
      <c r="R163" s="25">
        <f t="shared" si="186"/>
        <v>0</v>
      </c>
      <c r="S163" s="25">
        <f t="shared" si="186"/>
        <v>0</v>
      </c>
      <c r="T163" s="25">
        <f t="shared" si="186"/>
        <v>0</v>
      </c>
      <c r="U163" s="25">
        <f t="shared" si="186"/>
        <v>0</v>
      </c>
      <c r="V163" s="25">
        <f t="shared" si="186"/>
        <v>0</v>
      </c>
      <c r="W163" s="25">
        <f t="shared" si="186"/>
        <v>0</v>
      </c>
      <c r="X163" s="25">
        <f t="shared" si="186"/>
        <v>0</v>
      </c>
      <c r="Y163" s="25">
        <f t="shared" si="186"/>
        <v>0</v>
      </c>
      <c r="Z163" s="25">
        <f t="shared" si="186"/>
        <v>0</v>
      </c>
      <c r="AA163" s="141">
        <f t="shared" si="186"/>
        <v>0</v>
      </c>
      <c r="AB163" s="141">
        <f t="shared" si="186"/>
        <v>0</v>
      </c>
      <c r="AC163" s="141">
        <f t="shared" si="186"/>
        <v>0</v>
      </c>
      <c r="AD163" s="141">
        <f t="shared" si="186"/>
        <v>0</v>
      </c>
      <c r="AE163" s="141">
        <f t="shared" si="186"/>
        <v>0</v>
      </c>
      <c r="AF163" s="25">
        <f t="shared" si="186"/>
        <v>0</v>
      </c>
      <c r="AG163" s="25">
        <f t="shared" si="186"/>
        <v>0</v>
      </c>
      <c r="AH163" s="25">
        <f t="shared" si="186"/>
        <v>0</v>
      </c>
      <c r="AI163" s="25">
        <f t="shared" si="186"/>
        <v>0</v>
      </c>
      <c r="AJ163" s="25">
        <f t="shared" si="186"/>
        <v>0</v>
      </c>
      <c r="AK163" s="25">
        <f t="shared" si="186"/>
        <v>0</v>
      </c>
      <c r="AL163" s="25">
        <f t="shared" si="186"/>
        <v>0</v>
      </c>
      <c r="AM163" s="25">
        <f t="shared" si="186"/>
        <v>0</v>
      </c>
      <c r="AN163" s="25">
        <f t="shared" si="186"/>
        <v>0</v>
      </c>
      <c r="AO163" s="141">
        <f t="shared" si="186"/>
        <v>0</v>
      </c>
      <c r="AP163" s="141">
        <f t="shared" si="186"/>
        <v>0</v>
      </c>
      <c r="AQ163" s="25" t="str">
        <f t="shared" si="186"/>
        <v>-</v>
      </c>
      <c r="AR163" s="141">
        <f t="shared" si="186"/>
        <v>0</v>
      </c>
      <c r="AS163" s="25">
        <f t="shared" si="186"/>
        <v>0</v>
      </c>
      <c r="AT163" s="25">
        <f t="shared" si="186"/>
        <v>0</v>
      </c>
      <c r="AU163" s="25">
        <f t="shared" si="186"/>
        <v>0</v>
      </c>
      <c r="AV163" s="25">
        <f t="shared" si="186"/>
        <v>0</v>
      </c>
      <c r="AW163" s="25">
        <f t="shared" si="186"/>
        <v>0</v>
      </c>
      <c r="AX163" s="25">
        <f t="shared" si="186"/>
        <v>0</v>
      </c>
      <c r="AY163" s="25">
        <f t="shared" si="186"/>
        <v>0</v>
      </c>
      <c r="AZ163" s="25">
        <f t="shared" si="186"/>
        <v>0</v>
      </c>
      <c r="BA163" s="25">
        <f t="shared" si="186"/>
        <v>0</v>
      </c>
      <c r="BB163" s="25">
        <f t="shared" si="186"/>
        <v>0</v>
      </c>
      <c r="BC163" s="25">
        <f t="shared" si="186"/>
        <v>0</v>
      </c>
      <c r="BD163" s="25">
        <f t="shared" si="186"/>
        <v>0</v>
      </c>
      <c r="BE163" s="25">
        <f t="shared" si="186"/>
        <v>0</v>
      </c>
      <c r="BF163" s="25">
        <f t="shared" si="186"/>
        <v>0</v>
      </c>
      <c r="BG163" s="25">
        <f t="shared" si="186"/>
        <v>0</v>
      </c>
    </row>
    <row r="164" spans="8:59">
      <c r="H164" s="124">
        <f>Registration!B45</f>
        <v>40</v>
      </c>
      <c r="I164" s="1">
        <f>Registration!C45</f>
        <v>0</v>
      </c>
      <c r="J164" s="25">
        <f t="shared" ref="J164:BG164" si="187">IF(ROW()=(COLUMN()+120),"-",(COUNTIF(G6_1,$H164)*COUNTIF(G6_1,J$7))+(COUNTIF(G6_2,$H164)*COUNTIF(G6_2,J$7))+(COUNTIF(G6_3,$H164)*COUNTIF(G6_3,J$7))+(COUNTIF(G6_4,$H164)*COUNTIF(G6_4,J$7))+(COUNTIF(G6_5,$H164)*COUNTIF(G6_5,J$7))+(COUNTIF(G7_1,$H164)*COUNTIF(G7_1,J$7))+(COUNTIF(G7_2,$H164)*COUNTIF(G7_2,J$7))+(COUNTIF(G7_3,$H164)*COUNTIF(G7_3,J$7))+(COUNTIF(G7_4,$H164)*COUNTIF(G7_4,J$7))+(COUNTIF(G7_5,$H164)*COUNTIF(G7_5,J$7))+(COUNTIF(G8_1,$H164)*COUNTIF(G8_1,J$7))+(COUNTIF(G8_2,$H164)*COUNTIF(G8_2,J$7))+(COUNTIF(G8_3,$H164)*COUNTIF(G8_3,J$7))+(COUNTIF(G8_4,$H164)*COUNTIF(G8_4,J$7))+(COUNTIF(G8_5,$H164)*COUNTIF(G8_5,J$7))+(COUNTIF(G9_1,$H164)*COUNTIF(G9_1,J$7))+(COUNTIF(G9_2,$H164)*COUNTIF(G9_2,J$7))+(COUNTIF(G9_3,$H164)*COUNTIF(G9_3,J$7))+(COUNTIF(G9_4,$H164)*COUNTIF(G9_4,J$7))+(COUNTIF(G9_5,$H164)*COUNTIF(G9_5,J$7)+J224))</f>
        <v>0</v>
      </c>
      <c r="K164" s="88">
        <f t="shared" si="187"/>
        <v>0</v>
      </c>
      <c r="L164" s="88">
        <f t="shared" si="187"/>
        <v>0</v>
      </c>
      <c r="M164" s="88">
        <f t="shared" si="187"/>
        <v>0</v>
      </c>
      <c r="N164" s="88">
        <f t="shared" si="187"/>
        <v>0</v>
      </c>
      <c r="O164" s="141">
        <f t="shared" si="187"/>
        <v>0</v>
      </c>
      <c r="P164" s="141">
        <f t="shared" si="187"/>
        <v>0</v>
      </c>
      <c r="Q164" s="25">
        <f t="shared" si="187"/>
        <v>0</v>
      </c>
      <c r="R164" s="25">
        <f t="shared" si="187"/>
        <v>0</v>
      </c>
      <c r="S164" s="25">
        <f t="shared" si="187"/>
        <v>0</v>
      </c>
      <c r="T164" s="25">
        <f t="shared" si="187"/>
        <v>0</v>
      </c>
      <c r="U164" s="25">
        <f t="shared" si="187"/>
        <v>0</v>
      </c>
      <c r="V164" s="25">
        <f t="shared" si="187"/>
        <v>0</v>
      </c>
      <c r="W164" s="25">
        <f t="shared" si="187"/>
        <v>0</v>
      </c>
      <c r="X164" s="25">
        <f t="shared" si="187"/>
        <v>0</v>
      </c>
      <c r="Y164" s="25">
        <f t="shared" si="187"/>
        <v>0</v>
      </c>
      <c r="Z164" s="25">
        <f t="shared" si="187"/>
        <v>0</v>
      </c>
      <c r="AA164" s="25">
        <f t="shared" si="187"/>
        <v>0</v>
      </c>
      <c r="AB164" s="25">
        <f t="shared" si="187"/>
        <v>0</v>
      </c>
      <c r="AC164" s="25">
        <f t="shared" si="187"/>
        <v>0</v>
      </c>
      <c r="AD164" s="25">
        <f t="shared" si="187"/>
        <v>0</v>
      </c>
      <c r="AE164" s="25">
        <f t="shared" si="187"/>
        <v>0</v>
      </c>
      <c r="AF164" s="25">
        <f t="shared" si="187"/>
        <v>0</v>
      </c>
      <c r="AG164" s="25">
        <f t="shared" si="187"/>
        <v>0</v>
      </c>
      <c r="AH164" s="25">
        <f t="shared" si="187"/>
        <v>0</v>
      </c>
      <c r="AI164" s="25">
        <f t="shared" si="187"/>
        <v>0</v>
      </c>
      <c r="AJ164" s="25">
        <f t="shared" si="187"/>
        <v>0</v>
      </c>
      <c r="AK164" s="25">
        <f t="shared" si="187"/>
        <v>0</v>
      </c>
      <c r="AL164" s="25">
        <f t="shared" si="187"/>
        <v>0</v>
      </c>
      <c r="AM164" s="25">
        <f t="shared" si="187"/>
        <v>0</v>
      </c>
      <c r="AN164" s="25">
        <f t="shared" si="187"/>
        <v>0</v>
      </c>
      <c r="AO164" s="25">
        <f t="shared" si="187"/>
        <v>0</v>
      </c>
      <c r="AP164" s="25">
        <f t="shared" si="187"/>
        <v>0</v>
      </c>
      <c r="AQ164" s="25">
        <f t="shared" si="187"/>
        <v>0</v>
      </c>
      <c r="AR164" s="25" t="str">
        <f t="shared" si="187"/>
        <v>-</v>
      </c>
      <c r="AS164" s="141">
        <f t="shared" si="187"/>
        <v>0</v>
      </c>
      <c r="AT164" s="141">
        <f t="shared" si="187"/>
        <v>0</v>
      </c>
      <c r="AU164" s="141">
        <f t="shared" si="187"/>
        <v>0</v>
      </c>
      <c r="AV164" s="25">
        <f t="shared" si="187"/>
        <v>0</v>
      </c>
      <c r="AW164" s="25">
        <f t="shared" si="187"/>
        <v>0</v>
      </c>
      <c r="AX164" s="25">
        <f t="shared" si="187"/>
        <v>0</v>
      </c>
      <c r="AY164" s="25">
        <f t="shared" si="187"/>
        <v>0</v>
      </c>
      <c r="AZ164" s="25">
        <f t="shared" si="187"/>
        <v>0</v>
      </c>
      <c r="BA164" s="25">
        <f t="shared" si="187"/>
        <v>0</v>
      </c>
      <c r="BB164" s="25">
        <f t="shared" si="187"/>
        <v>0</v>
      </c>
      <c r="BC164" s="25">
        <f t="shared" si="187"/>
        <v>0</v>
      </c>
      <c r="BD164" s="25">
        <f t="shared" si="187"/>
        <v>0</v>
      </c>
      <c r="BE164" s="25">
        <f t="shared" si="187"/>
        <v>0</v>
      </c>
      <c r="BF164" s="25">
        <f t="shared" si="187"/>
        <v>0</v>
      </c>
      <c r="BG164" s="25">
        <f t="shared" si="187"/>
        <v>0</v>
      </c>
    </row>
    <row r="165" spans="8:59">
      <c r="H165" s="124">
        <f>Registration!B46</f>
        <v>41</v>
      </c>
      <c r="I165" s="1">
        <f>Registration!C46</f>
        <v>0</v>
      </c>
      <c r="J165" s="25">
        <f t="shared" ref="J165:BG165" si="188">IF(ROW()=(COLUMN()+120),"-",(COUNTIF(G6_1,$H165)*COUNTIF(G6_1,J$7))+(COUNTIF(G6_2,$H165)*COUNTIF(G6_2,J$7))+(COUNTIF(G6_3,$H165)*COUNTIF(G6_3,J$7))+(COUNTIF(G6_4,$H165)*COUNTIF(G6_4,J$7))+(COUNTIF(G6_5,$H165)*COUNTIF(G6_5,J$7))+(COUNTIF(G7_1,$H165)*COUNTIF(G7_1,J$7))+(COUNTIF(G7_2,$H165)*COUNTIF(G7_2,J$7))+(COUNTIF(G7_3,$H165)*COUNTIF(G7_3,J$7))+(COUNTIF(G7_4,$H165)*COUNTIF(G7_4,J$7))+(COUNTIF(G7_5,$H165)*COUNTIF(G7_5,J$7))+(COUNTIF(G8_1,$H165)*COUNTIF(G8_1,J$7))+(COUNTIF(G8_2,$H165)*COUNTIF(G8_2,J$7))+(COUNTIF(G8_3,$H165)*COUNTIF(G8_3,J$7))+(COUNTIF(G8_4,$H165)*COUNTIF(G8_4,J$7))+(COUNTIF(G8_5,$H165)*COUNTIF(G8_5,J$7))+(COUNTIF(G9_1,$H165)*COUNTIF(G9_1,J$7))+(COUNTIF(G9_2,$H165)*COUNTIF(G9_2,J$7))+(COUNTIF(G9_3,$H165)*COUNTIF(G9_3,J$7))+(COUNTIF(G9_4,$H165)*COUNTIF(G9_4,J$7))+(COUNTIF(G9_5,$H165)*COUNTIF(G9_5,J$7)+J225))</f>
        <v>0</v>
      </c>
      <c r="K165" s="25">
        <f t="shared" si="188"/>
        <v>0</v>
      </c>
      <c r="L165" s="25">
        <f t="shared" si="188"/>
        <v>0</v>
      </c>
      <c r="M165" s="88">
        <f t="shared" si="188"/>
        <v>0</v>
      </c>
      <c r="N165" s="88">
        <f t="shared" si="188"/>
        <v>0</v>
      </c>
      <c r="O165" s="88">
        <f t="shared" si="188"/>
        <v>0</v>
      </c>
      <c r="P165" s="142">
        <f t="shared" si="188"/>
        <v>0</v>
      </c>
      <c r="Q165" s="25">
        <f t="shared" si="188"/>
        <v>0</v>
      </c>
      <c r="R165" s="25">
        <f t="shared" si="188"/>
        <v>0</v>
      </c>
      <c r="S165" s="25">
        <f t="shared" si="188"/>
        <v>0</v>
      </c>
      <c r="T165" s="25">
        <f t="shared" si="188"/>
        <v>0</v>
      </c>
      <c r="U165" s="25">
        <f t="shared" si="188"/>
        <v>0</v>
      </c>
      <c r="V165" s="25">
        <f t="shared" si="188"/>
        <v>0</v>
      </c>
      <c r="W165" s="25">
        <f t="shared" si="188"/>
        <v>0</v>
      </c>
      <c r="X165" s="25">
        <f t="shared" si="188"/>
        <v>0</v>
      </c>
      <c r="Y165" s="25">
        <f t="shared" si="188"/>
        <v>0</v>
      </c>
      <c r="Z165" s="25">
        <f t="shared" si="188"/>
        <v>0</v>
      </c>
      <c r="AA165" s="25">
        <f t="shared" si="188"/>
        <v>0</v>
      </c>
      <c r="AB165" s="25">
        <f t="shared" si="188"/>
        <v>0</v>
      </c>
      <c r="AC165" s="25">
        <f t="shared" si="188"/>
        <v>0</v>
      </c>
      <c r="AD165" s="25">
        <f t="shared" si="188"/>
        <v>0</v>
      </c>
      <c r="AE165" s="25">
        <f t="shared" si="188"/>
        <v>0</v>
      </c>
      <c r="AF165" s="25">
        <f t="shared" si="188"/>
        <v>0</v>
      </c>
      <c r="AG165" s="25">
        <f t="shared" si="188"/>
        <v>0</v>
      </c>
      <c r="AH165" s="25">
        <f t="shared" si="188"/>
        <v>0</v>
      </c>
      <c r="AI165" s="25">
        <f t="shared" si="188"/>
        <v>0</v>
      </c>
      <c r="AJ165" s="25">
        <f t="shared" si="188"/>
        <v>0</v>
      </c>
      <c r="AK165" s="25">
        <f t="shared" si="188"/>
        <v>0</v>
      </c>
      <c r="AL165" s="25">
        <f t="shared" si="188"/>
        <v>0</v>
      </c>
      <c r="AM165" s="25">
        <f t="shared" si="188"/>
        <v>0</v>
      </c>
      <c r="AN165" s="25">
        <f t="shared" si="188"/>
        <v>0</v>
      </c>
      <c r="AO165" s="25">
        <f t="shared" si="188"/>
        <v>0</v>
      </c>
      <c r="AP165" s="25">
        <f t="shared" si="188"/>
        <v>0</v>
      </c>
      <c r="AQ165" s="25">
        <f t="shared" si="188"/>
        <v>0</v>
      </c>
      <c r="AR165" s="25">
        <f t="shared" si="188"/>
        <v>0</v>
      </c>
      <c r="AS165" s="25" t="str">
        <f t="shared" si="188"/>
        <v>-</v>
      </c>
      <c r="AT165" s="25">
        <f t="shared" si="188"/>
        <v>0</v>
      </c>
      <c r="AU165" s="25">
        <f t="shared" si="188"/>
        <v>0</v>
      </c>
      <c r="AV165" s="25">
        <f t="shared" si="188"/>
        <v>0</v>
      </c>
      <c r="AW165" s="25">
        <f t="shared" si="188"/>
        <v>0</v>
      </c>
      <c r="AX165" s="25">
        <f t="shared" si="188"/>
        <v>0</v>
      </c>
      <c r="AY165" s="25">
        <f t="shared" si="188"/>
        <v>0</v>
      </c>
      <c r="AZ165" s="25">
        <f t="shared" si="188"/>
        <v>0</v>
      </c>
      <c r="BA165" s="25">
        <f t="shared" si="188"/>
        <v>0</v>
      </c>
      <c r="BB165" s="25">
        <f t="shared" si="188"/>
        <v>0</v>
      </c>
      <c r="BC165" s="25">
        <f t="shared" si="188"/>
        <v>0</v>
      </c>
      <c r="BD165" s="25">
        <f t="shared" si="188"/>
        <v>0</v>
      </c>
      <c r="BE165" s="25">
        <f t="shared" si="188"/>
        <v>0</v>
      </c>
      <c r="BF165" s="25">
        <f t="shared" si="188"/>
        <v>0</v>
      </c>
      <c r="BG165" s="25">
        <f t="shared" si="188"/>
        <v>0</v>
      </c>
    </row>
    <row r="166" spans="8:59">
      <c r="H166" s="124">
        <f>Registration!B47</f>
        <v>42</v>
      </c>
      <c r="I166" s="1">
        <f>Registration!C47</f>
        <v>0</v>
      </c>
      <c r="J166" s="25">
        <f t="shared" ref="J166:BG166" si="189">IF(ROW()=(COLUMN()+120),"-",(COUNTIF(G6_1,$H166)*COUNTIF(G6_1,J$7))+(COUNTIF(G6_2,$H166)*COUNTIF(G6_2,J$7))+(COUNTIF(G6_3,$H166)*COUNTIF(G6_3,J$7))+(COUNTIF(G6_4,$H166)*COUNTIF(G6_4,J$7))+(COUNTIF(G6_5,$H166)*COUNTIF(G6_5,J$7))+(COUNTIF(G7_1,$H166)*COUNTIF(G7_1,J$7))+(COUNTIF(G7_2,$H166)*COUNTIF(G7_2,J$7))+(COUNTIF(G7_3,$H166)*COUNTIF(G7_3,J$7))+(COUNTIF(G7_4,$H166)*COUNTIF(G7_4,J$7))+(COUNTIF(G7_5,$H166)*COUNTIF(G7_5,J$7))+(COUNTIF(G8_1,$H166)*COUNTIF(G8_1,J$7))+(COUNTIF(G8_2,$H166)*COUNTIF(G8_2,J$7))+(COUNTIF(G8_3,$H166)*COUNTIF(G8_3,J$7))+(COUNTIF(G8_4,$H166)*COUNTIF(G8_4,J$7))+(COUNTIF(G8_5,$H166)*COUNTIF(G8_5,J$7))+(COUNTIF(G9_1,$H166)*COUNTIF(G9_1,J$7))+(COUNTIF(G9_2,$H166)*COUNTIF(G9_2,J$7))+(COUNTIF(G9_3,$H166)*COUNTIF(G9_3,J$7))+(COUNTIF(G9_4,$H166)*COUNTIF(G9_4,J$7))+(COUNTIF(G9_5,$H166)*COUNTIF(G9_5,J$7)+J226))</f>
        <v>0</v>
      </c>
      <c r="K166" s="25">
        <f t="shared" si="189"/>
        <v>0</v>
      </c>
      <c r="L166" s="25">
        <f t="shared" si="189"/>
        <v>0</v>
      </c>
      <c r="M166" s="68">
        <f t="shared" si="189"/>
        <v>0</v>
      </c>
      <c r="N166" s="25">
        <f t="shared" si="189"/>
        <v>0</v>
      </c>
      <c r="O166" s="25">
        <f t="shared" si="189"/>
        <v>0</v>
      </c>
      <c r="P166" s="25">
        <f t="shared" si="189"/>
        <v>0</v>
      </c>
      <c r="Q166" s="25">
        <f t="shared" si="189"/>
        <v>0</v>
      </c>
      <c r="R166" s="25">
        <f t="shared" si="189"/>
        <v>0</v>
      </c>
      <c r="S166" s="25">
        <f t="shared" si="189"/>
        <v>0</v>
      </c>
      <c r="T166" s="25">
        <f t="shared" si="189"/>
        <v>0</v>
      </c>
      <c r="U166" s="25">
        <f t="shared" si="189"/>
        <v>0</v>
      </c>
      <c r="V166" s="25">
        <f t="shared" si="189"/>
        <v>0</v>
      </c>
      <c r="W166" s="25">
        <f t="shared" si="189"/>
        <v>0</v>
      </c>
      <c r="X166" s="25">
        <f t="shared" si="189"/>
        <v>0</v>
      </c>
      <c r="Y166" s="25">
        <f t="shared" si="189"/>
        <v>0</v>
      </c>
      <c r="Z166" s="25">
        <f t="shared" si="189"/>
        <v>0</v>
      </c>
      <c r="AA166" s="25">
        <f t="shared" si="189"/>
        <v>0</v>
      </c>
      <c r="AB166" s="25">
        <f t="shared" si="189"/>
        <v>0</v>
      </c>
      <c r="AC166" s="25">
        <f t="shared" si="189"/>
        <v>0</v>
      </c>
      <c r="AD166" s="25">
        <f t="shared" si="189"/>
        <v>0</v>
      </c>
      <c r="AE166" s="25">
        <f t="shared" si="189"/>
        <v>0</v>
      </c>
      <c r="AF166" s="25">
        <f t="shared" si="189"/>
        <v>0</v>
      </c>
      <c r="AG166" s="25">
        <f t="shared" si="189"/>
        <v>0</v>
      </c>
      <c r="AH166" s="25">
        <f t="shared" si="189"/>
        <v>0</v>
      </c>
      <c r="AI166" s="25">
        <f t="shared" si="189"/>
        <v>0</v>
      </c>
      <c r="AJ166" s="25">
        <f t="shared" si="189"/>
        <v>0</v>
      </c>
      <c r="AK166" s="25">
        <f t="shared" si="189"/>
        <v>0</v>
      </c>
      <c r="AL166" s="25">
        <f t="shared" si="189"/>
        <v>0</v>
      </c>
      <c r="AM166" s="25">
        <f t="shared" si="189"/>
        <v>0</v>
      </c>
      <c r="AN166" s="25">
        <f t="shared" si="189"/>
        <v>0</v>
      </c>
      <c r="AO166" s="25">
        <f t="shared" si="189"/>
        <v>0</v>
      </c>
      <c r="AP166" s="25">
        <f t="shared" si="189"/>
        <v>0</v>
      </c>
      <c r="AQ166" s="25">
        <f t="shared" si="189"/>
        <v>0</v>
      </c>
      <c r="AR166" s="25">
        <f t="shared" si="189"/>
        <v>0</v>
      </c>
      <c r="AS166" s="25">
        <f t="shared" si="189"/>
        <v>0</v>
      </c>
      <c r="AT166" s="25" t="str">
        <f t="shared" si="189"/>
        <v>-</v>
      </c>
      <c r="AU166" s="25">
        <f t="shared" si="189"/>
        <v>0</v>
      </c>
      <c r="AV166" s="25">
        <f t="shared" si="189"/>
        <v>0</v>
      </c>
      <c r="AW166" s="25">
        <f t="shared" si="189"/>
        <v>0</v>
      </c>
      <c r="AX166" s="25">
        <f t="shared" si="189"/>
        <v>0</v>
      </c>
      <c r="AY166" s="25">
        <f t="shared" si="189"/>
        <v>0</v>
      </c>
      <c r="AZ166" s="25">
        <f t="shared" si="189"/>
        <v>0</v>
      </c>
      <c r="BA166" s="25">
        <f t="shared" si="189"/>
        <v>0</v>
      </c>
      <c r="BB166" s="25">
        <f t="shared" si="189"/>
        <v>0</v>
      </c>
      <c r="BC166" s="25">
        <f t="shared" si="189"/>
        <v>0</v>
      </c>
      <c r="BD166" s="25">
        <f t="shared" si="189"/>
        <v>0</v>
      </c>
      <c r="BE166" s="25">
        <f t="shared" si="189"/>
        <v>0</v>
      </c>
      <c r="BF166" s="25">
        <f t="shared" si="189"/>
        <v>0</v>
      </c>
      <c r="BG166" s="25">
        <f t="shared" si="189"/>
        <v>0</v>
      </c>
    </row>
    <row r="167" spans="8:59">
      <c r="H167" s="124">
        <f>Registration!B48</f>
        <v>43</v>
      </c>
      <c r="I167" s="1">
        <f>Registration!C48</f>
        <v>0</v>
      </c>
      <c r="J167" s="25">
        <f t="shared" ref="J167:BG167" si="190">IF(ROW()=(COLUMN()+120),"-",(COUNTIF(G6_1,$H167)*COUNTIF(G6_1,J$7))+(COUNTIF(G6_2,$H167)*COUNTIF(G6_2,J$7))+(COUNTIF(G6_3,$H167)*COUNTIF(G6_3,J$7))+(COUNTIF(G6_4,$H167)*COUNTIF(G6_4,J$7))+(COUNTIF(G6_5,$H167)*COUNTIF(G6_5,J$7))+(COUNTIF(G7_1,$H167)*COUNTIF(G7_1,J$7))+(COUNTIF(G7_2,$H167)*COUNTIF(G7_2,J$7))+(COUNTIF(G7_3,$H167)*COUNTIF(G7_3,J$7))+(COUNTIF(G7_4,$H167)*COUNTIF(G7_4,J$7))+(COUNTIF(G7_5,$H167)*COUNTIF(G7_5,J$7))+(COUNTIF(G8_1,$H167)*COUNTIF(G8_1,J$7))+(COUNTIF(G8_2,$H167)*COUNTIF(G8_2,J$7))+(COUNTIF(G8_3,$H167)*COUNTIF(G8_3,J$7))+(COUNTIF(G8_4,$H167)*COUNTIF(G8_4,J$7))+(COUNTIF(G8_5,$H167)*COUNTIF(G8_5,J$7))+(COUNTIF(G9_1,$H167)*COUNTIF(G9_1,J$7))+(COUNTIF(G9_2,$H167)*COUNTIF(G9_2,J$7))+(COUNTIF(G9_3,$H167)*COUNTIF(G9_3,J$7))+(COUNTIF(G9_4,$H167)*COUNTIF(G9_4,J$7))+(COUNTIF(G9_5,$H167)*COUNTIF(G9_5,J$7)+J227))</f>
        <v>0</v>
      </c>
      <c r="K167" s="88">
        <f t="shared" si="190"/>
        <v>0</v>
      </c>
      <c r="L167" s="25">
        <f t="shared" si="190"/>
        <v>0</v>
      </c>
      <c r="M167" s="88">
        <f t="shared" si="190"/>
        <v>0</v>
      </c>
      <c r="N167" s="25">
        <f t="shared" si="190"/>
        <v>0</v>
      </c>
      <c r="O167" s="25">
        <f t="shared" si="190"/>
        <v>0</v>
      </c>
      <c r="P167" s="25">
        <f t="shared" si="190"/>
        <v>0</v>
      </c>
      <c r="Q167" s="25">
        <f t="shared" si="190"/>
        <v>0</v>
      </c>
      <c r="R167" s="25">
        <f t="shared" si="190"/>
        <v>0</v>
      </c>
      <c r="S167" s="25">
        <f t="shared" si="190"/>
        <v>0</v>
      </c>
      <c r="T167" s="25">
        <f t="shared" si="190"/>
        <v>0</v>
      </c>
      <c r="U167" s="25">
        <f t="shared" si="190"/>
        <v>0</v>
      </c>
      <c r="V167" s="25">
        <f t="shared" si="190"/>
        <v>0</v>
      </c>
      <c r="W167" s="25">
        <f t="shared" si="190"/>
        <v>0</v>
      </c>
      <c r="X167" s="25">
        <f t="shared" si="190"/>
        <v>0</v>
      </c>
      <c r="Y167" s="25">
        <f t="shared" si="190"/>
        <v>0</v>
      </c>
      <c r="Z167" s="25">
        <f t="shared" si="190"/>
        <v>0</v>
      </c>
      <c r="AA167" s="25">
        <f t="shared" si="190"/>
        <v>0</v>
      </c>
      <c r="AB167" s="25">
        <f t="shared" si="190"/>
        <v>0</v>
      </c>
      <c r="AC167" s="25">
        <f t="shared" si="190"/>
        <v>0</v>
      </c>
      <c r="AD167" s="25">
        <f t="shared" si="190"/>
        <v>0</v>
      </c>
      <c r="AE167" s="25">
        <f t="shared" si="190"/>
        <v>0</v>
      </c>
      <c r="AF167" s="25">
        <f t="shared" si="190"/>
        <v>0</v>
      </c>
      <c r="AG167" s="25">
        <f t="shared" si="190"/>
        <v>0</v>
      </c>
      <c r="AH167" s="25">
        <f t="shared" si="190"/>
        <v>0</v>
      </c>
      <c r="AI167" s="25">
        <f t="shared" si="190"/>
        <v>0</v>
      </c>
      <c r="AJ167" s="25">
        <f t="shared" si="190"/>
        <v>0</v>
      </c>
      <c r="AK167" s="25">
        <f t="shared" si="190"/>
        <v>0</v>
      </c>
      <c r="AL167" s="25">
        <f t="shared" si="190"/>
        <v>0</v>
      </c>
      <c r="AM167" s="25">
        <f t="shared" si="190"/>
        <v>0</v>
      </c>
      <c r="AN167" s="25">
        <f t="shared" si="190"/>
        <v>0</v>
      </c>
      <c r="AO167" s="25">
        <f t="shared" si="190"/>
        <v>0</v>
      </c>
      <c r="AP167" s="25">
        <f t="shared" si="190"/>
        <v>0</v>
      </c>
      <c r="AQ167" s="25">
        <f t="shared" si="190"/>
        <v>0</v>
      </c>
      <c r="AR167" s="25">
        <f t="shared" si="190"/>
        <v>0</v>
      </c>
      <c r="AS167" s="25">
        <f t="shared" si="190"/>
        <v>0</v>
      </c>
      <c r="AT167" s="25">
        <f t="shared" si="190"/>
        <v>0</v>
      </c>
      <c r="AU167" s="25" t="str">
        <f t="shared" si="190"/>
        <v>-</v>
      </c>
      <c r="AV167" s="25">
        <f t="shared" si="190"/>
        <v>0</v>
      </c>
      <c r="AW167" s="25">
        <f t="shared" si="190"/>
        <v>0</v>
      </c>
      <c r="AX167" s="25">
        <f t="shared" si="190"/>
        <v>0</v>
      </c>
      <c r="AY167" s="25">
        <f t="shared" si="190"/>
        <v>0</v>
      </c>
      <c r="AZ167" s="25">
        <f t="shared" si="190"/>
        <v>0</v>
      </c>
      <c r="BA167" s="25">
        <f t="shared" si="190"/>
        <v>0</v>
      </c>
      <c r="BB167" s="25">
        <f t="shared" si="190"/>
        <v>0</v>
      </c>
      <c r="BC167" s="25">
        <f t="shared" si="190"/>
        <v>0</v>
      </c>
      <c r="BD167" s="25">
        <f t="shared" si="190"/>
        <v>0</v>
      </c>
      <c r="BE167" s="25">
        <f t="shared" si="190"/>
        <v>0</v>
      </c>
      <c r="BF167" s="25">
        <f t="shared" si="190"/>
        <v>0</v>
      </c>
      <c r="BG167" s="25">
        <f t="shared" si="190"/>
        <v>0</v>
      </c>
    </row>
    <row r="168" spans="8:59">
      <c r="H168" s="124">
        <f>Registration!B49</f>
        <v>44</v>
      </c>
      <c r="I168" s="1">
        <f>Registration!C49</f>
        <v>0</v>
      </c>
      <c r="J168" s="25">
        <f t="shared" ref="J168:BG168" si="191">IF(ROW()=(COLUMN()+120),"-",(COUNTIF(G6_1,$H168)*COUNTIF(G6_1,J$7))+(COUNTIF(G6_2,$H168)*COUNTIF(G6_2,J$7))+(COUNTIF(G6_3,$H168)*COUNTIF(G6_3,J$7))+(COUNTIF(G6_4,$H168)*COUNTIF(G6_4,J$7))+(COUNTIF(G6_5,$H168)*COUNTIF(G6_5,J$7))+(COUNTIF(G7_1,$H168)*COUNTIF(G7_1,J$7))+(COUNTIF(G7_2,$H168)*COUNTIF(G7_2,J$7))+(COUNTIF(G7_3,$H168)*COUNTIF(G7_3,J$7))+(COUNTIF(G7_4,$H168)*COUNTIF(G7_4,J$7))+(COUNTIF(G7_5,$H168)*COUNTIF(G7_5,J$7))+(COUNTIF(G8_1,$H168)*COUNTIF(G8_1,J$7))+(COUNTIF(G8_2,$H168)*COUNTIF(G8_2,J$7))+(COUNTIF(G8_3,$H168)*COUNTIF(G8_3,J$7))+(COUNTIF(G8_4,$H168)*COUNTIF(G8_4,J$7))+(COUNTIF(G8_5,$H168)*COUNTIF(G8_5,J$7))+(COUNTIF(G9_1,$H168)*COUNTIF(G9_1,J$7))+(COUNTIF(G9_2,$H168)*COUNTIF(G9_2,J$7))+(COUNTIF(G9_3,$H168)*COUNTIF(G9_3,J$7))+(COUNTIF(G9_4,$H168)*COUNTIF(G9_4,J$7))+(COUNTIF(G9_5,$H168)*COUNTIF(G9_5,J$7)+J228))</f>
        <v>0</v>
      </c>
      <c r="K168" s="68">
        <f t="shared" si="191"/>
        <v>0</v>
      </c>
      <c r="L168" s="88">
        <f t="shared" si="191"/>
        <v>0</v>
      </c>
      <c r="M168" s="25">
        <f t="shared" si="191"/>
        <v>0</v>
      </c>
      <c r="N168" s="88">
        <f t="shared" si="191"/>
        <v>0</v>
      </c>
      <c r="O168" s="88">
        <f t="shared" si="191"/>
        <v>0</v>
      </c>
      <c r="P168" s="88">
        <f t="shared" si="191"/>
        <v>0</v>
      </c>
      <c r="Q168" s="142">
        <f t="shared" si="191"/>
        <v>0</v>
      </c>
      <c r="R168" s="25">
        <f t="shared" si="191"/>
        <v>0</v>
      </c>
      <c r="S168" s="25">
        <f t="shared" si="191"/>
        <v>0</v>
      </c>
      <c r="T168" s="25">
        <f t="shared" si="191"/>
        <v>0</v>
      </c>
      <c r="U168" s="25">
        <f t="shared" si="191"/>
        <v>0</v>
      </c>
      <c r="V168" s="25">
        <f t="shared" si="191"/>
        <v>0</v>
      </c>
      <c r="W168" s="25">
        <f t="shared" si="191"/>
        <v>0</v>
      </c>
      <c r="X168" s="25">
        <f t="shared" si="191"/>
        <v>0</v>
      </c>
      <c r="Y168" s="25">
        <f t="shared" si="191"/>
        <v>0</v>
      </c>
      <c r="Z168" s="25">
        <f t="shared" si="191"/>
        <v>0</v>
      </c>
      <c r="AA168" s="25">
        <f t="shared" si="191"/>
        <v>0</v>
      </c>
      <c r="AB168" s="25">
        <f t="shared" si="191"/>
        <v>0</v>
      </c>
      <c r="AC168" s="25">
        <f t="shared" si="191"/>
        <v>0</v>
      </c>
      <c r="AD168" s="25">
        <f t="shared" si="191"/>
        <v>0</v>
      </c>
      <c r="AE168" s="25">
        <f t="shared" si="191"/>
        <v>0</v>
      </c>
      <c r="AF168" s="25">
        <f t="shared" si="191"/>
        <v>0</v>
      </c>
      <c r="AG168" s="25">
        <f t="shared" si="191"/>
        <v>0</v>
      </c>
      <c r="AH168" s="25">
        <f t="shared" si="191"/>
        <v>0</v>
      </c>
      <c r="AI168" s="25">
        <f t="shared" si="191"/>
        <v>0</v>
      </c>
      <c r="AJ168" s="25">
        <f t="shared" si="191"/>
        <v>0</v>
      </c>
      <c r="AK168" s="25">
        <f t="shared" si="191"/>
        <v>0</v>
      </c>
      <c r="AL168" s="25">
        <f t="shared" si="191"/>
        <v>0</v>
      </c>
      <c r="AM168" s="25">
        <f t="shared" si="191"/>
        <v>0</v>
      </c>
      <c r="AN168" s="25">
        <f t="shared" si="191"/>
        <v>0</v>
      </c>
      <c r="AO168" s="25">
        <f t="shared" si="191"/>
        <v>0</v>
      </c>
      <c r="AP168" s="25">
        <f t="shared" si="191"/>
        <v>0</v>
      </c>
      <c r="AQ168" s="25">
        <f t="shared" si="191"/>
        <v>0</v>
      </c>
      <c r="AR168" s="25">
        <f t="shared" si="191"/>
        <v>0</v>
      </c>
      <c r="AS168" s="25">
        <f t="shared" si="191"/>
        <v>0</v>
      </c>
      <c r="AT168" s="25">
        <f t="shared" si="191"/>
        <v>0</v>
      </c>
      <c r="AU168" s="25">
        <f t="shared" si="191"/>
        <v>0</v>
      </c>
      <c r="AV168" s="25" t="str">
        <f t="shared" si="191"/>
        <v>-</v>
      </c>
      <c r="AW168" s="25">
        <f t="shared" si="191"/>
        <v>0</v>
      </c>
      <c r="AX168" s="25">
        <f t="shared" si="191"/>
        <v>0</v>
      </c>
      <c r="AY168" s="25">
        <f t="shared" si="191"/>
        <v>0</v>
      </c>
      <c r="AZ168" s="25">
        <f t="shared" si="191"/>
        <v>0</v>
      </c>
      <c r="BA168" s="25">
        <f t="shared" si="191"/>
        <v>0</v>
      </c>
      <c r="BB168" s="25">
        <f t="shared" si="191"/>
        <v>0</v>
      </c>
      <c r="BC168" s="25">
        <f t="shared" si="191"/>
        <v>0</v>
      </c>
      <c r="BD168" s="25">
        <f t="shared" si="191"/>
        <v>0</v>
      </c>
      <c r="BE168" s="25">
        <f t="shared" si="191"/>
        <v>0</v>
      </c>
      <c r="BF168" s="25">
        <f t="shared" si="191"/>
        <v>0</v>
      </c>
      <c r="BG168" s="25">
        <f t="shared" si="191"/>
        <v>0</v>
      </c>
    </row>
    <row r="169" spans="8:59">
      <c r="H169" s="124">
        <f>Registration!B50</f>
        <v>45</v>
      </c>
      <c r="I169" s="1">
        <f>Registration!C50</f>
        <v>0</v>
      </c>
      <c r="J169" s="25">
        <f t="shared" ref="J169:BG169" si="192">IF(ROW()=(COLUMN()+120),"-",(COUNTIF(G6_1,$H169)*COUNTIF(G6_1,J$7))+(COUNTIF(G6_2,$H169)*COUNTIF(G6_2,J$7))+(COUNTIF(G6_3,$H169)*COUNTIF(G6_3,J$7))+(COUNTIF(G6_4,$H169)*COUNTIF(G6_4,J$7))+(COUNTIF(G6_5,$H169)*COUNTIF(G6_5,J$7))+(COUNTIF(G7_1,$H169)*COUNTIF(G7_1,J$7))+(COUNTIF(G7_2,$H169)*COUNTIF(G7_2,J$7))+(COUNTIF(G7_3,$H169)*COUNTIF(G7_3,J$7))+(COUNTIF(G7_4,$H169)*COUNTIF(G7_4,J$7))+(COUNTIF(G7_5,$H169)*COUNTIF(G7_5,J$7))+(COUNTIF(G8_1,$H169)*COUNTIF(G8_1,J$7))+(COUNTIF(G8_2,$H169)*COUNTIF(G8_2,J$7))+(COUNTIF(G8_3,$H169)*COUNTIF(G8_3,J$7))+(COUNTIF(G8_4,$H169)*COUNTIF(G8_4,J$7))+(COUNTIF(G8_5,$H169)*COUNTIF(G8_5,J$7))+(COUNTIF(G9_1,$H169)*COUNTIF(G9_1,J$7))+(COUNTIF(G9_2,$H169)*COUNTIF(G9_2,J$7))+(COUNTIF(G9_3,$H169)*COUNTIF(G9_3,J$7))+(COUNTIF(G9_4,$H169)*COUNTIF(G9_4,J$7))+(COUNTIF(G9_5,$H169)*COUNTIF(G9_5,J$7)+J229))</f>
        <v>0</v>
      </c>
      <c r="K169" s="88">
        <f t="shared" si="192"/>
        <v>0</v>
      </c>
      <c r="L169" s="88">
        <f t="shared" si="192"/>
        <v>0</v>
      </c>
      <c r="M169" s="88">
        <f t="shared" si="192"/>
        <v>0</v>
      </c>
      <c r="N169" s="88">
        <f t="shared" si="192"/>
        <v>0</v>
      </c>
      <c r="O169" s="142">
        <f t="shared" si="192"/>
        <v>0</v>
      </c>
      <c r="P169" s="142">
        <f t="shared" si="192"/>
        <v>0</v>
      </c>
      <c r="Q169" s="25">
        <f t="shared" si="192"/>
        <v>0</v>
      </c>
      <c r="R169" s="25">
        <f t="shared" si="192"/>
        <v>0</v>
      </c>
      <c r="S169" s="25">
        <f t="shared" si="192"/>
        <v>0</v>
      </c>
      <c r="T169" s="25">
        <f t="shared" si="192"/>
        <v>0</v>
      </c>
      <c r="U169" s="25">
        <f t="shared" si="192"/>
        <v>0</v>
      </c>
      <c r="V169" s="25">
        <f t="shared" si="192"/>
        <v>0</v>
      </c>
      <c r="W169" s="25">
        <f t="shared" si="192"/>
        <v>0</v>
      </c>
      <c r="X169" s="25">
        <f t="shared" si="192"/>
        <v>0</v>
      </c>
      <c r="Y169" s="25">
        <f t="shared" si="192"/>
        <v>0</v>
      </c>
      <c r="Z169" s="25">
        <f t="shared" si="192"/>
        <v>0</v>
      </c>
      <c r="AA169" s="25">
        <f t="shared" si="192"/>
        <v>0</v>
      </c>
      <c r="AB169" s="25">
        <f t="shared" si="192"/>
        <v>0</v>
      </c>
      <c r="AC169" s="25">
        <f t="shared" si="192"/>
        <v>0</v>
      </c>
      <c r="AD169" s="25">
        <f t="shared" si="192"/>
        <v>0</v>
      </c>
      <c r="AE169" s="25">
        <f t="shared" si="192"/>
        <v>0</v>
      </c>
      <c r="AF169" s="25">
        <f t="shared" si="192"/>
        <v>0</v>
      </c>
      <c r="AG169" s="25">
        <f t="shared" si="192"/>
        <v>0</v>
      </c>
      <c r="AH169" s="25">
        <f t="shared" si="192"/>
        <v>0</v>
      </c>
      <c r="AI169" s="25">
        <f t="shared" si="192"/>
        <v>0</v>
      </c>
      <c r="AJ169" s="25">
        <f t="shared" si="192"/>
        <v>0</v>
      </c>
      <c r="AK169" s="25">
        <f t="shared" si="192"/>
        <v>0</v>
      </c>
      <c r="AL169" s="25">
        <f t="shared" si="192"/>
        <v>0</v>
      </c>
      <c r="AM169" s="25">
        <f t="shared" si="192"/>
        <v>0</v>
      </c>
      <c r="AN169" s="25">
        <f t="shared" si="192"/>
        <v>0</v>
      </c>
      <c r="AO169" s="25">
        <f t="shared" si="192"/>
        <v>0</v>
      </c>
      <c r="AP169" s="25">
        <f t="shared" si="192"/>
        <v>0</v>
      </c>
      <c r="AQ169" s="25">
        <f t="shared" si="192"/>
        <v>0</v>
      </c>
      <c r="AR169" s="25">
        <f t="shared" si="192"/>
        <v>0</v>
      </c>
      <c r="AS169" s="25">
        <f t="shared" si="192"/>
        <v>0</v>
      </c>
      <c r="AT169" s="25">
        <f t="shared" si="192"/>
        <v>0</v>
      </c>
      <c r="AU169" s="25">
        <f t="shared" si="192"/>
        <v>0</v>
      </c>
      <c r="AV169" s="25">
        <f t="shared" si="192"/>
        <v>0</v>
      </c>
      <c r="AW169" s="25" t="str">
        <f t="shared" si="192"/>
        <v>-</v>
      </c>
      <c r="AX169" s="25">
        <f t="shared" si="192"/>
        <v>0</v>
      </c>
      <c r="AY169" s="25">
        <f t="shared" si="192"/>
        <v>0</v>
      </c>
      <c r="AZ169" s="25">
        <f t="shared" si="192"/>
        <v>0</v>
      </c>
      <c r="BA169" s="25">
        <f t="shared" si="192"/>
        <v>0</v>
      </c>
      <c r="BB169" s="25">
        <f t="shared" si="192"/>
        <v>0</v>
      </c>
      <c r="BC169" s="25">
        <f t="shared" si="192"/>
        <v>0</v>
      </c>
      <c r="BD169" s="25">
        <f t="shared" si="192"/>
        <v>0</v>
      </c>
      <c r="BE169" s="25">
        <f t="shared" si="192"/>
        <v>0</v>
      </c>
      <c r="BF169" s="25">
        <f t="shared" si="192"/>
        <v>0</v>
      </c>
      <c r="BG169" s="25">
        <f t="shared" si="192"/>
        <v>0</v>
      </c>
    </row>
    <row r="170" spans="8:59">
      <c r="H170" s="124">
        <f>Registration!B51</f>
        <v>46</v>
      </c>
      <c r="I170" s="1">
        <f>Registration!C51</f>
        <v>0</v>
      </c>
      <c r="J170" s="25">
        <f t="shared" ref="J170:BG170" si="193">IF(ROW()=(COLUMN()+120),"-",(COUNTIF(G6_1,$H170)*COUNTIF(G6_1,J$7))+(COUNTIF(G6_2,$H170)*COUNTIF(G6_2,J$7))+(COUNTIF(G6_3,$H170)*COUNTIF(G6_3,J$7))+(COUNTIF(G6_4,$H170)*COUNTIF(G6_4,J$7))+(COUNTIF(G6_5,$H170)*COUNTIF(G6_5,J$7))+(COUNTIF(G7_1,$H170)*COUNTIF(G7_1,J$7))+(COUNTIF(G7_2,$H170)*COUNTIF(G7_2,J$7))+(COUNTIF(G7_3,$H170)*COUNTIF(G7_3,J$7))+(COUNTIF(G7_4,$H170)*COUNTIF(G7_4,J$7))+(COUNTIF(G7_5,$H170)*COUNTIF(G7_5,J$7))+(COUNTIF(G8_1,$H170)*COUNTIF(G8_1,J$7))+(COUNTIF(G8_2,$H170)*COUNTIF(G8_2,J$7))+(COUNTIF(G8_3,$H170)*COUNTIF(G8_3,J$7))+(COUNTIF(G8_4,$H170)*COUNTIF(G8_4,J$7))+(COUNTIF(G8_5,$H170)*COUNTIF(G8_5,J$7))+(COUNTIF(G9_1,$H170)*COUNTIF(G9_1,J$7))+(COUNTIF(G9_2,$H170)*COUNTIF(G9_2,J$7))+(COUNTIF(G9_3,$H170)*COUNTIF(G9_3,J$7))+(COUNTIF(G9_4,$H170)*COUNTIF(G9_4,J$7))+(COUNTIF(G9_5,$H170)*COUNTIF(G9_5,J$7)+J230))</f>
        <v>0</v>
      </c>
      <c r="K170" s="88">
        <f t="shared" si="193"/>
        <v>0</v>
      </c>
      <c r="L170" s="25">
        <f t="shared" si="193"/>
        <v>0</v>
      </c>
      <c r="M170" s="88">
        <f t="shared" si="193"/>
        <v>0</v>
      </c>
      <c r="N170" s="25">
        <f t="shared" si="193"/>
        <v>0</v>
      </c>
      <c r="O170" s="25">
        <f t="shared" si="193"/>
        <v>0</v>
      </c>
      <c r="P170" s="25">
        <f t="shared" si="193"/>
        <v>0</v>
      </c>
      <c r="Q170" s="25">
        <f t="shared" si="193"/>
        <v>0</v>
      </c>
      <c r="R170" s="25">
        <f t="shared" si="193"/>
        <v>0</v>
      </c>
      <c r="S170" s="25">
        <f t="shared" si="193"/>
        <v>0</v>
      </c>
      <c r="T170" s="25">
        <f t="shared" si="193"/>
        <v>0</v>
      </c>
      <c r="U170" s="25">
        <f t="shared" si="193"/>
        <v>0</v>
      </c>
      <c r="V170" s="25">
        <f t="shared" si="193"/>
        <v>0</v>
      </c>
      <c r="W170" s="25">
        <f t="shared" si="193"/>
        <v>0</v>
      </c>
      <c r="X170" s="25">
        <f t="shared" si="193"/>
        <v>0</v>
      </c>
      <c r="Y170" s="25">
        <f t="shared" si="193"/>
        <v>0</v>
      </c>
      <c r="Z170" s="25">
        <f t="shared" si="193"/>
        <v>0</v>
      </c>
      <c r="AA170" s="25">
        <f t="shared" si="193"/>
        <v>0</v>
      </c>
      <c r="AB170" s="25">
        <f t="shared" si="193"/>
        <v>0</v>
      </c>
      <c r="AC170" s="25">
        <f t="shared" si="193"/>
        <v>0</v>
      </c>
      <c r="AD170" s="25">
        <f t="shared" si="193"/>
        <v>0</v>
      </c>
      <c r="AE170" s="25">
        <f t="shared" si="193"/>
        <v>0</v>
      </c>
      <c r="AF170" s="25">
        <f t="shared" si="193"/>
        <v>0</v>
      </c>
      <c r="AG170" s="25">
        <f t="shared" si="193"/>
        <v>0</v>
      </c>
      <c r="AH170" s="25">
        <f t="shared" si="193"/>
        <v>0</v>
      </c>
      <c r="AI170" s="25">
        <f t="shared" si="193"/>
        <v>0</v>
      </c>
      <c r="AJ170" s="25">
        <f t="shared" si="193"/>
        <v>0</v>
      </c>
      <c r="AK170" s="25">
        <f t="shared" si="193"/>
        <v>0</v>
      </c>
      <c r="AL170" s="25">
        <f t="shared" si="193"/>
        <v>0</v>
      </c>
      <c r="AM170" s="25">
        <f t="shared" si="193"/>
        <v>0</v>
      </c>
      <c r="AN170" s="25">
        <f t="shared" si="193"/>
        <v>0</v>
      </c>
      <c r="AO170" s="25">
        <f t="shared" si="193"/>
        <v>0</v>
      </c>
      <c r="AP170" s="25">
        <f t="shared" si="193"/>
        <v>0</v>
      </c>
      <c r="AQ170" s="25">
        <f t="shared" si="193"/>
        <v>0</v>
      </c>
      <c r="AR170" s="25">
        <f t="shared" si="193"/>
        <v>0</v>
      </c>
      <c r="AS170" s="25">
        <f t="shared" si="193"/>
        <v>0</v>
      </c>
      <c r="AT170" s="25">
        <f t="shared" si="193"/>
        <v>0</v>
      </c>
      <c r="AU170" s="25">
        <f t="shared" si="193"/>
        <v>0</v>
      </c>
      <c r="AV170" s="25">
        <f t="shared" si="193"/>
        <v>0</v>
      </c>
      <c r="AW170" s="142">
        <f t="shared" si="193"/>
        <v>0</v>
      </c>
      <c r="AX170" s="25" t="str">
        <f t="shared" si="193"/>
        <v>-</v>
      </c>
      <c r="AY170" s="25">
        <f t="shared" si="193"/>
        <v>0</v>
      </c>
      <c r="AZ170" s="25">
        <f t="shared" si="193"/>
        <v>0</v>
      </c>
      <c r="BA170" s="25">
        <f t="shared" si="193"/>
        <v>0</v>
      </c>
      <c r="BB170" s="25">
        <f t="shared" si="193"/>
        <v>0</v>
      </c>
      <c r="BC170" s="25">
        <f t="shared" si="193"/>
        <v>0</v>
      </c>
      <c r="BD170" s="25">
        <f t="shared" si="193"/>
        <v>0</v>
      </c>
      <c r="BE170" s="25">
        <f t="shared" si="193"/>
        <v>0</v>
      </c>
      <c r="BF170" s="25">
        <f t="shared" si="193"/>
        <v>0</v>
      </c>
      <c r="BG170" s="25">
        <f t="shared" si="193"/>
        <v>0</v>
      </c>
    </row>
    <row r="171" spans="8:59">
      <c r="H171" s="124">
        <f>Registration!B52</f>
        <v>47</v>
      </c>
      <c r="I171" s="1">
        <f>Registration!C52</f>
        <v>0</v>
      </c>
      <c r="J171" s="25">
        <f t="shared" ref="J171:BG171" si="194">IF(ROW()=(COLUMN()+120),"-",(COUNTIF(G6_1,$H171)*COUNTIF(G6_1,J$7))+(COUNTIF(G6_2,$H171)*COUNTIF(G6_2,J$7))+(COUNTIF(G6_3,$H171)*COUNTIF(G6_3,J$7))+(COUNTIF(G6_4,$H171)*COUNTIF(G6_4,J$7))+(COUNTIF(G6_5,$H171)*COUNTIF(G6_5,J$7))+(COUNTIF(G7_1,$H171)*COUNTIF(G7_1,J$7))+(COUNTIF(G7_2,$H171)*COUNTIF(G7_2,J$7))+(COUNTIF(G7_3,$H171)*COUNTIF(G7_3,J$7))+(COUNTIF(G7_4,$H171)*COUNTIF(G7_4,J$7))+(COUNTIF(G7_5,$H171)*COUNTIF(G7_5,J$7))+(COUNTIF(G8_1,$H171)*COUNTIF(G8_1,J$7))+(COUNTIF(G8_2,$H171)*COUNTIF(G8_2,J$7))+(COUNTIF(G8_3,$H171)*COUNTIF(G8_3,J$7))+(COUNTIF(G8_4,$H171)*COUNTIF(G8_4,J$7))+(COUNTIF(G8_5,$H171)*COUNTIF(G8_5,J$7))+(COUNTIF(G9_1,$H171)*COUNTIF(G9_1,J$7))+(COUNTIF(G9_2,$H171)*COUNTIF(G9_2,J$7))+(COUNTIF(G9_3,$H171)*COUNTIF(G9_3,J$7))+(COUNTIF(G9_4,$H171)*COUNTIF(G9_4,J$7))+(COUNTIF(G9_5,$H171)*COUNTIF(G9_5,J$7)+J231))</f>
        <v>0</v>
      </c>
      <c r="K171" s="25">
        <f t="shared" si="194"/>
        <v>0</v>
      </c>
      <c r="L171" s="25">
        <f t="shared" si="194"/>
        <v>0</v>
      </c>
      <c r="M171" s="25">
        <f t="shared" si="194"/>
        <v>0</v>
      </c>
      <c r="N171" s="88">
        <f t="shared" si="194"/>
        <v>0</v>
      </c>
      <c r="O171" s="25">
        <f t="shared" si="194"/>
        <v>0</v>
      </c>
      <c r="P171" s="88">
        <f t="shared" si="194"/>
        <v>0</v>
      </c>
      <c r="Q171" s="88">
        <f t="shared" si="194"/>
        <v>0</v>
      </c>
      <c r="R171" s="143">
        <f t="shared" si="194"/>
        <v>0</v>
      </c>
      <c r="S171" s="25">
        <f t="shared" si="194"/>
        <v>0</v>
      </c>
      <c r="T171" s="25">
        <f t="shared" si="194"/>
        <v>0</v>
      </c>
      <c r="U171" s="25">
        <f t="shared" si="194"/>
        <v>0</v>
      </c>
      <c r="V171" s="25">
        <f t="shared" si="194"/>
        <v>0</v>
      </c>
      <c r="W171" s="25">
        <f t="shared" si="194"/>
        <v>0</v>
      </c>
      <c r="X171" s="25">
        <f t="shared" si="194"/>
        <v>0</v>
      </c>
      <c r="Y171" s="25">
        <f t="shared" si="194"/>
        <v>0</v>
      </c>
      <c r="Z171" s="25">
        <f t="shared" si="194"/>
        <v>0</v>
      </c>
      <c r="AA171" s="25">
        <f t="shared" si="194"/>
        <v>0</v>
      </c>
      <c r="AB171" s="25">
        <f t="shared" si="194"/>
        <v>0</v>
      </c>
      <c r="AC171" s="25">
        <f t="shared" si="194"/>
        <v>0</v>
      </c>
      <c r="AD171" s="25">
        <f t="shared" si="194"/>
        <v>0</v>
      </c>
      <c r="AE171" s="25">
        <f t="shared" si="194"/>
        <v>0</v>
      </c>
      <c r="AF171" s="25">
        <f t="shared" si="194"/>
        <v>0</v>
      </c>
      <c r="AG171" s="25">
        <f t="shared" si="194"/>
        <v>0</v>
      </c>
      <c r="AH171" s="25">
        <f t="shared" si="194"/>
        <v>0</v>
      </c>
      <c r="AI171" s="25">
        <f t="shared" si="194"/>
        <v>0</v>
      </c>
      <c r="AJ171" s="25">
        <f t="shared" si="194"/>
        <v>0</v>
      </c>
      <c r="AK171" s="25">
        <f t="shared" si="194"/>
        <v>0</v>
      </c>
      <c r="AL171" s="25">
        <f t="shared" si="194"/>
        <v>0</v>
      </c>
      <c r="AM171" s="25">
        <f t="shared" si="194"/>
        <v>0</v>
      </c>
      <c r="AN171" s="25">
        <f t="shared" si="194"/>
        <v>0</v>
      </c>
      <c r="AO171" s="25">
        <f t="shared" si="194"/>
        <v>0</v>
      </c>
      <c r="AP171" s="25">
        <f t="shared" si="194"/>
        <v>0</v>
      </c>
      <c r="AQ171" s="25">
        <f t="shared" si="194"/>
        <v>0</v>
      </c>
      <c r="AR171" s="25">
        <f t="shared" si="194"/>
        <v>0</v>
      </c>
      <c r="AS171" s="25">
        <f t="shared" si="194"/>
        <v>0</v>
      </c>
      <c r="AT171" s="25">
        <f t="shared" si="194"/>
        <v>0</v>
      </c>
      <c r="AU171" s="25">
        <f t="shared" si="194"/>
        <v>0</v>
      </c>
      <c r="AV171" s="25">
        <f t="shared" si="194"/>
        <v>0</v>
      </c>
      <c r="AW171" s="25">
        <f t="shared" si="194"/>
        <v>0</v>
      </c>
      <c r="AX171" s="25">
        <f t="shared" si="194"/>
        <v>0</v>
      </c>
      <c r="AY171" s="25" t="str">
        <f t="shared" si="194"/>
        <v>-</v>
      </c>
      <c r="AZ171" s="25">
        <f t="shared" si="194"/>
        <v>0</v>
      </c>
      <c r="BA171" s="25">
        <f t="shared" si="194"/>
        <v>0</v>
      </c>
      <c r="BB171" s="25">
        <f t="shared" si="194"/>
        <v>0</v>
      </c>
      <c r="BC171" s="25">
        <f t="shared" si="194"/>
        <v>0</v>
      </c>
      <c r="BD171" s="25">
        <f t="shared" si="194"/>
        <v>0</v>
      </c>
      <c r="BE171" s="25">
        <f t="shared" si="194"/>
        <v>0</v>
      </c>
      <c r="BF171" s="25">
        <f t="shared" si="194"/>
        <v>0</v>
      </c>
      <c r="BG171" s="25">
        <f t="shared" si="194"/>
        <v>0</v>
      </c>
    </row>
    <row r="172" spans="8:59">
      <c r="H172" s="124">
        <f>Registration!B53</f>
        <v>48</v>
      </c>
      <c r="I172" s="1">
        <f>Registration!C53</f>
        <v>0</v>
      </c>
      <c r="J172" s="25">
        <f t="shared" ref="J172:BG172" si="195">IF(ROW()=(COLUMN()+120),"-",(COUNTIF(G6_1,$H172)*COUNTIF(G6_1,J$7))+(COUNTIF(G6_2,$H172)*COUNTIF(G6_2,J$7))+(COUNTIF(G6_3,$H172)*COUNTIF(G6_3,J$7))+(COUNTIF(G6_4,$H172)*COUNTIF(G6_4,J$7))+(COUNTIF(G6_5,$H172)*COUNTIF(G6_5,J$7))+(COUNTIF(G7_1,$H172)*COUNTIF(G7_1,J$7))+(COUNTIF(G7_2,$H172)*COUNTIF(G7_2,J$7))+(COUNTIF(G7_3,$H172)*COUNTIF(G7_3,J$7))+(COUNTIF(G7_4,$H172)*COUNTIF(G7_4,J$7))+(COUNTIF(G7_5,$H172)*COUNTIF(G7_5,J$7))+(COUNTIF(G8_1,$H172)*COUNTIF(G8_1,J$7))+(COUNTIF(G8_2,$H172)*COUNTIF(G8_2,J$7))+(COUNTIF(G8_3,$H172)*COUNTIF(G8_3,J$7))+(COUNTIF(G8_4,$H172)*COUNTIF(G8_4,J$7))+(COUNTIF(G8_5,$H172)*COUNTIF(G8_5,J$7))+(COUNTIF(G9_1,$H172)*COUNTIF(G9_1,J$7))+(COUNTIF(G9_2,$H172)*COUNTIF(G9_2,J$7))+(COUNTIF(G9_3,$H172)*COUNTIF(G9_3,J$7))+(COUNTIF(G9_4,$H172)*COUNTIF(G9_4,J$7))+(COUNTIF(G9_5,$H172)*COUNTIF(G9_5,J$7)+J232))</f>
        <v>0</v>
      </c>
      <c r="K172" s="88">
        <f t="shared" si="195"/>
        <v>0</v>
      </c>
      <c r="L172" s="25">
        <f t="shared" si="195"/>
        <v>0</v>
      </c>
      <c r="M172" s="88">
        <f t="shared" si="195"/>
        <v>0</v>
      </c>
      <c r="N172" s="88">
        <f t="shared" si="195"/>
        <v>0</v>
      </c>
      <c r="O172" s="143">
        <f t="shared" si="195"/>
        <v>0</v>
      </c>
      <c r="P172" s="25">
        <f t="shared" si="195"/>
        <v>0</v>
      </c>
      <c r="Q172" s="25">
        <f t="shared" si="195"/>
        <v>0</v>
      </c>
      <c r="R172" s="25">
        <f t="shared" si="195"/>
        <v>0</v>
      </c>
      <c r="S172" s="25">
        <f t="shared" si="195"/>
        <v>0</v>
      </c>
      <c r="T172" s="25">
        <f t="shared" si="195"/>
        <v>0</v>
      </c>
      <c r="U172" s="25">
        <f t="shared" si="195"/>
        <v>0</v>
      </c>
      <c r="V172" s="25">
        <f t="shared" si="195"/>
        <v>0</v>
      </c>
      <c r="W172" s="25">
        <f t="shared" si="195"/>
        <v>0</v>
      </c>
      <c r="X172" s="25">
        <f t="shared" si="195"/>
        <v>0</v>
      </c>
      <c r="Y172" s="25">
        <f t="shared" si="195"/>
        <v>0</v>
      </c>
      <c r="Z172" s="25">
        <f t="shared" si="195"/>
        <v>0</v>
      </c>
      <c r="AA172" s="25">
        <f t="shared" si="195"/>
        <v>0</v>
      </c>
      <c r="AB172" s="143">
        <f t="shared" si="195"/>
        <v>0</v>
      </c>
      <c r="AC172" s="25">
        <f t="shared" si="195"/>
        <v>0</v>
      </c>
      <c r="AD172" s="25">
        <f t="shared" si="195"/>
        <v>0</v>
      </c>
      <c r="AE172" s="25">
        <f t="shared" si="195"/>
        <v>0</v>
      </c>
      <c r="AF172" s="25">
        <f t="shared" si="195"/>
        <v>0</v>
      </c>
      <c r="AG172" s="25">
        <f t="shared" si="195"/>
        <v>0</v>
      </c>
      <c r="AH172" s="25">
        <f t="shared" si="195"/>
        <v>0</v>
      </c>
      <c r="AI172" s="25">
        <f t="shared" si="195"/>
        <v>0</v>
      </c>
      <c r="AJ172" s="25">
        <f t="shared" si="195"/>
        <v>0</v>
      </c>
      <c r="AK172" s="25">
        <f t="shared" si="195"/>
        <v>0</v>
      </c>
      <c r="AL172" s="25">
        <f t="shared" si="195"/>
        <v>0</v>
      </c>
      <c r="AM172" s="25">
        <f t="shared" si="195"/>
        <v>0</v>
      </c>
      <c r="AN172" s="25">
        <f t="shared" si="195"/>
        <v>0</v>
      </c>
      <c r="AO172" s="25">
        <f t="shared" si="195"/>
        <v>0</v>
      </c>
      <c r="AP172" s="25">
        <f t="shared" si="195"/>
        <v>0</v>
      </c>
      <c r="AQ172" s="25">
        <f t="shared" si="195"/>
        <v>0</v>
      </c>
      <c r="AR172" s="143">
        <f t="shared" si="195"/>
        <v>0</v>
      </c>
      <c r="AS172" s="25">
        <f t="shared" si="195"/>
        <v>0</v>
      </c>
      <c r="AT172" s="25">
        <f t="shared" si="195"/>
        <v>0</v>
      </c>
      <c r="AU172" s="25">
        <f t="shared" si="195"/>
        <v>0</v>
      </c>
      <c r="AV172" s="25">
        <f t="shared" si="195"/>
        <v>0</v>
      </c>
      <c r="AW172" s="25">
        <f t="shared" si="195"/>
        <v>0</v>
      </c>
      <c r="AX172" s="25">
        <f t="shared" si="195"/>
        <v>0</v>
      </c>
      <c r="AY172" s="25">
        <f t="shared" si="195"/>
        <v>0</v>
      </c>
      <c r="AZ172" s="25" t="str">
        <f t="shared" si="195"/>
        <v>-</v>
      </c>
      <c r="BA172" s="25">
        <f t="shared" si="195"/>
        <v>0</v>
      </c>
      <c r="BB172" s="25">
        <f t="shared" si="195"/>
        <v>0</v>
      </c>
      <c r="BC172" s="25">
        <f t="shared" si="195"/>
        <v>0</v>
      </c>
      <c r="BD172" s="25">
        <f t="shared" si="195"/>
        <v>0</v>
      </c>
      <c r="BE172" s="25">
        <f t="shared" si="195"/>
        <v>0</v>
      </c>
      <c r="BF172" s="25">
        <f t="shared" si="195"/>
        <v>0</v>
      </c>
      <c r="BG172" s="25">
        <f t="shared" si="195"/>
        <v>0</v>
      </c>
    </row>
    <row r="173" spans="8:59">
      <c r="H173" s="124">
        <f>Registration!B54</f>
        <v>49</v>
      </c>
      <c r="I173" s="1">
        <f>Registration!C54</f>
        <v>0</v>
      </c>
      <c r="J173" s="143">
        <f t="shared" ref="J173:BG173" si="196">IF(ROW()=(COLUMN()+120),"-",(COUNTIF(G6_1,$H173)*COUNTIF(G6_1,J$7))+(COUNTIF(G6_2,$H173)*COUNTIF(G6_2,J$7))+(COUNTIF(G6_3,$H173)*COUNTIF(G6_3,J$7))+(COUNTIF(G6_4,$H173)*COUNTIF(G6_4,J$7))+(COUNTIF(G6_5,$H173)*COUNTIF(G6_5,J$7))+(COUNTIF(G7_1,$H173)*COUNTIF(G7_1,J$7))+(COUNTIF(G7_2,$H173)*COUNTIF(G7_2,J$7))+(COUNTIF(G7_3,$H173)*COUNTIF(G7_3,J$7))+(COUNTIF(G7_4,$H173)*COUNTIF(G7_4,J$7))+(COUNTIF(G7_5,$H173)*COUNTIF(G7_5,J$7))+(COUNTIF(G8_1,$H173)*COUNTIF(G8_1,J$7))+(COUNTIF(G8_2,$H173)*COUNTIF(G8_2,J$7))+(COUNTIF(G8_3,$H173)*COUNTIF(G8_3,J$7))+(COUNTIF(G8_4,$H173)*COUNTIF(G8_4,J$7))+(COUNTIF(G8_5,$H173)*COUNTIF(G8_5,J$7))+(COUNTIF(G9_1,$H173)*COUNTIF(G9_1,J$7))+(COUNTIF(G9_2,$H173)*COUNTIF(G9_2,J$7))+(COUNTIF(G9_3,$H173)*COUNTIF(G9_3,J$7))+(COUNTIF(G9_4,$H173)*COUNTIF(G9_4,J$7))+(COUNTIF(G9_5,$H173)*COUNTIF(G9_5,J$7)+J233))</f>
        <v>0</v>
      </c>
      <c r="K173" s="25">
        <f t="shared" si="196"/>
        <v>0</v>
      </c>
      <c r="L173" s="88">
        <f t="shared" si="196"/>
        <v>0</v>
      </c>
      <c r="M173" s="88">
        <f t="shared" si="196"/>
        <v>0</v>
      </c>
      <c r="N173" s="88">
        <f t="shared" si="196"/>
        <v>0</v>
      </c>
      <c r="O173" s="88">
        <f t="shared" si="196"/>
        <v>0</v>
      </c>
      <c r="P173" s="88">
        <f t="shared" si="196"/>
        <v>0</v>
      </c>
      <c r="Q173" s="25">
        <f t="shared" si="196"/>
        <v>0</v>
      </c>
      <c r="R173" s="25">
        <f t="shared" si="196"/>
        <v>0</v>
      </c>
      <c r="S173" s="25">
        <f t="shared" si="196"/>
        <v>0</v>
      </c>
      <c r="T173" s="25">
        <f t="shared" si="196"/>
        <v>0</v>
      </c>
      <c r="U173" s="25">
        <f t="shared" si="196"/>
        <v>0</v>
      </c>
      <c r="V173" s="25">
        <f t="shared" si="196"/>
        <v>0</v>
      </c>
      <c r="W173" s="25">
        <f t="shared" si="196"/>
        <v>0</v>
      </c>
      <c r="X173" s="25">
        <f t="shared" si="196"/>
        <v>0</v>
      </c>
      <c r="Y173" s="25">
        <f t="shared" si="196"/>
        <v>0</v>
      </c>
      <c r="Z173" s="25">
        <f t="shared" si="196"/>
        <v>0</v>
      </c>
      <c r="AA173" s="143">
        <f t="shared" si="196"/>
        <v>0</v>
      </c>
      <c r="AB173" s="25">
        <f t="shared" si="196"/>
        <v>0</v>
      </c>
      <c r="AC173" s="25">
        <f t="shared" si="196"/>
        <v>0</v>
      </c>
      <c r="AD173" s="25">
        <f t="shared" si="196"/>
        <v>0</v>
      </c>
      <c r="AE173" s="25">
        <f t="shared" si="196"/>
        <v>0</v>
      </c>
      <c r="AF173" s="25">
        <f t="shared" si="196"/>
        <v>0</v>
      </c>
      <c r="AG173" s="25">
        <f t="shared" si="196"/>
        <v>0</v>
      </c>
      <c r="AH173" s="25">
        <f t="shared" si="196"/>
        <v>0</v>
      </c>
      <c r="AI173" s="25">
        <f t="shared" si="196"/>
        <v>0</v>
      </c>
      <c r="AJ173" s="25">
        <f t="shared" si="196"/>
        <v>0</v>
      </c>
      <c r="AK173" s="25">
        <f t="shared" si="196"/>
        <v>0</v>
      </c>
      <c r="AL173" s="25">
        <f t="shared" si="196"/>
        <v>0</v>
      </c>
      <c r="AM173" s="25">
        <f t="shared" si="196"/>
        <v>0</v>
      </c>
      <c r="AN173" s="25">
        <f t="shared" si="196"/>
        <v>0</v>
      </c>
      <c r="AO173" s="25">
        <f t="shared" si="196"/>
        <v>0</v>
      </c>
      <c r="AP173" s="143">
        <f t="shared" si="196"/>
        <v>0</v>
      </c>
      <c r="AQ173" s="25">
        <f t="shared" si="196"/>
        <v>0</v>
      </c>
      <c r="AR173" s="25">
        <f t="shared" si="196"/>
        <v>0</v>
      </c>
      <c r="AS173" s="25">
        <f t="shared" si="196"/>
        <v>0</v>
      </c>
      <c r="AT173" s="25">
        <f t="shared" si="196"/>
        <v>0</v>
      </c>
      <c r="AU173" s="25">
        <f t="shared" si="196"/>
        <v>0</v>
      </c>
      <c r="AV173" s="25">
        <f t="shared" si="196"/>
        <v>0</v>
      </c>
      <c r="AW173" s="25">
        <f t="shared" si="196"/>
        <v>0</v>
      </c>
      <c r="AX173" s="25">
        <f t="shared" si="196"/>
        <v>0</v>
      </c>
      <c r="AY173" s="25">
        <f t="shared" si="196"/>
        <v>0</v>
      </c>
      <c r="AZ173" s="25">
        <f t="shared" si="196"/>
        <v>0</v>
      </c>
      <c r="BA173" s="25" t="str">
        <f t="shared" si="196"/>
        <v>-</v>
      </c>
      <c r="BB173" s="25">
        <f t="shared" si="196"/>
        <v>0</v>
      </c>
      <c r="BC173" s="25">
        <f t="shared" si="196"/>
        <v>0</v>
      </c>
      <c r="BD173" s="25">
        <f t="shared" si="196"/>
        <v>0</v>
      </c>
      <c r="BE173" s="25">
        <f t="shared" si="196"/>
        <v>0</v>
      </c>
      <c r="BF173" s="25">
        <f t="shared" si="196"/>
        <v>0</v>
      </c>
      <c r="BG173" s="25">
        <f t="shared" si="196"/>
        <v>0</v>
      </c>
    </row>
    <row r="174" spans="8:59">
      <c r="H174" s="124">
        <f>Registration!B55</f>
        <v>50</v>
      </c>
      <c r="I174" s="1">
        <f>Registration!C55</f>
        <v>0</v>
      </c>
      <c r="J174" s="25">
        <f t="shared" ref="J174:BG174" si="197">IF(ROW()=(COLUMN()+120),"-",(COUNTIF(G6_1,$H174)*COUNTIF(G6_1,J$7))+(COUNTIF(G6_2,$H174)*COUNTIF(G6_2,J$7))+(COUNTIF(G6_3,$H174)*COUNTIF(G6_3,J$7))+(COUNTIF(G6_4,$H174)*COUNTIF(G6_4,J$7))+(COUNTIF(G6_5,$H174)*COUNTIF(G6_5,J$7))+(COUNTIF(G7_1,$H174)*COUNTIF(G7_1,J$7))+(COUNTIF(G7_2,$H174)*COUNTIF(G7_2,J$7))+(COUNTIF(G7_3,$H174)*COUNTIF(G7_3,J$7))+(COUNTIF(G7_4,$H174)*COUNTIF(G7_4,J$7))+(COUNTIF(G7_5,$H174)*COUNTIF(G7_5,J$7))+(COUNTIF(G8_1,$H174)*COUNTIF(G8_1,J$7))+(COUNTIF(G8_2,$H174)*COUNTIF(G8_2,J$7))+(COUNTIF(G8_3,$H174)*COUNTIF(G8_3,J$7))+(COUNTIF(G8_4,$H174)*COUNTIF(G8_4,J$7))+(COUNTIF(G8_5,$H174)*COUNTIF(G8_5,J$7))+(COUNTIF(G9_1,$H174)*COUNTIF(G9_1,J$7))+(COUNTIF(G9_2,$H174)*COUNTIF(G9_2,J$7))+(COUNTIF(G9_3,$H174)*COUNTIF(G9_3,J$7))+(COUNTIF(G9_4,$H174)*COUNTIF(G9_4,J$7))+(COUNTIF(G9_5,$H174)*COUNTIF(G9_5,J$7)+J234))</f>
        <v>0</v>
      </c>
      <c r="K174" s="68">
        <f t="shared" si="197"/>
        <v>0</v>
      </c>
      <c r="L174" s="88">
        <f t="shared" si="197"/>
        <v>0</v>
      </c>
      <c r="M174" s="88">
        <f t="shared" si="197"/>
        <v>0</v>
      </c>
      <c r="N174" s="88">
        <f t="shared" si="197"/>
        <v>0</v>
      </c>
      <c r="O174" s="88">
        <f t="shared" si="197"/>
        <v>0</v>
      </c>
      <c r="P174" s="143">
        <f t="shared" si="197"/>
        <v>0</v>
      </c>
      <c r="Q174" s="25">
        <f t="shared" si="197"/>
        <v>0</v>
      </c>
      <c r="R174" s="25">
        <f t="shared" si="197"/>
        <v>0</v>
      </c>
      <c r="S174" s="25">
        <f t="shared" si="197"/>
        <v>0</v>
      </c>
      <c r="T174" s="25">
        <f t="shared" si="197"/>
        <v>0</v>
      </c>
      <c r="U174" s="25">
        <f t="shared" si="197"/>
        <v>0</v>
      </c>
      <c r="V174" s="25">
        <f t="shared" si="197"/>
        <v>0</v>
      </c>
      <c r="W174" s="25">
        <f t="shared" si="197"/>
        <v>0</v>
      </c>
      <c r="X174" s="143">
        <f t="shared" si="197"/>
        <v>0</v>
      </c>
      <c r="Y174" s="25">
        <f t="shared" si="197"/>
        <v>0</v>
      </c>
      <c r="Z174" s="143">
        <f t="shared" si="197"/>
        <v>0</v>
      </c>
      <c r="AA174" s="25">
        <f t="shared" si="197"/>
        <v>0</v>
      </c>
      <c r="AB174" s="25">
        <f t="shared" si="197"/>
        <v>0</v>
      </c>
      <c r="AC174" s="25">
        <f t="shared" si="197"/>
        <v>0</v>
      </c>
      <c r="AD174" s="25">
        <f t="shared" si="197"/>
        <v>0</v>
      </c>
      <c r="AE174" s="25">
        <f t="shared" si="197"/>
        <v>0</v>
      </c>
      <c r="AF174" s="25">
        <f t="shared" si="197"/>
        <v>0</v>
      </c>
      <c r="AG174" s="25">
        <f t="shared" si="197"/>
        <v>0</v>
      </c>
      <c r="AH174" s="25">
        <f t="shared" si="197"/>
        <v>0</v>
      </c>
      <c r="AI174" s="25">
        <f t="shared" si="197"/>
        <v>0</v>
      </c>
      <c r="AJ174" s="25">
        <f t="shared" si="197"/>
        <v>0</v>
      </c>
      <c r="AK174" s="25">
        <f t="shared" si="197"/>
        <v>0</v>
      </c>
      <c r="AL174" s="25">
        <f t="shared" si="197"/>
        <v>0</v>
      </c>
      <c r="AM174" s="25">
        <f t="shared" si="197"/>
        <v>0</v>
      </c>
      <c r="AN174" s="143">
        <f t="shared" si="197"/>
        <v>0</v>
      </c>
      <c r="AO174" s="143">
        <f t="shared" si="197"/>
        <v>0</v>
      </c>
      <c r="AP174" s="25">
        <f t="shared" si="197"/>
        <v>0</v>
      </c>
      <c r="AQ174" s="25">
        <f t="shared" si="197"/>
        <v>0</v>
      </c>
      <c r="AR174" s="25">
        <f t="shared" si="197"/>
        <v>0</v>
      </c>
      <c r="AS174" s="25">
        <f t="shared" si="197"/>
        <v>0</v>
      </c>
      <c r="AT174" s="25">
        <f t="shared" si="197"/>
        <v>0</v>
      </c>
      <c r="AU174" s="25">
        <f t="shared" si="197"/>
        <v>0</v>
      </c>
      <c r="AV174" s="25">
        <f t="shared" si="197"/>
        <v>0</v>
      </c>
      <c r="AW174" s="25">
        <f t="shared" si="197"/>
        <v>0</v>
      </c>
      <c r="AX174" s="25">
        <f t="shared" si="197"/>
        <v>0</v>
      </c>
      <c r="AY174" s="25">
        <f t="shared" si="197"/>
        <v>0</v>
      </c>
      <c r="AZ174" s="25">
        <f t="shared" si="197"/>
        <v>0</v>
      </c>
      <c r="BA174" s="25">
        <f t="shared" si="197"/>
        <v>0</v>
      </c>
      <c r="BB174" s="25" t="str">
        <f t="shared" si="197"/>
        <v>-</v>
      </c>
      <c r="BC174" s="25">
        <f t="shared" si="197"/>
        <v>0</v>
      </c>
      <c r="BD174" s="25">
        <f t="shared" si="197"/>
        <v>0</v>
      </c>
      <c r="BE174" s="143">
        <f t="shared" si="197"/>
        <v>0</v>
      </c>
      <c r="BF174" s="143">
        <f t="shared" si="197"/>
        <v>0</v>
      </c>
      <c r="BG174" s="25">
        <f t="shared" si="197"/>
        <v>0</v>
      </c>
    </row>
    <row r="175" spans="8:59">
      <c r="H175" s="124">
        <f>Registration!B56</f>
        <v>51</v>
      </c>
      <c r="I175" s="1">
        <f>Registration!C56</f>
        <v>0</v>
      </c>
      <c r="J175" s="25">
        <f t="shared" ref="J175:BG175" si="198">IF(ROW()=(COLUMN()+120),"-",(COUNTIF(G6_1,$H175)*COUNTIF(G6_1,J$7))+(COUNTIF(G6_2,$H175)*COUNTIF(G6_2,J$7))+(COUNTIF(G6_3,$H175)*COUNTIF(G6_3,J$7))+(COUNTIF(G6_4,$H175)*COUNTIF(G6_4,J$7))+(COUNTIF(G6_5,$H175)*COUNTIF(G6_5,J$7))+(COUNTIF(G7_1,$H175)*COUNTIF(G7_1,J$7))+(COUNTIF(G7_2,$H175)*COUNTIF(G7_2,J$7))+(COUNTIF(G7_3,$H175)*COUNTIF(G7_3,J$7))+(COUNTIF(G7_4,$H175)*COUNTIF(G7_4,J$7))+(COUNTIF(G7_5,$H175)*COUNTIF(G7_5,J$7))+(COUNTIF(G8_1,$H175)*COUNTIF(G8_1,J$7))+(COUNTIF(G8_2,$H175)*COUNTIF(G8_2,J$7))+(COUNTIF(G8_3,$H175)*COUNTIF(G8_3,J$7))+(COUNTIF(G8_4,$H175)*COUNTIF(G8_4,J$7))+(COUNTIF(G8_5,$H175)*COUNTIF(G8_5,J$7))+(COUNTIF(G9_1,$H175)*COUNTIF(G9_1,J$7))+(COUNTIF(G9_2,$H175)*COUNTIF(G9_2,J$7))+(COUNTIF(G9_3,$H175)*COUNTIF(G9_3,J$7))+(COUNTIF(G9_4,$H175)*COUNTIF(G9_4,J$7))+(COUNTIF(G9_5,$H175)*COUNTIF(G9_5,J$7)+J235))</f>
        <v>0</v>
      </c>
      <c r="K175" s="25">
        <f t="shared" si="198"/>
        <v>0</v>
      </c>
      <c r="L175" s="68">
        <f t="shared" si="198"/>
        <v>0</v>
      </c>
      <c r="M175" s="25">
        <f t="shared" si="198"/>
        <v>0</v>
      </c>
      <c r="N175" s="25">
        <f t="shared" si="198"/>
        <v>0</v>
      </c>
      <c r="O175" s="25">
        <f t="shared" si="198"/>
        <v>0</v>
      </c>
      <c r="P175" s="25">
        <f t="shared" si="198"/>
        <v>0</v>
      </c>
      <c r="Q175" s="25">
        <f t="shared" si="198"/>
        <v>0</v>
      </c>
      <c r="R175" s="25">
        <f t="shared" si="198"/>
        <v>0</v>
      </c>
      <c r="S175" s="25">
        <f t="shared" si="198"/>
        <v>0</v>
      </c>
      <c r="T175" s="25">
        <f t="shared" si="198"/>
        <v>0</v>
      </c>
      <c r="U175" s="25">
        <f t="shared" si="198"/>
        <v>0</v>
      </c>
      <c r="V175" s="143">
        <f t="shared" si="198"/>
        <v>0</v>
      </c>
      <c r="W175" s="143">
        <f t="shared" si="198"/>
        <v>0</v>
      </c>
      <c r="X175" s="25">
        <f t="shared" si="198"/>
        <v>0</v>
      </c>
      <c r="Y175" s="143">
        <f t="shared" si="198"/>
        <v>0</v>
      </c>
      <c r="Z175" s="25">
        <f t="shared" si="198"/>
        <v>0</v>
      </c>
      <c r="AA175" s="25">
        <f t="shared" si="198"/>
        <v>0</v>
      </c>
      <c r="AB175" s="25">
        <f t="shared" si="198"/>
        <v>0</v>
      </c>
      <c r="AC175" s="25">
        <f t="shared" si="198"/>
        <v>0</v>
      </c>
      <c r="AD175" s="25">
        <f t="shared" si="198"/>
        <v>0</v>
      </c>
      <c r="AE175" s="25">
        <f t="shared" si="198"/>
        <v>0</v>
      </c>
      <c r="AF175" s="25">
        <f t="shared" si="198"/>
        <v>0</v>
      </c>
      <c r="AG175" s="25">
        <f t="shared" si="198"/>
        <v>0</v>
      </c>
      <c r="AH175" s="25">
        <f t="shared" si="198"/>
        <v>0</v>
      </c>
      <c r="AI175" s="25">
        <f t="shared" si="198"/>
        <v>0</v>
      </c>
      <c r="AJ175" s="25">
        <f t="shared" si="198"/>
        <v>0</v>
      </c>
      <c r="AK175" s="25">
        <f t="shared" si="198"/>
        <v>0</v>
      </c>
      <c r="AL175" s="25">
        <f t="shared" si="198"/>
        <v>0</v>
      </c>
      <c r="AM175" s="25">
        <f t="shared" si="198"/>
        <v>0</v>
      </c>
      <c r="AN175" s="143">
        <f t="shared" si="198"/>
        <v>0</v>
      </c>
      <c r="AO175" s="143">
        <f t="shared" si="198"/>
        <v>0</v>
      </c>
      <c r="AP175" s="143">
        <f t="shared" si="198"/>
        <v>0</v>
      </c>
      <c r="AQ175" s="143">
        <f t="shared" si="198"/>
        <v>0</v>
      </c>
      <c r="AR175" s="143">
        <f t="shared" si="198"/>
        <v>0</v>
      </c>
      <c r="AS175" s="25">
        <f t="shared" si="198"/>
        <v>0</v>
      </c>
      <c r="AT175" s="25">
        <f t="shared" si="198"/>
        <v>0</v>
      </c>
      <c r="AU175" s="25">
        <f t="shared" si="198"/>
        <v>0</v>
      </c>
      <c r="AV175" s="25">
        <f t="shared" si="198"/>
        <v>0</v>
      </c>
      <c r="AW175" s="25">
        <f t="shared" si="198"/>
        <v>0</v>
      </c>
      <c r="AX175" s="25">
        <f t="shared" si="198"/>
        <v>0</v>
      </c>
      <c r="AY175" s="25">
        <f t="shared" si="198"/>
        <v>0</v>
      </c>
      <c r="AZ175" s="25">
        <f t="shared" si="198"/>
        <v>0</v>
      </c>
      <c r="BA175" s="25">
        <f t="shared" si="198"/>
        <v>0</v>
      </c>
      <c r="BB175" s="25">
        <f t="shared" si="198"/>
        <v>0</v>
      </c>
      <c r="BC175" s="25" t="str">
        <f t="shared" si="198"/>
        <v>-</v>
      </c>
      <c r="BD175" s="143">
        <f t="shared" si="198"/>
        <v>0</v>
      </c>
      <c r="BE175" s="143">
        <f t="shared" si="198"/>
        <v>0</v>
      </c>
      <c r="BF175" s="143">
        <f t="shared" si="198"/>
        <v>0</v>
      </c>
      <c r="BG175" s="143">
        <f t="shared" si="198"/>
        <v>0</v>
      </c>
    </row>
    <row r="176" spans="8:59">
      <c r="H176" s="124">
        <f>Registration!B57</f>
        <v>52</v>
      </c>
      <c r="I176" s="1">
        <f>Registration!C57</f>
        <v>0</v>
      </c>
      <c r="J176" s="25">
        <f t="shared" ref="J176:BG176" si="199">IF(ROW()=(COLUMN()+120),"-",(COUNTIF(G6_1,$H176)*COUNTIF(G6_1,J$7))+(COUNTIF(G6_2,$H176)*COUNTIF(G6_2,J$7))+(COUNTIF(G6_3,$H176)*COUNTIF(G6_3,J$7))+(COUNTIF(G6_4,$H176)*COUNTIF(G6_4,J$7))+(COUNTIF(G6_5,$H176)*COUNTIF(G6_5,J$7))+(COUNTIF(G7_1,$H176)*COUNTIF(G7_1,J$7))+(COUNTIF(G7_2,$H176)*COUNTIF(G7_2,J$7))+(COUNTIF(G7_3,$H176)*COUNTIF(G7_3,J$7))+(COUNTIF(G7_4,$H176)*COUNTIF(G7_4,J$7))+(COUNTIF(G7_5,$H176)*COUNTIF(G7_5,J$7))+(COUNTIF(G8_1,$H176)*COUNTIF(G8_1,J$7))+(COUNTIF(G8_2,$H176)*COUNTIF(G8_2,J$7))+(COUNTIF(G8_3,$H176)*COUNTIF(G8_3,J$7))+(COUNTIF(G8_4,$H176)*COUNTIF(G8_4,J$7))+(COUNTIF(G8_5,$H176)*COUNTIF(G8_5,J$7))+(COUNTIF(G9_1,$H176)*COUNTIF(G9_1,J$7))+(COUNTIF(G9_2,$H176)*COUNTIF(G9_2,J$7))+(COUNTIF(G9_3,$H176)*COUNTIF(G9_3,J$7))+(COUNTIF(G9_4,$H176)*COUNTIF(G9_4,J$7))+(COUNTIF(G9_5,$H176)*COUNTIF(G9_5,J$7)+J236))</f>
        <v>0</v>
      </c>
      <c r="K176" s="88">
        <f t="shared" si="199"/>
        <v>0</v>
      </c>
      <c r="L176" s="88">
        <f t="shared" si="199"/>
        <v>0</v>
      </c>
      <c r="M176" s="88">
        <f t="shared" si="199"/>
        <v>0</v>
      </c>
      <c r="N176" s="88">
        <f t="shared" si="199"/>
        <v>0</v>
      </c>
      <c r="O176" s="143">
        <f t="shared" si="199"/>
        <v>0</v>
      </c>
      <c r="P176" s="143">
        <f t="shared" si="199"/>
        <v>0</v>
      </c>
      <c r="Q176" s="25">
        <f t="shared" si="199"/>
        <v>0</v>
      </c>
      <c r="R176" s="25">
        <f t="shared" si="199"/>
        <v>0</v>
      </c>
      <c r="S176" s="25">
        <f t="shared" si="199"/>
        <v>0</v>
      </c>
      <c r="T176" s="25">
        <f t="shared" si="199"/>
        <v>0</v>
      </c>
      <c r="U176" s="143">
        <f t="shared" si="199"/>
        <v>0</v>
      </c>
      <c r="V176" s="143">
        <f t="shared" si="199"/>
        <v>0</v>
      </c>
      <c r="W176" s="143">
        <f t="shared" si="199"/>
        <v>0</v>
      </c>
      <c r="X176" s="143">
        <f t="shared" si="199"/>
        <v>0</v>
      </c>
      <c r="Y176" s="143">
        <f t="shared" si="199"/>
        <v>0</v>
      </c>
      <c r="Z176" s="25">
        <f t="shared" si="199"/>
        <v>0</v>
      </c>
      <c r="AA176" s="25">
        <f t="shared" si="199"/>
        <v>0</v>
      </c>
      <c r="AB176" s="25">
        <f t="shared" si="199"/>
        <v>0</v>
      </c>
      <c r="AC176" s="25">
        <f t="shared" si="199"/>
        <v>0</v>
      </c>
      <c r="AD176" s="25">
        <f t="shared" si="199"/>
        <v>0</v>
      </c>
      <c r="AE176" s="25">
        <f t="shared" si="199"/>
        <v>0</v>
      </c>
      <c r="AF176" s="25">
        <f t="shared" si="199"/>
        <v>0</v>
      </c>
      <c r="AG176" s="25">
        <f t="shared" si="199"/>
        <v>0</v>
      </c>
      <c r="AH176" s="25">
        <f t="shared" si="199"/>
        <v>0</v>
      </c>
      <c r="AI176" s="25">
        <f t="shared" si="199"/>
        <v>0</v>
      </c>
      <c r="AJ176" s="143">
        <f t="shared" si="199"/>
        <v>0</v>
      </c>
      <c r="AK176" s="143">
        <f t="shared" si="199"/>
        <v>0</v>
      </c>
      <c r="AL176" s="143">
        <f t="shared" si="199"/>
        <v>0</v>
      </c>
      <c r="AM176" s="143">
        <f t="shared" si="199"/>
        <v>0</v>
      </c>
      <c r="AN176" s="25">
        <f t="shared" si="199"/>
        <v>0</v>
      </c>
      <c r="AO176" s="25">
        <f t="shared" si="199"/>
        <v>0</v>
      </c>
      <c r="AP176" s="25">
        <f t="shared" si="199"/>
        <v>0</v>
      </c>
      <c r="AQ176" s="25">
        <f t="shared" si="199"/>
        <v>0</v>
      </c>
      <c r="AR176" s="25">
        <f t="shared" si="199"/>
        <v>0</v>
      </c>
      <c r="AS176" s="25">
        <f t="shared" si="199"/>
        <v>0</v>
      </c>
      <c r="AT176" s="25">
        <f t="shared" si="199"/>
        <v>0</v>
      </c>
      <c r="AU176" s="25">
        <f t="shared" si="199"/>
        <v>0</v>
      </c>
      <c r="AV176" s="25">
        <f t="shared" si="199"/>
        <v>0</v>
      </c>
      <c r="AW176" s="25">
        <f t="shared" si="199"/>
        <v>0</v>
      </c>
      <c r="AX176" s="25">
        <f t="shared" si="199"/>
        <v>0</v>
      </c>
      <c r="AY176" s="25">
        <f t="shared" si="199"/>
        <v>0</v>
      </c>
      <c r="AZ176" s="143">
        <f t="shared" si="199"/>
        <v>0</v>
      </c>
      <c r="BA176" s="143">
        <f t="shared" si="199"/>
        <v>0</v>
      </c>
      <c r="BB176" s="25">
        <f t="shared" si="199"/>
        <v>0</v>
      </c>
      <c r="BC176" s="25">
        <f t="shared" si="199"/>
        <v>0</v>
      </c>
      <c r="BD176" s="25" t="str">
        <f t="shared" si="199"/>
        <v>-</v>
      </c>
      <c r="BE176" s="25">
        <f t="shared" si="199"/>
        <v>0</v>
      </c>
      <c r="BF176" s="25">
        <f t="shared" si="199"/>
        <v>0</v>
      </c>
      <c r="BG176" s="25">
        <f t="shared" si="199"/>
        <v>0</v>
      </c>
    </row>
    <row r="177" spans="8:59">
      <c r="H177" s="124">
        <f>Registration!B58</f>
        <v>53</v>
      </c>
      <c r="I177" s="1">
        <f>Registration!C58</f>
        <v>0</v>
      </c>
      <c r="J177" s="25">
        <f t="shared" ref="J177:BG177" si="200">IF(ROW()=(COLUMN()+120),"-",(COUNTIF(G6_1,$H177)*COUNTIF(G6_1,J$7))+(COUNTIF(G6_2,$H177)*COUNTIF(G6_2,J$7))+(COUNTIF(G6_3,$H177)*COUNTIF(G6_3,J$7))+(COUNTIF(G6_4,$H177)*COUNTIF(G6_4,J$7))+(COUNTIF(G6_5,$H177)*COUNTIF(G6_5,J$7))+(COUNTIF(G7_1,$H177)*COUNTIF(G7_1,J$7))+(COUNTIF(G7_2,$H177)*COUNTIF(G7_2,J$7))+(COUNTIF(G7_3,$H177)*COUNTIF(G7_3,J$7))+(COUNTIF(G7_4,$H177)*COUNTIF(G7_4,J$7))+(COUNTIF(G7_5,$H177)*COUNTIF(G7_5,J$7))+(COUNTIF(G8_1,$H177)*COUNTIF(G8_1,J$7))+(COUNTIF(G8_2,$H177)*COUNTIF(G8_2,J$7))+(COUNTIF(G8_3,$H177)*COUNTIF(G8_3,J$7))+(COUNTIF(G8_4,$H177)*COUNTIF(G8_4,J$7))+(COUNTIF(G8_5,$H177)*COUNTIF(G8_5,J$7))+(COUNTIF(G9_1,$H177)*COUNTIF(G9_1,J$7))+(COUNTIF(G9_2,$H177)*COUNTIF(G9_2,J$7))+(COUNTIF(G9_3,$H177)*COUNTIF(G9_3,J$7))+(COUNTIF(G9_4,$H177)*COUNTIF(G9_4,J$7))+(COUNTIF(G9_5,$H177)*COUNTIF(G9_5,J$7)+J237))</f>
        <v>0</v>
      </c>
      <c r="K177" s="25">
        <f t="shared" si="200"/>
        <v>0</v>
      </c>
      <c r="L177" s="25">
        <f t="shared" si="200"/>
        <v>0</v>
      </c>
      <c r="M177" s="88">
        <f t="shared" si="200"/>
        <v>0</v>
      </c>
      <c r="N177" s="25">
        <f t="shared" si="200"/>
        <v>0</v>
      </c>
      <c r="O177" s="25">
        <f t="shared" si="200"/>
        <v>0</v>
      </c>
      <c r="P177" s="25">
        <f t="shared" si="200"/>
        <v>0</v>
      </c>
      <c r="Q177" s="25">
        <f t="shared" si="200"/>
        <v>0</v>
      </c>
      <c r="R177" s="25">
        <f t="shared" si="200"/>
        <v>0</v>
      </c>
      <c r="S177" s="25">
        <f t="shared" si="200"/>
        <v>0</v>
      </c>
      <c r="T177" s="25">
        <f t="shared" si="200"/>
        <v>0</v>
      </c>
      <c r="U177" s="25">
        <f t="shared" si="200"/>
        <v>0</v>
      </c>
      <c r="V177" s="25">
        <f t="shared" si="200"/>
        <v>0</v>
      </c>
      <c r="W177" s="25">
        <f t="shared" si="200"/>
        <v>0</v>
      </c>
      <c r="X177" s="25">
        <f t="shared" si="200"/>
        <v>0</v>
      </c>
      <c r="Y177" s="25">
        <f t="shared" si="200"/>
        <v>0</v>
      </c>
      <c r="Z177" s="25">
        <f t="shared" si="200"/>
        <v>0</v>
      </c>
      <c r="AA177" s="25">
        <f t="shared" si="200"/>
        <v>0</v>
      </c>
      <c r="AB177" s="25">
        <f t="shared" si="200"/>
        <v>0</v>
      </c>
      <c r="AC177" s="25">
        <f t="shared" si="200"/>
        <v>0</v>
      </c>
      <c r="AD177" s="25">
        <f t="shared" si="200"/>
        <v>0</v>
      </c>
      <c r="AE177" s="25">
        <f t="shared" si="200"/>
        <v>0</v>
      </c>
      <c r="AF177" s="25">
        <f t="shared" si="200"/>
        <v>0</v>
      </c>
      <c r="AG177" s="25">
        <f t="shared" si="200"/>
        <v>0</v>
      </c>
      <c r="AH177" s="25">
        <f t="shared" si="200"/>
        <v>0</v>
      </c>
      <c r="AI177" s="25">
        <f t="shared" si="200"/>
        <v>0</v>
      </c>
      <c r="AJ177" s="25">
        <f t="shared" si="200"/>
        <v>0</v>
      </c>
      <c r="AK177" s="25">
        <f t="shared" si="200"/>
        <v>0</v>
      </c>
      <c r="AL177" s="25">
        <f t="shared" si="200"/>
        <v>0</v>
      </c>
      <c r="AM177" s="25">
        <f t="shared" si="200"/>
        <v>0</v>
      </c>
      <c r="AN177" s="25">
        <f t="shared" si="200"/>
        <v>0</v>
      </c>
      <c r="AO177" s="25">
        <f t="shared" si="200"/>
        <v>0</v>
      </c>
      <c r="AP177" s="25">
        <f t="shared" si="200"/>
        <v>0</v>
      </c>
      <c r="AQ177" s="25">
        <f t="shared" si="200"/>
        <v>0</v>
      </c>
      <c r="AR177" s="25">
        <f t="shared" si="200"/>
        <v>0</v>
      </c>
      <c r="AS177" s="25">
        <f t="shared" si="200"/>
        <v>0</v>
      </c>
      <c r="AT177" s="25">
        <f t="shared" si="200"/>
        <v>0</v>
      </c>
      <c r="AU177" s="25">
        <f t="shared" si="200"/>
        <v>0</v>
      </c>
      <c r="AV177" s="25">
        <f t="shared" si="200"/>
        <v>0</v>
      </c>
      <c r="AW177" s="25">
        <f t="shared" si="200"/>
        <v>0</v>
      </c>
      <c r="AX177" s="25">
        <f t="shared" si="200"/>
        <v>0</v>
      </c>
      <c r="AY177" s="25">
        <f t="shared" si="200"/>
        <v>0</v>
      </c>
      <c r="AZ177" s="25">
        <f t="shared" si="200"/>
        <v>0</v>
      </c>
      <c r="BA177" s="25">
        <f t="shared" si="200"/>
        <v>0</v>
      </c>
      <c r="BB177" s="25">
        <f t="shared" si="200"/>
        <v>0</v>
      </c>
      <c r="BC177" s="25">
        <f t="shared" si="200"/>
        <v>0</v>
      </c>
      <c r="BD177" s="25">
        <f t="shared" si="200"/>
        <v>0</v>
      </c>
      <c r="BE177" s="25" t="str">
        <f t="shared" si="200"/>
        <v>-</v>
      </c>
      <c r="BF177" s="25">
        <f t="shared" si="200"/>
        <v>0</v>
      </c>
      <c r="BG177" s="25">
        <f t="shared" si="200"/>
        <v>0</v>
      </c>
    </row>
    <row r="178" spans="8:59">
      <c r="H178" s="124">
        <f>Registration!B59</f>
        <v>54</v>
      </c>
      <c r="I178" s="1">
        <f>Registration!C59</f>
        <v>0</v>
      </c>
      <c r="J178" s="25">
        <f t="shared" ref="J178:BG178" si="201">IF(ROW()=(COLUMN()+120),"-",(COUNTIF(G6_1,$H178)*COUNTIF(G6_1,J$7))+(COUNTIF(G6_2,$H178)*COUNTIF(G6_2,J$7))+(COUNTIF(G6_3,$H178)*COUNTIF(G6_3,J$7))+(COUNTIF(G6_4,$H178)*COUNTIF(G6_4,J$7))+(COUNTIF(G6_5,$H178)*COUNTIF(G6_5,J$7))+(COUNTIF(G7_1,$H178)*COUNTIF(G7_1,J$7))+(COUNTIF(G7_2,$H178)*COUNTIF(G7_2,J$7))+(COUNTIF(G7_3,$H178)*COUNTIF(G7_3,J$7))+(COUNTIF(G7_4,$H178)*COUNTIF(G7_4,J$7))+(COUNTIF(G7_5,$H178)*COUNTIF(G7_5,J$7))+(COUNTIF(G8_1,$H178)*COUNTIF(G8_1,J$7))+(COUNTIF(G8_2,$H178)*COUNTIF(G8_2,J$7))+(COUNTIF(G8_3,$H178)*COUNTIF(G8_3,J$7))+(COUNTIF(G8_4,$H178)*COUNTIF(G8_4,J$7))+(COUNTIF(G8_5,$H178)*COUNTIF(G8_5,J$7))+(COUNTIF(G9_1,$H178)*COUNTIF(G9_1,J$7))+(COUNTIF(G9_2,$H178)*COUNTIF(G9_2,J$7))+(COUNTIF(G9_3,$H178)*COUNTIF(G9_3,J$7))+(COUNTIF(G9_4,$H178)*COUNTIF(G9_4,J$7))+(COUNTIF(G9_5,$H178)*COUNTIF(G9_5,J$7)+J238))</f>
        <v>0</v>
      </c>
      <c r="K178" s="25">
        <f t="shared" si="201"/>
        <v>0</v>
      </c>
      <c r="L178" s="88">
        <f t="shared" si="201"/>
        <v>0</v>
      </c>
      <c r="M178" s="88">
        <f t="shared" si="201"/>
        <v>0</v>
      </c>
      <c r="N178" s="88">
        <f t="shared" si="201"/>
        <v>0</v>
      </c>
      <c r="O178" s="144">
        <f t="shared" si="201"/>
        <v>0</v>
      </c>
      <c r="P178" s="25">
        <f t="shared" si="201"/>
        <v>0</v>
      </c>
      <c r="Q178" s="25">
        <f t="shared" si="201"/>
        <v>0</v>
      </c>
      <c r="R178" s="25">
        <f t="shared" si="201"/>
        <v>0</v>
      </c>
      <c r="S178" s="25">
        <f t="shared" si="201"/>
        <v>0</v>
      </c>
      <c r="T178" s="25">
        <f t="shared" si="201"/>
        <v>0</v>
      </c>
      <c r="U178" s="25">
        <f t="shared" si="201"/>
        <v>0</v>
      </c>
      <c r="V178" s="25">
        <f t="shared" si="201"/>
        <v>0</v>
      </c>
      <c r="W178" s="25">
        <f t="shared" si="201"/>
        <v>0</v>
      </c>
      <c r="X178" s="25">
        <f t="shared" si="201"/>
        <v>0</v>
      </c>
      <c r="Y178" s="25">
        <f t="shared" si="201"/>
        <v>0</v>
      </c>
      <c r="Z178" s="25">
        <f t="shared" si="201"/>
        <v>0</v>
      </c>
      <c r="AA178" s="25">
        <f t="shared" si="201"/>
        <v>0</v>
      </c>
      <c r="AB178" s="25">
        <f t="shared" si="201"/>
        <v>0</v>
      </c>
      <c r="AC178" s="25">
        <f t="shared" si="201"/>
        <v>0</v>
      </c>
      <c r="AD178" s="25">
        <f t="shared" si="201"/>
        <v>0</v>
      </c>
      <c r="AE178" s="25">
        <f t="shared" si="201"/>
        <v>0</v>
      </c>
      <c r="AF178" s="25">
        <f t="shared" si="201"/>
        <v>0</v>
      </c>
      <c r="AG178" s="25">
        <f t="shared" si="201"/>
        <v>0</v>
      </c>
      <c r="AH178" s="25">
        <f t="shared" si="201"/>
        <v>0</v>
      </c>
      <c r="AI178" s="25">
        <f t="shared" si="201"/>
        <v>0</v>
      </c>
      <c r="AJ178" s="25">
        <f t="shared" si="201"/>
        <v>0</v>
      </c>
      <c r="AK178" s="25">
        <f t="shared" si="201"/>
        <v>0</v>
      </c>
      <c r="AL178" s="25">
        <f t="shared" si="201"/>
        <v>0</v>
      </c>
      <c r="AM178" s="25">
        <f t="shared" si="201"/>
        <v>0</v>
      </c>
      <c r="AN178" s="25">
        <f t="shared" si="201"/>
        <v>0</v>
      </c>
      <c r="AO178" s="25">
        <f t="shared" si="201"/>
        <v>0</v>
      </c>
      <c r="AP178" s="25">
        <f t="shared" si="201"/>
        <v>0</v>
      </c>
      <c r="AQ178" s="25">
        <f t="shared" si="201"/>
        <v>0</v>
      </c>
      <c r="AR178" s="25">
        <f t="shared" si="201"/>
        <v>0</v>
      </c>
      <c r="AS178" s="25">
        <f t="shared" si="201"/>
        <v>0</v>
      </c>
      <c r="AT178" s="25">
        <f t="shared" si="201"/>
        <v>0</v>
      </c>
      <c r="AU178" s="25">
        <f t="shared" si="201"/>
        <v>0</v>
      </c>
      <c r="AV178" s="25">
        <f t="shared" si="201"/>
        <v>0</v>
      </c>
      <c r="AW178" s="25">
        <f t="shared" si="201"/>
        <v>0</v>
      </c>
      <c r="AX178" s="25">
        <f t="shared" si="201"/>
        <v>0</v>
      </c>
      <c r="AY178" s="144">
        <f t="shared" si="201"/>
        <v>0</v>
      </c>
      <c r="AZ178" s="25">
        <f t="shared" si="201"/>
        <v>0</v>
      </c>
      <c r="BA178" s="25">
        <f t="shared" si="201"/>
        <v>0</v>
      </c>
      <c r="BB178" s="25">
        <f t="shared" si="201"/>
        <v>0</v>
      </c>
      <c r="BC178" s="25">
        <f t="shared" si="201"/>
        <v>0</v>
      </c>
      <c r="BD178" s="25">
        <f t="shared" si="201"/>
        <v>0</v>
      </c>
      <c r="BE178" s="25">
        <f t="shared" si="201"/>
        <v>0</v>
      </c>
      <c r="BF178" s="25" t="str">
        <f t="shared" si="201"/>
        <v>-</v>
      </c>
      <c r="BG178" s="25">
        <f t="shared" si="201"/>
        <v>0</v>
      </c>
    </row>
    <row r="179" spans="8:59">
      <c r="H179" s="124">
        <f>Registration!B60</f>
        <v>55</v>
      </c>
      <c r="I179" s="1">
        <f>Registration!C60</f>
        <v>0</v>
      </c>
      <c r="J179" s="144">
        <f t="shared" ref="J179:BG179" si="202">IF(ROW()=(COLUMN()+120),"-",(COUNTIF(G6_1,$H179)*COUNTIF(G6_1,J$7))+(COUNTIF(G6_2,$H179)*COUNTIF(G6_2,J$7))+(COUNTIF(G6_3,$H179)*COUNTIF(G6_3,J$7))+(COUNTIF(G6_4,$H179)*COUNTIF(G6_4,J$7))+(COUNTIF(G6_5,$H179)*COUNTIF(G6_5,J$7))+(COUNTIF(G7_1,$H179)*COUNTIF(G7_1,J$7))+(COUNTIF(G7_2,$H179)*COUNTIF(G7_2,J$7))+(COUNTIF(G7_3,$H179)*COUNTIF(G7_3,J$7))+(COUNTIF(G7_4,$H179)*COUNTIF(G7_4,J$7))+(COUNTIF(G7_5,$H179)*COUNTIF(G7_5,J$7))+(COUNTIF(G8_1,$H179)*COUNTIF(G8_1,J$7))+(COUNTIF(G8_2,$H179)*COUNTIF(G8_2,J$7))+(COUNTIF(G8_3,$H179)*COUNTIF(G8_3,J$7))+(COUNTIF(G8_4,$H179)*COUNTIF(G8_4,J$7))+(COUNTIF(G8_5,$H179)*COUNTIF(G8_5,J$7))+(COUNTIF(G9_1,$H179)*COUNTIF(G9_1,J$7))+(COUNTIF(G9_2,$H179)*COUNTIF(G9_2,J$7))+(COUNTIF(G9_3,$H179)*COUNTIF(G9_3,J$7))+(COUNTIF(G9_4,$H179)*COUNTIF(G9_4,J$7))+(COUNTIF(G9_5,$H179)*COUNTIF(G9_5,J$7)+J239))</f>
        <v>0</v>
      </c>
      <c r="K179" s="88">
        <f t="shared" si="202"/>
        <v>0</v>
      </c>
      <c r="L179" s="88">
        <f t="shared" si="202"/>
        <v>0</v>
      </c>
      <c r="M179" s="25">
        <f t="shared" si="202"/>
        <v>0</v>
      </c>
      <c r="N179" s="88">
        <f t="shared" si="202"/>
        <v>0</v>
      </c>
      <c r="O179" s="88">
        <f t="shared" si="202"/>
        <v>0</v>
      </c>
      <c r="P179" s="88">
        <f t="shared" si="202"/>
        <v>0</v>
      </c>
      <c r="Q179" s="25">
        <f t="shared" si="202"/>
        <v>0</v>
      </c>
      <c r="R179" s="25">
        <f t="shared" si="202"/>
        <v>0</v>
      </c>
      <c r="S179" s="25">
        <f t="shared" si="202"/>
        <v>0</v>
      </c>
      <c r="T179" s="25">
        <f t="shared" si="202"/>
        <v>0</v>
      </c>
      <c r="U179" s="25">
        <f t="shared" si="202"/>
        <v>0</v>
      </c>
      <c r="V179" s="25">
        <f t="shared" si="202"/>
        <v>0</v>
      </c>
      <c r="W179" s="25">
        <f t="shared" si="202"/>
        <v>0</v>
      </c>
      <c r="X179" s="25">
        <f t="shared" si="202"/>
        <v>0</v>
      </c>
      <c r="Y179" s="144">
        <f t="shared" si="202"/>
        <v>0</v>
      </c>
      <c r="Z179" s="25">
        <f t="shared" si="202"/>
        <v>0</v>
      </c>
      <c r="AA179" s="25">
        <f t="shared" si="202"/>
        <v>0</v>
      </c>
      <c r="AB179" s="25">
        <f t="shared" si="202"/>
        <v>0</v>
      </c>
      <c r="AC179" s="25">
        <f t="shared" si="202"/>
        <v>0</v>
      </c>
      <c r="AD179" s="25">
        <f t="shared" si="202"/>
        <v>0</v>
      </c>
      <c r="AE179" s="25">
        <f t="shared" si="202"/>
        <v>0</v>
      </c>
      <c r="AF179" s="25">
        <f t="shared" si="202"/>
        <v>0</v>
      </c>
      <c r="AG179" s="25">
        <f t="shared" si="202"/>
        <v>0</v>
      </c>
      <c r="AH179" s="25">
        <f t="shared" si="202"/>
        <v>0</v>
      </c>
      <c r="AI179" s="25">
        <f t="shared" si="202"/>
        <v>0</v>
      </c>
      <c r="AJ179" s="25">
        <f t="shared" si="202"/>
        <v>0</v>
      </c>
      <c r="AK179" s="25">
        <f t="shared" si="202"/>
        <v>0</v>
      </c>
      <c r="AL179" s="25">
        <f t="shared" si="202"/>
        <v>0</v>
      </c>
      <c r="AM179" s="25">
        <f t="shared" si="202"/>
        <v>0</v>
      </c>
      <c r="AN179" s="25">
        <f t="shared" si="202"/>
        <v>0</v>
      </c>
      <c r="AO179" s="144">
        <f t="shared" si="202"/>
        <v>0</v>
      </c>
      <c r="AP179" s="144">
        <f t="shared" si="202"/>
        <v>0</v>
      </c>
      <c r="AQ179" s="25">
        <f t="shared" si="202"/>
        <v>0</v>
      </c>
      <c r="AR179" s="25">
        <f t="shared" si="202"/>
        <v>0</v>
      </c>
      <c r="AS179" s="25">
        <f t="shared" si="202"/>
        <v>0</v>
      </c>
      <c r="AT179" s="25">
        <f t="shared" si="202"/>
        <v>0</v>
      </c>
      <c r="AU179" s="25">
        <f t="shared" si="202"/>
        <v>0</v>
      </c>
      <c r="AV179" s="25">
        <f t="shared" si="202"/>
        <v>0</v>
      </c>
      <c r="AW179" s="25">
        <f t="shared" si="202"/>
        <v>0</v>
      </c>
      <c r="AX179" s="25">
        <f t="shared" si="202"/>
        <v>0</v>
      </c>
      <c r="AY179" s="25">
        <f t="shared" si="202"/>
        <v>0</v>
      </c>
      <c r="AZ179" s="25">
        <f t="shared" si="202"/>
        <v>0</v>
      </c>
      <c r="BA179" s="25">
        <f t="shared" si="202"/>
        <v>0</v>
      </c>
      <c r="BB179" s="25">
        <f t="shared" si="202"/>
        <v>0</v>
      </c>
      <c r="BC179" s="25">
        <f t="shared" si="202"/>
        <v>0</v>
      </c>
      <c r="BD179" s="25">
        <f t="shared" si="202"/>
        <v>0</v>
      </c>
      <c r="BE179" s="25">
        <f t="shared" si="202"/>
        <v>0</v>
      </c>
      <c r="BF179" s="25">
        <f t="shared" si="202"/>
        <v>0</v>
      </c>
      <c r="BG179" s="25" t="str">
        <f t="shared" si="202"/>
        <v>-</v>
      </c>
    </row>
    <row r="180" spans="8:59">
      <c r="H180" s="124">
        <f>Registration!B61</f>
        <v>0</v>
      </c>
    </row>
    <row r="186" spans="8:59">
      <c r="J186" s="1" t="s">
        <v>993</v>
      </c>
    </row>
    <row r="187" spans="8:59">
      <c r="J187" s="1">
        <f>+$H190</f>
        <v>1</v>
      </c>
      <c r="K187" s="1">
        <f>+$H191</f>
        <v>2</v>
      </c>
      <c r="L187" s="1">
        <f>+$H192</f>
        <v>3</v>
      </c>
      <c r="M187" s="1">
        <f>+$H193</f>
        <v>4</v>
      </c>
      <c r="N187" s="1">
        <f>+$H194</f>
        <v>5</v>
      </c>
      <c r="O187" s="1">
        <f>+$H195</f>
        <v>6</v>
      </c>
      <c r="P187" s="1">
        <f>+$H196</f>
        <v>7</v>
      </c>
      <c r="Q187" s="1">
        <f>+$H197</f>
        <v>8</v>
      </c>
      <c r="R187" s="1">
        <f>+$H198</f>
        <v>9</v>
      </c>
      <c r="S187" s="1">
        <f>+$H199</f>
        <v>10</v>
      </c>
      <c r="T187" s="1">
        <f>+$H200</f>
        <v>11</v>
      </c>
      <c r="U187" s="1">
        <f>+$H201</f>
        <v>12</v>
      </c>
      <c r="V187" s="1">
        <f>+$H202</f>
        <v>13</v>
      </c>
      <c r="W187" s="1">
        <f>+$H203</f>
        <v>14</v>
      </c>
      <c r="X187" s="1">
        <f>+$H204</f>
        <v>15</v>
      </c>
      <c r="Y187" s="1">
        <f>+$H205</f>
        <v>16</v>
      </c>
      <c r="Z187" s="1">
        <f>+$H206</f>
        <v>17</v>
      </c>
      <c r="AA187" s="1">
        <f>+$H207</f>
        <v>18</v>
      </c>
      <c r="AB187" s="1">
        <f>+$H208</f>
        <v>19</v>
      </c>
      <c r="AC187" s="1">
        <f>+$H209</f>
        <v>20</v>
      </c>
      <c r="AD187" s="1">
        <f>+$H210</f>
        <v>21</v>
      </c>
      <c r="AE187" s="1">
        <f>+$H211</f>
        <v>22</v>
      </c>
      <c r="AF187" s="1">
        <f>+$H212</f>
        <v>23</v>
      </c>
      <c r="AG187" s="1">
        <f>+$H213</f>
        <v>24</v>
      </c>
      <c r="AH187" s="1">
        <f>+$H214</f>
        <v>25</v>
      </c>
      <c r="AI187" s="1">
        <f>+$H215</f>
        <v>26</v>
      </c>
      <c r="AJ187" s="1">
        <f>+$H216</f>
        <v>27</v>
      </c>
      <c r="AK187" s="1">
        <f>+$H217</f>
        <v>28</v>
      </c>
      <c r="AL187" s="1">
        <f>+$H218</f>
        <v>29</v>
      </c>
      <c r="AM187" s="1">
        <f>+$H219</f>
        <v>30</v>
      </c>
      <c r="AN187" s="1">
        <f>+$H220</f>
        <v>31</v>
      </c>
      <c r="AO187" s="1">
        <f>+$H221</f>
        <v>36</v>
      </c>
      <c r="AP187" s="1">
        <f>+$H222</f>
        <v>37</v>
      </c>
      <c r="AQ187" s="1">
        <f>+$H223</f>
        <v>39</v>
      </c>
      <c r="AR187" s="1">
        <f>+$H224</f>
        <v>40</v>
      </c>
      <c r="AS187" s="1">
        <f>+$H225</f>
        <v>41</v>
      </c>
      <c r="AT187" s="1">
        <f>+$H226</f>
        <v>42</v>
      </c>
      <c r="AU187" s="1">
        <f>+$H227</f>
        <v>43</v>
      </c>
      <c r="AV187" s="1">
        <f>+$H228</f>
        <v>44</v>
      </c>
      <c r="AW187" s="1">
        <f>+$H229</f>
        <v>45</v>
      </c>
      <c r="AX187" s="1">
        <f>+$H230</f>
        <v>46</v>
      </c>
      <c r="AY187" s="1">
        <f>+$H231</f>
        <v>47</v>
      </c>
      <c r="AZ187" s="1">
        <f>+$H232</f>
        <v>48</v>
      </c>
      <c r="BA187" s="1">
        <f>+$H233</f>
        <v>49</v>
      </c>
      <c r="BB187" s="1">
        <f>+$H234</f>
        <v>50</v>
      </c>
      <c r="BC187" s="1">
        <f>+$H235</f>
        <v>51</v>
      </c>
      <c r="BD187" s="1">
        <f>+$H236</f>
        <v>52</v>
      </c>
      <c r="BE187" s="1">
        <f>+$H237</f>
        <v>53</v>
      </c>
      <c r="BF187" s="1">
        <f>+$H238</f>
        <v>54</v>
      </c>
      <c r="BG187" s="1">
        <f>+$H239</f>
        <v>55</v>
      </c>
    </row>
    <row r="189" spans="8:59">
      <c r="H189" s="1" t="str">
        <f>Registration!B9</f>
        <v>Badge #</v>
      </c>
      <c r="I189" s="1" t="str">
        <f>Registration!C9</f>
        <v>Name</v>
      </c>
      <c r="J189" t="str">
        <f>I190</f>
        <v>Tyler Harvey</v>
      </c>
      <c r="K189" t="str">
        <f>I191</f>
        <v>Sean King</v>
      </c>
      <c r="L189" t="str">
        <f>I192</f>
        <v>Paul Work</v>
      </c>
      <c r="M189" t="str">
        <f>I193</f>
        <v>David Simmons</v>
      </c>
      <c r="N189" t="str">
        <f>I194</f>
        <v>David Hecht</v>
      </c>
      <c r="O189" t="str">
        <f>I195</f>
        <v>Rick Westerman</v>
      </c>
      <c r="P189" t="str">
        <f>I196</f>
        <v>Ken Boucher</v>
      </c>
      <c r="Q189" t="str">
        <f>I197</f>
        <v>Jeff Heuer</v>
      </c>
      <c r="R189" t="str">
        <f>I198</f>
        <v>Aliza Panitz</v>
      </c>
      <c r="S189" t="str">
        <f>I199</f>
        <v>John Tamplin</v>
      </c>
      <c r="T189" t="str">
        <f>I200</f>
        <v>Dave Blanchard</v>
      </c>
      <c r="U189" t="str">
        <f>I201</f>
        <v>Mike Monical</v>
      </c>
      <c r="V189" t="str">
        <f>I202</f>
        <v>Chris Schaffer</v>
      </c>
      <c r="W189" t="str">
        <f>I203</f>
        <v>Myk Deans</v>
      </c>
      <c r="X189" s="1" t="str">
        <f>I204</f>
        <v>Rich Atwater</v>
      </c>
      <c r="Y189" s="1" t="str">
        <f>I205</f>
        <v>Jason Ley</v>
      </c>
      <c r="Z189" s="1">
        <f>I206</f>
        <v>0</v>
      </c>
      <c r="AA189" s="1">
        <f>I207</f>
        <v>0</v>
      </c>
      <c r="AB189" s="1">
        <f>I208</f>
        <v>0</v>
      </c>
      <c r="AC189" s="1">
        <f>I209</f>
        <v>0</v>
      </c>
      <c r="AD189" s="1">
        <f>I210</f>
        <v>0</v>
      </c>
      <c r="AE189" s="1">
        <f>I211</f>
        <v>0</v>
      </c>
      <c r="AF189" s="1">
        <f>I212</f>
        <v>0</v>
      </c>
      <c r="AG189" s="1">
        <f>I213</f>
        <v>0</v>
      </c>
      <c r="AH189" s="1">
        <f>I214</f>
        <v>0</v>
      </c>
      <c r="AI189" s="1">
        <f>I215</f>
        <v>0</v>
      </c>
      <c r="AJ189" s="1">
        <f>I216</f>
        <v>0</v>
      </c>
      <c r="AK189" s="1">
        <f>I217</f>
        <v>0</v>
      </c>
      <c r="AL189" s="1">
        <f>I218</f>
        <v>0</v>
      </c>
      <c r="AM189" s="1">
        <f>I219</f>
        <v>0</v>
      </c>
      <c r="AN189" s="1">
        <f>I220</f>
        <v>0</v>
      </c>
      <c r="AO189" s="1">
        <f>I221</f>
        <v>0</v>
      </c>
      <c r="AP189" s="1">
        <f>I222</f>
        <v>0</v>
      </c>
      <c r="AQ189" s="1">
        <f>I223</f>
        <v>0</v>
      </c>
      <c r="AR189" s="1">
        <f>I224</f>
        <v>0</v>
      </c>
      <c r="AS189" s="1">
        <f>I225</f>
        <v>0</v>
      </c>
      <c r="AT189" s="1">
        <f>I226</f>
        <v>0</v>
      </c>
      <c r="AU189" s="1">
        <f>I227</f>
        <v>0</v>
      </c>
      <c r="AV189" s="1">
        <f>I228</f>
        <v>0</v>
      </c>
      <c r="AW189" s="1">
        <f>I229</f>
        <v>0</v>
      </c>
      <c r="AX189" s="1">
        <f>I230</f>
        <v>0</v>
      </c>
      <c r="AY189" s="1">
        <f>I231</f>
        <v>0</v>
      </c>
      <c r="AZ189" s="1">
        <f>I232</f>
        <v>0</v>
      </c>
      <c r="BA189" s="1">
        <f>I233</f>
        <v>0</v>
      </c>
      <c r="BB189" s="1">
        <f>I234</f>
        <v>0</v>
      </c>
      <c r="BC189" s="1">
        <f>I235</f>
        <v>0</v>
      </c>
      <c r="BD189" s="1">
        <f>I236</f>
        <v>0</v>
      </c>
      <c r="BE189" s="1">
        <f>I237</f>
        <v>0</v>
      </c>
      <c r="BF189" s="1">
        <f>I238</f>
        <v>0</v>
      </c>
      <c r="BG189" s="1">
        <f>I239</f>
        <v>0</v>
      </c>
    </row>
    <row r="190" spans="8:59">
      <c r="H190">
        <f>Registration!B11</f>
        <v>1</v>
      </c>
      <c r="I190" t="str">
        <f>Registration!C11</f>
        <v>Tyler Harvey</v>
      </c>
      <c r="J190" s="25" t="str">
        <f>IF(ROW()=(COLUMN()+180),"-",(COUNTIF(G6_6,$H190)*COUNTIF(G6_6,J$7))+(COUNTIF(G6_7,$H190)*COUNTIF(G6_7,J$7))+(COUNTIF(G6_8,$H190)*COUNTIF(G6_8,J$7))+(COUNTIF(G6_9,$H190)*COUNTIF(G6_9,J$7))+(COUNTIF(G6_10,$H190)*COUNTIF(G6_10,J$7))+(COUNTIF(G7_6,$H190)*COUNTIF(G7_6,J$7))+(COUNTIF(G7_7,$H190)*COUNTIF(G7_7,J$7))+(COUNTIF(G7_8,$H190)*COUNTIF(G7_8,J$7))+(COUNTIF(G7_9,$H190)*COUNTIF(G7_9,J$7))+(COUNTIF(G7_10,$H190)*COUNTIF(G7_10,J$7))+(COUNTIF(G8_6,$H190)*COUNTIF(G8_6,J$7))+(COUNTIF(G8_7,$H190)*COUNTIF(G8_7,J$7))+(COUNTIF(G8_8,$H190)*COUNTIF(G8_8,J$7))+(COUNTIF(G8_9,$H190)*COUNTIF(G8_9,J$7))+(COUNTIF(G8_10,$H190)*COUNTIF(G8_10,J$7))+(COUNTIF(G9_6,$H190)*COUNTIF(G9_6,J$7))+(COUNTIF(G9_7,$H190)*COUNTIF(G9_7,J$7))+(COUNTIF(G9_8,$H190)*COUNTIF(G9_8,J$7))+(COUNTIF(G9_9,$H190)*COUNTIF(G9_9,J$7))+(COUNTIF(G9_10,$H190)*COUNTIF(G9_10,J$7)+J249))</f>
        <v>-</v>
      </c>
      <c r="K190" s="25">
        <f t="shared" ref="K190:BG190" si="203">IF(ROW()=(COLUMN()+180),"-",(COUNTIF(G6_6,$H190)*COUNTIF(G6_6,K$7))+(COUNTIF(G6_7,$H190)*COUNTIF(G6_7,K$7))+(COUNTIF(G6_8,$H190)*COUNTIF(G6_8,K$7))+(COUNTIF(G6_9,$H190)*COUNTIF(G6_9,K$7))+(COUNTIF(G6_10,$H190)*COUNTIF(G6_10,K$7))+(COUNTIF(G7_6,$H190)*COUNTIF(G7_6,K$7))+(COUNTIF(G7_7,$H190)*COUNTIF(G7_7,K$7))+(COUNTIF(G7_8,$H190)*COUNTIF(G7_8,K$7))+(COUNTIF(G7_9,$H190)*COUNTIF(G7_9,K$7))+(COUNTIF(G7_10,$H190)*COUNTIF(G7_10,K$7))+(COUNTIF(G8_6,$H190)*COUNTIF(G8_6,K$7))+(COUNTIF(G8_7,$H190)*COUNTIF(G8_7,K$7))+(COUNTIF(G8_8,$H190)*COUNTIF(G8_8,K$7))+(COUNTIF(G8_9,$H190)*COUNTIF(G8_9,K$7))+(COUNTIF(G8_10,$H190)*COUNTIF(G8_10,K$7))+(COUNTIF(G9_6,$H190)*COUNTIF(G9_6,K$7))+(COUNTIF(G9_7,$H190)*COUNTIF(G9_7,K$7))+(COUNTIF(G9_8,$H190)*COUNTIF(G9_8,K$7))+(COUNTIF(G9_9,$H190)*COUNTIF(G9_9,K$7))+(COUNTIF(G9_10,$H190)*COUNTIF(G9_10,K$7)+K249))</f>
        <v>0</v>
      </c>
      <c r="L190" s="25">
        <f t="shared" si="203"/>
        <v>0</v>
      </c>
      <c r="M190" s="25">
        <f t="shared" si="203"/>
        <v>0</v>
      </c>
      <c r="N190" s="68">
        <f t="shared" si="203"/>
        <v>0</v>
      </c>
      <c r="O190" s="88">
        <f t="shared" si="203"/>
        <v>0</v>
      </c>
      <c r="P190" s="88">
        <f t="shared" si="203"/>
        <v>0</v>
      </c>
      <c r="Q190" s="88">
        <f t="shared" si="203"/>
        <v>0</v>
      </c>
      <c r="R190" s="88">
        <f t="shared" si="203"/>
        <v>0</v>
      </c>
      <c r="S190" s="144">
        <f t="shared" si="203"/>
        <v>0</v>
      </c>
      <c r="T190" s="144">
        <f t="shared" si="203"/>
        <v>0</v>
      </c>
      <c r="U190" s="25">
        <f t="shared" si="203"/>
        <v>0</v>
      </c>
      <c r="V190" s="25">
        <f t="shared" si="203"/>
        <v>0</v>
      </c>
      <c r="W190" s="25">
        <f t="shared" si="203"/>
        <v>0</v>
      </c>
      <c r="X190" s="25">
        <f t="shared" si="203"/>
        <v>0</v>
      </c>
      <c r="Y190" s="25">
        <f t="shared" si="203"/>
        <v>0</v>
      </c>
      <c r="Z190" s="25">
        <f t="shared" si="203"/>
        <v>0</v>
      </c>
      <c r="AA190" s="25">
        <f t="shared" si="203"/>
        <v>0</v>
      </c>
      <c r="AB190" s="25">
        <f t="shared" si="203"/>
        <v>0</v>
      </c>
      <c r="AC190" s="25">
        <f t="shared" si="203"/>
        <v>0</v>
      </c>
      <c r="AD190" s="25">
        <f t="shared" si="203"/>
        <v>0</v>
      </c>
      <c r="AE190" s="25">
        <f t="shared" si="203"/>
        <v>0</v>
      </c>
      <c r="AF190" s="25">
        <f t="shared" si="203"/>
        <v>0</v>
      </c>
      <c r="AG190" s="25">
        <f t="shared" si="203"/>
        <v>0</v>
      </c>
      <c r="AH190" s="25">
        <f t="shared" si="203"/>
        <v>0</v>
      </c>
      <c r="AI190" s="25">
        <f t="shared" si="203"/>
        <v>0</v>
      </c>
      <c r="AJ190" s="25">
        <f t="shared" si="203"/>
        <v>0</v>
      </c>
      <c r="AK190" s="25">
        <f t="shared" si="203"/>
        <v>0</v>
      </c>
      <c r="AL190" s="25">
        <f t="shared" si="203"/>
        <v>0</v>
      </c>
      <c r="AM190" s="25">
        <f t="shared" si="203"/>
        <v>0</v>
      </c>
      <c r="AN190" s="25">
        <f t="shared" si="203"/>
        <v>0</v>
      </c>
      <c r="AO190" s="25">
        <f t="shared" si="203"/>
        <v>0</v>
      </c>
      <c r="AP190" s="25">
        <f t="shared" si="203"/>
        <v>0</v>
      </c>
      <c r="AQ190" s="25">
        <f t="shared" si="203"/>
        <v>0</v>
      </c>
      <c r="AR190" s="25">
        <f t="shared" si="203"/>
        <v>0</v>
      </c>
      <c r="AS190" s="25">
        <f t="shared" si="203"/>
        <v>0</v>
      </c>
      <c r="AT190" s="25">
        <f t="shared" si="203"/>
        <v>0</v>
      </c>
      <c r="AU190" s="25">
        <f t="shared" si="203"/>
        <v>0</v>
      </c>
      <c r="AV190" s="25">
        <f t="shared" si="203"/>
        <v>0</v>
      </c>
      <c r="AW190" s="25">
        <f t="shared" si="203"/>
        <v>0</v>
      </c>
      <c r="AX190" s="25">
        <f t="shared" si="203"/>
        <v>0</v>
      </c>
      <c r="AY190" s="25">
        <f t="shared" si="203"/>
        <v>0</v>
      </c>
      <c r="AZ190" s="25">
        <f t="shared" si="203"/>
        <v>0</v>
      </c>
      <c r="BA190" s="25">
        <f t="shared" si="203"/>
        <v>0</v>
      </c>
      <c r="BB190" s="25">
        <f t="shared" si="203"/>
        <v>0</v>
      </c>
      <c r="BC190" s="25">
        <f t="shared" si="203"/>
        <v>0</v>
      </c>
      <c r="BD190" s="25">
        <f t="shared" si="203"/>
        <v>0</v>
      </c>
      <c r="BE190" s="25">
        <f t="shared" si="203"/>
        <v>0</v>
      </c>
      <c r="BF190" s="25">
        <f t="shared" si="203"/>
        <v>0</v>
      </c>
      <c r="BG190" s="25">
        <f t="shared" si="203"/>
        <v>0</v>
      </c>
    </row>
    <row r="191" spans="8:59">
      <c r="H191">
        <f>Registration!B12</f>
        <v>2</v>
      </c>
      <c r="I191" t="str">
        <f>Registration!C12</f>
        <v>Sean King</v>
      </c>
      <c r="J191" s="144">
        <f t="shared" ref="J191:BG191" si="204">IF(ROW()=(COLUMN()+180),"-",(COUNTIF(G6_6,$H191)*COUNTIF(G6_6,J$7))+(COUNTIF(G6_7,$H191)*COUNTIF(G6_7,J$7))+(COUNTIF(G6_8,$H191)*COUNTIF(G6_8,J$7))+(COUNTIF(G6_9,$H191)*COUNTIF(G6_9,J$7))+(COUNTIF(G6_10,$H191)*COUNTIF(G6_10,J$7))+(COUNTIF(G7_6,$H191)*COUNTIF(G7_6,J$7))+(COUNTIF(G7_7,$H191)*COUNTIF(G7_7,J$7))+(COUNTIF(G7_8,$H191)*COUNTIF(G7_8,J$7))+(COUNTIF(G7_9,$H191)*COUNTIF(G7_9,J$7))+(COUNTIF(G7_10,$H191)*COUNTIF(G7_10,J$7))+(COUNTIF(G8_6,$H191)*COUNTIF(G8_6,J$7))+(COUNTIF(G8_7,$H191)*COUNTIF(G8_7,J$7))+(COUNTIF(G8_8,$H191)*COUNTIF(G8_8,J$7))+(COUNTIF(G8_9,$H191)*COUNTIF(G8_9,J$7))+(COUNTIF(G8_10,$H191)*COUNTIF(G8_10,J$7))+(COUNTIF(G9_6,$H191)*COUNTIF(G9_6,J$7))+(COUNTIF(G9_7,$H191)*COUNTIF(G9_7,J$7))+(COUNTIF(G9_8,$H191)*COUNTIF(G9_8,J$7))+(COUNTIF(G9_9,$H191)*COUNTIF(G9_9,J$7))+(COUNTIF(G9_10,$H191)*COUNTIF(G9_10,J$7)+J250))</f>
        <v>0</v>
      </c>
      <c r="K191" s="25" t="str">
        <f t="shared" si="204"/>
        <v>-</v>
      </c>
      <c r="L191" s="25">
        <f t="shared" si="204"/>
        <v>0</v>
      </c>
      <c r="M191" s="25">
        <f t="shared" si="204"/>
        <v>0</v>
      </c>
      <c r="N191" s="25">
        <f t="shared" si="204"/>
        <v>0</v>
      </c>
      <c r="O191" s="25">
        <f t="shared" si="204"/>
        <v>0</v>
      </c>
      <c r="P191" s="25">
        <f t="shared" si="204"/>
        <v>0</v>
      </c>
      <c r="Q191" s="25">
        <f t="shared" si="204"/>
        <v>0</v>
      </c>
      <c r="R191" s="25">
        <f t="shared" si="204"/>
        <v>0</v>
      </c>
      <c r="S191" s="25">
        <f t="shared" si="204"/>
        <v>0</v>
      </c>
      <c r="T191" s="25">
        <f t="shared" si="204"/>
        <v>0</v>
      </c>
      <c r="U191" s="25">
        <f t="shared" si="204"/>
        <v>0</v>
      </c>
      <c r="V191" s="25">
        <f t="shared" si="204"/>
        <v>0</v>
      </c>
      <c r="W191" s="25">
        <f t="shared" si="204"/>
        <v>0</v>
      </c>
      <c r="X191" s="25">
        <f t="shared" si="204"/>
        <v>0</v>
      </c>
      <c r="Y191" s="25">
        <f t="shared" si="204"/>
        <v>0</v>
      </c>
      <c r="Z191" s="25">
        <f t="shared" si="204"/>
        <v>0</v>
      </c>
      <c r="AA191" s="25">
        <f t="shared" si="204"/>
        <v>0</v>
      </c>
      <c r="AB191" s="25">
        <f t="shared" si="204"/>
        <v>0</v>
      </c>
      <c r="AC191" s="25">
        <f t="shared" si="204"/>
        <v>0</v>
      </c>
      <c r="AD191" s="25">
        <f t="shared" si="204"/>
        <v>0</v>
      </c>
      <c r="AE191" s="25">
        <f t="shared" si="204"/>
        <v>0</v>
      </c>
      <c r="AF191" s="25">
        <f t="shared" si="204"/>
        <v>0</v>
      </c>
      <c r="AG191" s="25">
        <f t="shared" si="204"/>
        <v>0</v>
      </c>
      <c r="AH191" s="25">
        <f t="shared" si="204"/>
        <v>0</v>
      </c>
      <c r="AI191" s="25">
        <f t="shared" si="204"/>
        <v>0</v>
      </c>
      <c r="AJ191" s="25">
        <f t="shared" si="204"/>
        <v>0</v>
      </c>
      <c r="AK191" s="25">
        <f t="shared" si="204"/>
        <v>0</v>
      </c>
      <c r="AL191" s="25">
        <f t="shared" si="204"/>
        <v>0</v>
      </c>
      <c r="AM191" s="25">
        <f t="shared" si="204"/>
        <v>0</v>
      </c>
      <c r="AN191" s="25">
        <f t="shared" si="204"/>
        <v>0</v>
      </c>
      <c r="AO191" s="25">
        <f t="shared" si="204"/>
        <v>0</v>
      </c>
      <c r="AP191" s="25">
        <f t="shared" si="204"/>
        <v>0</v>
      </c>
      <c r="AQ191" s="25">
        <f t="shared" si="204"/>
        <v>0</v>
      </c>
      <c r="AR191" s="25">
        <f t="shared" si="204"/>
        <v>0</v>
      </c>
      <c r="AS191" s="25">
        <f t="shared" si="204"/>
        <v>0</v>
      </c>
      <c r="AT191" s="25">
        <f t="shared" si="204"/>
        <v>0</v>
      </c>
      <c r="AU191" s="25">
        <f t="shared" si="204"/>
        <v>0</v>
      </c>
      <c r="AV191" s="25">
        <f t="shared" si="204"/>
        <v>0</v>
      </c>
      <c r="AW191" s="25">
        <f t="shared" si="204"/>
        <v>0</v>
      </c>
      <c r="AX191" s="25">
        <f t="shared" si="204"/>
        <v>0</v>
      </c>
      <c r="AY191" s="25">
        <f t="shared" si="204"/>
        <v>0</v>
      </c>
      <c r="AZ191" s="25">
        <f t="shared" si="204"/>
        <v>0</v>
      </c>
      <c r="BA191" s="25">
        <f t="shared" si="204"/>
        <v>0</v>
      </c>
      <c r="BB191" s="25">
        <f t="shared" si="204"/>
        <v>0</v>
      </c>
      <c r="BC191" s="25">
        <f t="shared" si="204"/>
        <v>0</v>
      </c>
      <c r="BD191" s="25">
        <f t="shared" si="204"/>
        <v>0</v>
      </c>
      <c r="BE191" s="25">
        <f t="shared" si="204"/>
        <v>0</v>
      </c>
      <c r="BF191" s="25">
        <f t="shared" si="204"/>
        <v>0</v>
      </c>
      <c r="BG191" s="25">
        <f t="shared" si="204"/>
        <v>0</v>
      </c>
    </row>
    <row r="192" spans="8:59">
      <c r="H192">
        <f>Registration!B13</f>
        <v>3</v>
      </c>
      <c r="I192" t="str">
        <f>Registration!C13</f>
        <v>Paul Work</v>
      </c>
      <c r="J192" s="25">
        <f t="shared" ref="J192:BG192" si="205">IF(ROW()=(COLUMN()+180),"-",(COUNTIF(G6_6,$H192)*COUNTIF(G6_6,J$7))+(COUNTIF(G6_7,$H192)*COUNTIF(G6_7,J$7))+(COUNTIF(G6_8,$H192)*COUNTIF(G6_8,J$7))+(COUNTIF(G6_9,$H192)*COUNTIF(G6_9,J$7))+(COUNTIF(G6_10,$H192)*COUNTIF(G6_10,J$7))+(COUNTIF(G7_6,$H192)*COUNTIF(G7_6,J$7))+(COUNTIF(G7_7,$H192)*COUNTIF(G7_7,J$7))+(COUNTIF(G7_8,$H192)*COUNTIF(G7_8,J$7))+(COUNTIF(G7_9,$H192)*COUNTIF(G7_9,J$7))+(COUNTIF(G7_10,$H192)*COUNTIF(G7_10,J$7))+(COUNTIF(G8_6,$H192)*COUNTIF(G8_6,J$7))+(COUNTIF(G8_7,$H192)*COUNTIF(G8_7,J$7))+(COUNTIF(G8_8,$H192)*COUNTIF(G8_8,J$7))+(COUNTIF(G8_9,$H192)*COUNTIF(G8_9,J$7))+(COUNTIF(G8_10,$H192)*COUNTIF(G8_10,J$7))+(COUNTIF(G9_6,$H192)*COUNTIF(G9_6,J$7))+(COUNTIF(G9_7,$H192)*COUNTIF(G9_7,J$7))+(COUNTIF(G9_8,$H192)*COUNTIF(G9_8,J$7))+(COUNTIF(G9_9,$H192)*COUNTIF(G9_9,J$7))+(COUNTIF(G9_10,$H192)*COUNTIF(G9_10,J$7)+J251))</f>
        <v>0</v>
      </c>
      <c r="K192" s="25">
        <f t="shared" si="205"/>
        <v>0</v>
      </c>
      <c r="L192" s="25" t="str">
        <f t="shared" si="205"/>
        <v>-</v>
      </c>
      <c r="M192" s="25">
        <f t="shared" si="205"/>
        <v>0</v>
      </c>
      <c r="N192" s="25">
        <f t="shared" si="205"/>
        <v>0</v>
      </c>
      <c r="O192" s="25">
        <f t="shared" si="205"/>
        <v>0</v>
      </c>
      <c r="P192" s="25">
        <f t="shared" si="205"/>
        <v>0</v>
      </c>
      <c r="Q192" s="25">
        <f t="shared" si="205"/>
        <v>0</v>
      </c>
      <c r="R192" s="25">
        <f t="shared" si="205"/>
        <v>0</v>
      </c>
      <c r="S192" s="25">
        <f t="shared" si="205"/>
        <v>0</v>
      </c>
      <c r="T192" s="25">
        <f t="shared" si="205"/>
        <v>0</v>
      </c>
      <c r="U192" s="25">
        <f t="shared" si="205"/>
        <v>0</v>
      </c>
      <c r="V192" s="25">
        <f t="shared" si="205"/>
        <v>0</v>
      </c>
      <c r="W192" s="25">
        <f t="shared" si="205"/>
        <v>0</v>
      </c>
      <c r="X192" s="25">
        <f t="shared" si="205"/>
        <v>0</v>
      </c>
      <c r="Y192" s="25">
        <f t="shared" si="205"/>
        <v>0</v>
      </c>
      <c r="Z192" s="25">
        <f t="shared" si="205"/>
        <v>0</v>
      </c>
      <c r="AA192" s="25">
        <f t="shared" si="205"/>
        <v>0</v>
      </c>
      <c r="AB192" s="25">
        <f t="shared" si="205"/>
        <v>0</v>
      </c>
      <c r="AC192" s="25">
        <f t="shared" si="205"/>
        <v>0</v>
      </c>
      <c r="AD192" s="25">
        <f t="shared" si="205"/>
        <v>0</v>
      </c>
      <c r="AE192" s="25">
        <f t="shared" si="205"/>
        <v>0</v>
      </c>
      <c r="AF192" s="25">
        <f t="shared" si="205"/>
        <v>0</v>
      </c>
      <c r="AG192" s="25">
        <f t="shared" si="205"/>
        <v>0</v>
      </c>
      <c r="AH192" s="25">
        <f t="shared" si="205"/>
        <v>0</v>
      </c>
      <c r="AI192" s="25">
        <f t="shared" si="205"/>
        <v>0</v>
      </c>
      <c r="AJ192" s="25">
        <f t="shared" si="205"/>
        <v>0</v>
      </c>
      <c r="AK192" s="25">
        <f t="shared" si="205"/>
        <v>0</v>
      </c>
      <c r="AL192" s="25">
        <f t="shared" si="205"/>
        <v>0</v>
      </c>
      <c r="AM192" s="25">
        <f t="shared" si="205"/>
        <v>0</v>
      </c>
      <c r="AN192" s="25">
        <f t="shared" si="205"/>
        <v>0</v>
      </c>
      <c r="AO192" s="25">
        <f t="shared" si="205"/>
        <v>0</v>
      </c>
      <c r="AP192" s="25">
        <f t="shared" si="205"/>
        <v>0</v>
      </c>
      <c r="AQ192" s="25">
        <f t="shared" si="205"/>
        <v>0</v>
      </c>
      <c r="AR192" s="25">
        <f t="shared" si="205"/>
        <v>0</v>
      </c>
      <c r="AS192" s="25">
        <f t="shared" si="205"/>
        <v>0</v>
      </c>
      <c r="AT192" s="25">
        <f t="shared" si="205"/>
        <v>0</v>
      </c>
      <c r="AU192" s="25">
        <f t="shared" si="205"/>
        <v>0</v>
      </c>
      <c r="AV192" s="25">
        <f t="shared" si="205"/>
        <v>0</v>
      </c>
      <c r="AW192" s="25">
        <f t="shared" si="205"/>
        <v>0</v>
      </c>
      <c r="AX192" s="25">
        <f t="shared" si="205"/>
        <v>0</v>
      </c>
      <c r="AY192" s="25">
        <f t="shared" si="205"/>
        <v>0</v>
      </c>
      <c r="AZ192" s="25">
        <f t="shared" si="205"/>
        <v>0</v>
      </c>
      <c r="BA192" s="25">
        <f t="shared" si="205"/>
        <v>0</v>
      </c>
      <c r="BB192" s="25">
        <f t="shared" si="205"/>
        <v>0</v>
      </c>
      <c r="BC192" s="25">
        <f t="shared" si="205"/>
        <v>0</v>
      </c>
      <c r="BD192" s="25">
        <f t="shared" si="205"/>
        <v>0</v>
      </c>
      <c r="BE192" s="25">
        <f t="shared" si="205"/>
        <v>0</v>
      </c>
      <c r="BF192" s="25">
        <f t="shared" si="205"/>
        <v>0</v>
      </c>
      <c r="BG192" s="25">
        <f t="shared" si="205"/>
        <v>0</v>
      </c>
    </row>
    <row r="193" spans="8:59">
      <c r="H193">
        <f>Registration!B14</f>
        <v>4</v>
      </c>
      <c r="I193" t="str">
        <f>Registration!C14</f>
        <v>David Simmons</v>
      </c>
      <c r="J193" s="25">
        <f t="shared" ref="J193:BG193" si="206">IF(ROW()=(COLUMN()+180),"-",(COUNTIF(G6_6,$H193)*COUNTIF(G6_6,J$7))+(COUNTIF(G6_7,$H193)*COUNTIF(G6_7,J$7))+(COUNTIF(G6_8,$H193)*COUNTIF(G6_8,J$7))+(COUNTIF(G6_9,$H193)*COUNTIF(G6_9,J$7))+(COUNTIF(G6_10,$H193)*COUNTIF(G6_10,J$7))+(COUNTIF(G7_6,$H193)*COUNTIF(G7_6,J$7))+(COUNTIF(G7_7,$H193)*COUNTIF(G7_7,J$7))+(COUNTIF(G7_8,$H193)*COUNTIF(G7_8,J$7))+(COUNTIF(G7_9,$H193)*COUNTIF(G7_9,J$7))+(COUNTIF(G7_10,$H193)*COUNTIF(G7_10,J$7))+(COUNTIF(G8_6,$H193)*COUNTIF(G8_6,J$7))+(COUNTIF(G8_7,$H193)*COUNTIF(G8_7,J$7))+(COUNTIF(G8_8,$H193)*COUNTIF(G8_8,J$7))+(COUNTIF(G8_9,$H193)*COUNTIF(G8_9,J$7))+(COUNTIF(G8_10,$H193)*COUNTIF(G8_10,J$7))+(COUNTIF(G9_6,$H193)*COUNTIF(G9_6,J$7))+(COUNTIF(G9_7,$H193)*COUNTIF(G9_7,J$7))+(COUNTIF(G9_8,$H193)*COUNTIF(G9_8,J$7))+(COUNTIF(G9_9,$H193)*COUNTIF(G9_9,J$7))+(COUNTIF(G9_10,$H193)*COUNTIF(G9_10,J$7)+J252))</f>
        <v>0</v>
      </c>
      <c r="K193" s="25">
        <f t="shared" si="206"/>
        <v>0</v>
      </c>
      <c r="L193" s="25">
        <f t="shared" si="206"/>
        <v>0</v>
      </c>
      <c r="M193" s="25" t="str">
        <f t="shared" si="206"/>
        <v>-</v>
      </c>
      <c r="N193" s="68">
        <f t="shared" si="206"/>
        <v>0</v>
      </c>
      <c r="O193" s="88">
        <f t="shared" si="206"/>
        <v>0</v>
      </c>
      <c r="P193" s="88">
        <f t="shared" si="206"/>
        <v>0</v>
      </c>
      <c r="Q193" s="88">
        <f t="shared" si="206"/>
        <v>0</v>
      </c>
      <c r="R193" s="88">
        <f t="shared" si="206"/>
        <v>0</v>
      </c>
      <c r="S193" s="118">
        <f t="shared" si="206"/>
        <v>0</v>
      </c>
      <c r="T193" s="118">
        <f t="shared" si="206"/>
        <v>0</v>
      </c>
      <c r="U193" s="25">
        <f t="shared" si="206"/>
        <v>0</v>
      </c>
      <c r="V193" s="25">
        <f t="shared" si="206"/>
        <v>0</v>
      </c>
      <c r="W193" s="25">
        <f t="shared" si="206"/>
        <v>0</v>
      </c>
      <c r="X193" s="25">
        <f t="shared" si="206"/>
        <v>0</v>
      </c>
      <c r="Y193" s="25">
        <f t="shared" si="206"/>
        <v>0</v>
      </c>
      <c r="Z193" s="25">
        <f t="shared" si="206"/>
        <v>0</v>
      </c>
      <c r="AA193" s="25">
        <f t="shared" si="206"/>
        <v>0</v>
      </c>
      <c r="AB193" s="25">
        <f t="shared" si="206"/>
        <v>0</v>
      </c>
      <c r="AC193" s="25">
        <f t="shared" si="206"/>
        <v>0</v>
      </c>
      <c r="AD193" s="25">
        <f t="shared" si="206"/>
        <v>0</v>
      </c>
      <c r="AE193" s="25">
        <f t="shared" si="206"/>
        <v>0</v>
      </c>
      <c r="AF193" s="25">
        <f t="shared" si="206"/>
        <v>0</v>
      </c>
      <c r="AG193" s="25">
        <f t="shared" si="206"/>
        <v>0</v>
      </c>
      <c r="AH193" s="25">
        <f t="shared" si="206"/>
        <v>0</v>
      </c>
      <c r="AI193" s="25">
        <f t="shared" si="206"/>
        <v>0</v>
      </c>
      <c r="AJ193" s="25">
        <f t="shared" si="206"/>
        <v>0</v>
      </c>
      <c r="AK193" s="25">
        <f t="shared" si="206"/>
        <v>0</v>
      </c>
      <c r="AL193" s="25">
        <f t="shared" si="206"/>
        <v>0</v>
      </c>
      <c r="AM193" s="25">
        <f t="shared" si="206"/>
        <v>0</v>
      </c>
      <c r="AN193" s="25">
        <f t="shared" si="206"/>
        <v>0</v>
      </c>
      <c r="AO193" s="25">
        <f t="shared" si="206"/>
        <v>0</v>
      </c>
      <c r="AP193" s="25">
        <f t="shared" si="206"/>
        <v>0</v>
      </c>
      <c r="AQ193" s="25">
        <f t="shared" si="206"/>
        <v>0</v>
      </c>
      <c r="AR193" s="25">
        <f t="shared" si="206"/>
        <v>0</v>
      </c>
      <c r="AS193" s="25">
        <f t="shared" si="206"/>
        <v>0</v>
      </c>
      <c r="AT193" s="25">
        <f t="shared" si="206"/>
        <v>0</v>
      </c>
      <c r="AU193" s="25">
        <f t="shared" si="206"/>
        <v>0</v>
      </c>
      <c r="AV193" s="25">
        <f t="shared" si="206"/>
        <v>0</v>
      </c>
      <c r="AW193" s="25">
        <f t="shared" si="206"/>
        <v>0</v>
      </c>
      <c r="AX193" s="25">
        <f t="shared" si="206"/>
        <v>0</v>
      </c>
      <c r="AY193" s="25">
        <f t="shared" si="206"/>
        <v>0</v>
      </c>
      <c r="AZ193" s="25">
        <f t="shared" si="206"/>
        <v>0</v>
      </c>
      <c r="BA193" s="25">
        <f t="shared" si="206"/>
        <v>0</v>
      </c>
      <c r="BB193" s="25">
        <f t="shared" si="206"/>
        <v>0</v>
      </c>
      <c r="BC193" s="25">
        <f t="shared" si="206"/>
        <v>0</v>
      </c>
      <c r="BD193" s="25">
        <f t="shared" si="206"/>
        <v>0</v>
      </c>
      <c r="BE193" s="25">
        <f t="shared" si="206"/>
        <v>0</v>
      </c>
      <c r="BF193" s="25">
        <f t="shared" si="206"/>
        <v>0</v>
      </c>
      <c r="BG193" s="25">
        <f t="shared" si="206"/>
        <v>0</v>
      </c>
    </row>
    <row r="194" spans="8:59">
      <c r="H194">
        <f>Registration!B15</f>
        <v>5</v>
      </c>
      <c r="I194" t="str">
        <f>Registration!C15</f>
        <v>David Hecht</v>
      </c>
      <c r="J194" s="25">
        <f t="shared" ref="J194:BG194" si="207">IF(ROW()=(COLUMN()+180),"-",(COUNTIF(G6_6,$H194)*COUNTIF(G6_6,J$7))+(COUNTIF(G6_7,$H194)*COUNTIF(G6_7,J$7))+(COUNTIF(G6_8,$H194)*COUNTIF(G6_8,J$7))+(COUNTIF(G6_9,$H194)*COUNTIF(G6_9,J$7))+(COUNTIF(G6_10,$H194)*COUNTIF(G6_10,J$7))+(COUNTIF(G7_6,$H194)*COUNTIF(G7_6,J$7))+(COUNTIF(G7_7,$H194)*COUNTIF(G7_7,J$7))+(COUNTIF(G7_8,$H194)*COUNTIF(G7_8,J$7))+(COUNTIF(G7_9,$H194)*COUNTIF(G7_9,J$7))+(COUNTIF(G7_10,$H194)*COUNTIF(G7_10,J$7))+(COUNTIF(G8_6,$H194)*COUNTIF(G8_6,J$7))+(COUNTIF(G8_7,$H194)*COUNTIF(G8_7,J$7))+(COUNTIF(G8_8,$H194)*COUNTIF(G8_8,J$7))+(COUNTIF(G8_9,$H194)*COUNTIF(G8_9,J$7))+(COUNTIF(G8_10,$H194)*COUNTIF(G8_10,J$7))+(COUNTIF(G9_6,$H194)*COUNTIF(G9_6,J$7))+(COUNTIF(G9_7,$H194)*COUNTIF(G9_7,J$7))+(COUNTIF(G9_8,$H194)*COUNTIF(G9_8,J$7))+(COUNTIF(G9_9,$H194)*COUNTIF(G9_9,J$7))+(COUNTIF(G9_10,$H194)*COUNTIF(G9_10,J$7)+J253))</f>
        <v>0</v>
      </c>
      <c r="K194" s="25">
        <f t="shared" si="207"/>
        <v>0</v>
      </c>
      <c r="L194" s="25">
        <f t="shared" si="207"/>
        <v>0</v>
      </c>
      <c r="M194" s="25">
        <f t="shared" si="207"/>
        <v>0</v>
      </c>
      <c r="N194" s="25" t="str">
        <f t="shared" si="207"/>
        <v>-</v>
      </c>
      <c r="O194" s="25">
        <f t="shared" si="207"/>
        <v>0</v>
      </c>
      <c r="P194" s="25">
        <f t="shared" si="207"/>
        <v>0</v>
      </c>
      <c r="Q194" s="25">
        <f t="shared" si="207"/>
        <v>0</v>
      </c>
      <c r="R194" s="25">
        <f t="shared" si="207"/>
        <v>0</v>
      </c>
      <c r="S194" s="25">
        <f t="shared" si="207"/>
        <v>0</v>
      </c>
      <c r="T194" s="25">
        <f t="shared" si="207"/>
        <v>0</v>
      </c>
      <c r="U194" s="25">
        <f t="shared" si="207"/>
        <v>0</v>
      </c>
      <c r="V194" s="25">
        <f t="shared" si="207"/>
        <v>0</v>
      </c>
      <c r="W194" s="25">
        <f t="shared" si="207"/>
        <v>0</v>
      </c>
      <c r="X194" s="25">
        <f t="shared" si="207"/>
        <v>0</v>
      </c>
      <c r="Y194" s="25">
        <f t="shared" si="207"/>
        <v>0</v>
      </c>
      <c r="Z194" s="25">
        <f t="shared" si="207"/>
        <v>0</v>
      </c>
      <c r="AA194" s="25">
        <f t="shared" si="207"/>
        <v>0</v>
      </c>
      <c r="AB194" s="25">
        <f t="shared" si="207"/>
        <v>0</v>
      </c>
      <c r="AC194" s="25">
        <f t="shared" si="207"/>
        <v>0</v>
      </c>
      <c r="AD194" s="25">
        <f t="shared" si="207"/>
        <v>0</v>
      </c>
      <c r="AE194" s="25">
        <f t="shared" si="207"/>
        <v>0</v>
      </c>
      <c r="AF194" s="25">
        <f t="shared" si="207"/>
        <v>0</v>
      </c>
      <c r="AG194" s="25">
        <f t="shared" si="207"/>
        <v>0</v>
      </c>
      <c r="AH194" s="25">
        <f t="shared" si="207"/>
        <v>0</v>
      </c>
      <c r="AI194" s="25">
        <f t="shared" si="207"/>
        <v>0</v>
      </c>
      <c r="AJ194" s="25">
        <f t="shared" si="207"/>
        <v>0</v>
      </c>
      <c r="AK194" s="25">
        <f t="shared" si="207"/>
        <v>0</v>
      </c>
      <c r="AL194" s="25">
        <f t="shared" si="207"/>
        <v>0</v>
      </c>
      <c r="AM194" s="25">
        <f t="shared" si="207"/>
        <v>0</v>
      </c>
      <c r="AN194" s="25">
        <f t="shared" si="207"/>
        <v>0</v>
      </c>
      <c r="AO194" s="25">
        <f t="shared" si="207"/>
        <v>0</v>
      </c>
      <c r="AP194" s="25">
        <f t="shared" si="207"/>
        <v>0</v>
      </c>
      <c r="AQ194" s="25">
        <f t="shared" si="207"/>
        <v>0</v>
      </c>
      <c r="AR194" s="25">
        <f t="shared" si="207"/>
        <v>0</v>
      </c>
      <c r="AS194" s="25">
        <f t="shared" si="207"/>
        <v>0</v>
      </c>
      <c r="AT194" s="25">
        <f t="shared" si="207"/>
        <v>0</v>
      </c>
      <c r="AU194" s="25">
        <f t="shared" si="207"/>
        <v>0</v>
      </c>
      <c r="AV194" s="25">
        <f t="shared" si="207"/>
        <v>0</v>
      </c>
      <c r="AW194" s="25">
        <f t="shared" si="207"/>
        <v>0</v>
      </c>
      <c r="AX194" s="25">
        <f t="shared" si="207"/>
        <v>0</v>
      </c>
      <c r="AY194" s="25">
        <f t="shared" si="207"/>
        <v>0</v>
      </c>
      <c r="AZ194" s="25">
        <f t="shared" si="207"/>
        <v>0</v>
      </c>
      <c r="BA194" s="25">
        <f t="shared" si="207"/>
        <v>0</v>
      </c>
      <c r="BB194" s="25">
        <f t="shared" si="207"/>
        <v>0</v>
      </c>
      <c r="BC194" s="25">
        <f t="shared" si="207"/>
        <v>0</v>
      </c>
      <c r="BD194" s="25">
        <f t="shared" si="207"/>
        <v>0</v>
      </c>
      <c r="BE194" s="25">
        <f t="shared" si="207"/>
        <v>0</v>
      </c>
      <c r="BF194" s="25">
        <f t="shared" si="207"/>
        <v>0</v>
      </c>
      <c r="BG194" s="25">
        <f t="shared" si="207"/>
        <v>0</v>
      </c>
    </row>
    <row r="195" spans="8:59">
      <c r="H195">
        <f>Registration!B16</f>
        <v>6</v>
      </c>
      <c r="I195" t="str">
        <f>Registration!C16</f>
        <v>Rick Westerman</v>
      </c>
      <c r="J195" s="25">
        <f t="shared" ref="J195:BG195" si="208">IF(ROW()=(COLUMN()+180),"-",(COUNTIF(G6_6,$H195)*COUNTIF(G6_6,J$7))+(COUNTIF(G6_7,$H195)*COUNTIF(G6_7,J$7))+(COUNTIF(G6_8,$H195)*COUNTIF(G6_8,J$7))+(COUNTIF(G6_9,$H195)*COUNTIF(G6_9,J$7))+(COUNTIF(G6_10,$H195)*COUNTIF(G6_10,J$7))+(COUNTIF(G7_6,$H195)*COUNTIF(G7_6,J$7))+(COUNTIF(G7_7,$H195)*COUNTIF(G7_7,J$7))+(COUNTIF(G7_8,$H195)*COUNTIF(G7_8,J$7))+(COUNTIF(G7_9,$H195)*COUNTIF(G7_9,J$7))+(COUNTIF(G7_10,$H195)*COUNTIF(G7_10,J$7))+(COUNTIF(G8_6,$H195)*COUNTIF(G8_6,J$7))+(COUNTIF(G8_7,$H195)*COUNTIF(G8_7,J$7))+(COUNTIF(G8_8,$H195)*COUNTIF(G8_8,J$7))+(COUNTIF(G8_9,$H195)*COUNTIF(G8_9,J$7))+(COUNTIF(G8_10,$H195)*COUNTIF(G8_10,J$7))+(COUNTIF(G9_6,$H195)*COUNTIF(G9_6,J$7))+(COUNTIF(G9_7,$H195)*COUNTIF(G9_7,J$7))+(COUNTIF(G9_8,$H195)*COUNTIF(G9_8,J$7))+(COUNTIF(G9_9,$H195)*COUNTIF(G9_9,J$7))+(COUNTIF(G9_10,$H195)*COUNTIF(G9_10,J$7)+J254))</f>
        <v>0</v>
      </c>
      <c r="K195" s="88">
        <f t="shared" si="208"/>
        <v>0</v>
      </c>
      <c r="L195" s="25">
        <f t="shared" si="208"/>
        <v>0</v>
      </c>
      <c r="M195" s="118">
        <f t="shared" si="208"/>
        <v>0</v>
      </c>
      <c r="N195" s="25">
        <f t="shared" si="208"/>
        <v>0</v>
      </c>
      <c r="O195" s="25" t="str">
        <f t="shared" si="208"/>
        <v>-</v>
      </c>
      <c r="P195" s="25">
        <f t="shared" si="208"/>
        <v>0</v>
      </c>
      <c r="Q195" s="25">
        <f t="shared" si="208"/>
        <v>0</v>
      </c>
      <c r="R195" s="25">
        <f t="shared" si="208"/>
        <v>0</v>
      </c>
      <c r="S195" s="25">
        <f t="shared" si="208"/>
        <v>0</v>
      </c>
      <c r="T195" s="25">
        <f t="shared" si="208"/>
        <v>0</v>
      </c>
      <c r="U195" s="25">
        <f t="shared" si="208"/>
        <v>0</v>
      </c>
      <c r="V195" s="25">
        <f t="shared" si="208"/>
        <v>0</v>
      </c>
      <c r="W195" s="25">
        <f t="shared" si="208"/>
        <v>0</v>
      </c>
      <c r="X195" s="25">
        <f t="shared" si="208"/>
        <v>0</v>
      </c>
      <c r="Y195" s="25">
        <f t="shared" si="208"/>
        <v>0</v>
      </c>
      <c r="Z195" s="25">
        <f t="shared" si="208"/>
        <v>0</v>
      </c>
      <c r="AA195" s="25">
        <f t="shared" si="208"/>
        <v>0</v>
      </c>
      <c r="AB195" s="25">
        <f t="shared" si="208"/>
        <v>0</v>
      </c>
      <c r="AC195" s="25">
        <f t="shared" si="208"/>
        <v>0</v>
      </c>
      <c r="AD195" s="25">
        <f t="shared" si="208"/>
        <v>0</v>
      </c>
      <c r="AE195" s="25">
        <f t="shared" si="208"/>
        <v>0</v>
      </c>
      <c r="AF195" s="25">
        <f t="shared" si="208"/>
        <v>0</v>
      </c>
      <c r="AG195" s="25">
        <f t="shared" si="208"/>
        <v>0</v>
      </c>
      <c r="AH195" s="25">
        <f t="shared" si="208"/>
        <v>0</v>
      </c>
      <c r="AI195" s="25">
        <f t="shared" si="208"/>
        <v>0</v>
      </c>
      <c r="AJ195" s="25">
        <f t="shared" si="208"/>
        <v>0</v>
      </c>
      <c r="AK195" s="25">
        <f t="shared" si="208"/>
        <v>0</v>
      </c>
      <c r="AL195" s="25">
        <f t="shared" si="208"/>
        <v>0</v>
      </c>
      <c r="AM195" s="25">
        <f t="shared" si="208"/>
        <v>0</v>
      </c>
      <c r="AN195" s="25">
        <f t="shared" si="208"/>
        <v>0</v>
      </c>
      <c r="AO195" s="25">
        <f t="shared" si="208"/>
        <v>0</v>
      </c>
      <c r="AP195" s="25">
        <f t="shared" si="208"/>
        <v>0</v>
      </c>
      <c r="AQ195" s="25">
        <f t="shared" si="208"/>
        <v>0</v>
      </c>
      <c r="AR195" s="25">
        <f t="shared" si="208"/>
        <v>0</v>
      </c>
      <c r="AS195" s="25">
        <f t="shared" si="208"/>
        <v>0</v>
      </c>
      <c r="AT195" s="25">
        <f t="shared" si="208"/>
        <v>0</v>
      </c>
      <c r="AU195" s="25">
        <f t="shared" si="208"/>
        <v>0</v>
      </c>
      <c r="AV195" s="25">
        <f t="shared" si="208"/>
        <v>0</v>
      </c>
      <c r="AW195" s="25">
        <f t="shared" si="208"/>
        <v>0</v>
      </c>
      <c r="AX195" s="25">
        <f t="shared" si="208"/>
        <v>0</v>
      </c>
      <c r="AY195" s="25">
        <f t="shared" si="208"/>
        <v>0</v>
      </c>
      <c r="AZ195" s="25">
        <f t="shared" si="208"/>
        <v>0</v>
      </c>
      <c r="BA195" s="25">
        <f t="shared" si="208"/>
        <v>0</v>
      </c>
      <c r="BB195" s="25">
        <f t="shared" si="208"/>
        <v>0</v>
      </c>
      <c r="BC195" s="25">
        <f t="shared" si="208"/>
        <v>0</v>
      </c>
      <c r="BD195" s="25">
        <f t="shared" si="208"/>
        <v>0</v>
      </c>
      <c r="BE195" s="25">
        <f t="shared" si="208"/>
        <v>0</v>
      </c>
      <c r="BF195" s="25">
        <f t="shared" si="208"/>
        <v>0</v>
      </c>
      <c r="BG195" s="25">
        <f t="shared" si="208"/>
        <v>0</v>
      </c>
    </row>
    <row r="196" spans="8:59">
      <c r="H196">
        <f>Registration!B17</f>
        <v>7</v>
      </c>
      <c r="I196" t="str">
        <f>Registration!C17</f>
        <v>Ken Boucher</v>
      </c>
      <c r="J196" s="25">
        <f t="shared" ref="J196:BG196" si="209">IF(ROW()=(COLUMN()+180),"-",(COUNTIF(G6_6,$H196)*COUNTIF(G6_6,J$7))+(COUNTIF(G6_7,$H196)*COUNTIF(G6_7,J$7))+(COUNTIF(G6_8,$H196)*COUNTIF(G6_8,J$7))+(COUNTIF(G6_9,$H196)*COUNTIF(G6_9,J$7))+(COUNTIF(G6_10,$H196)*COUNTIF(G6_10,J$7))+(COUNTIF(G7_6,$H196)*COUNTIF(G7_6,J$7))+(COUNTIF(G7_7,$H196)*COUNTIF(G7_7,J$7))+(COUNTIF(G7_8,$H196)*COUNTIF(G7_8,J$7))+(COUNTIF(G7_9,$H196)*COUNTIF(G7_9,J$7))+(COUNTIF(G7_10,$H196)*COUNTIF(G7_10,J$7))+(COUNTIF(G8_6,$H196)*COUNTIF(G8_6,J$7))+(COUNTIF(G8_7,$H196)*COUNTIF(G8_7,J$7))+(COUNTIF(G8_8,$H196)*COUNTIF(G8_8,J$7))+(COUNTIF(G8_9,$H196)*COUNTIF(G8_9,J$7))+(COUNTIF(G8_10,$H196)*COUNTIF(G8_10,J$7))+(COUNTIF(G9_6,$H196)*COUNTIF(G9_6,J$7))+(COUNTIF(G9_7,$H196)*COUNTIF(G9_7,J$7))+(COUNTIF(G9_8,$H196)*COUNTIF(G9_8,J$7))+(COUNTIF(G9_9,$H196)*COUNTIF(G9_9,J$7))+(COUNTIF(G9_10,$H196)*COUNTIF(G9_10,J$7)+J255))</f>
        <v>0</v>
      </c>
      <c r="K196" s="25">
        <f t="shared" si="209"/>
        <v>0</v>
      </c>
      <c r="L196" s="103">
        <f t="shared" si="209"/>
        <v>0</v>
      </c>
      <c r="M196" s="25">
        <f t="shared" si="209"/>
        <v>0</v>
      </c>
      <c r="N196" s="88">
        <f t="shared" si="209"/>
        <v>0</v>
      </c>
      <c r="O196" s="25">
        <f t="shared" si="209"/>
        <v>0</v>
      </c>
      <c r="P196" s="25" t="str">
        <f t="shared" si="209"/>
        <v>-</v>
      </c>
      <c r="Q196" s="88">
        <f t="shared" si="209"/>
        <v>0</v>
      </c>
      <c r="R196" s="118">
        <f t="shared" si="209"/>
        <v>0</v>
      </c>
      <c r="S196" s="25">
        <f t="shared" si="209"/>
        <v>0</v>
      </c>
      <c r="T196" s="25">
        <f t="shared" si="209"/>
        <v>0</v>
      </c>
      <c r="U196" s="25">
        <f t="shared" si="209"/>
        <v>0</v>
      </c>
      <c r="V196" s="25">
        <f t="shared" si="209"/>
        <v>0</v>
      </c>
      <c r="W196" s="25">
        <f t="shared" si="209"/>
        <v>0</v>
      </c>
      <c r="X196" s="25">
        <f t="shared" si="209"/>
        <v>0</v>
      </c>
      <c r="Y196" s="25">
        <f t="shared" si="209"/>
        <v>0</v>
      </c>
      <c r="Z196" s="25">
        <f t="shared" si="209"/>
        <v>0</v>
      </c>
      <c r="AA196" s="25">
        <f t="shared" si="209"/>
        <v>0</v>
      </c>
      <c r="AB196" s="25">
        <f t="shared" si="209"/>
        <v>0</v>
      </c>
      <c r="AC196" s="25">
        <f t="shared" si="209"/>
        <v>0</v>
      </c>
      <c r="AD196" s="25">
        <f t="shared" si="209"/>
        <v>0</v>
      </c>
      <c r="AE196" s="25">
        <f t="shared" si="209"/>
        <v>0</v>
      </c>
      <c r="AF196" s="25">
        <f t="shared" si="209"/>
        <v>0</v>
      </c>
      <c r="AG196" s="25">
        <f t="shared" si="209"/>
        <v>0</v>
      </c>
      <c r="AH196" s="25">
        <f t="shared" si="209"/>
        <v>0</v>
      </c>
      <c r="AI196" s="25">
        <f t="shared" si="209"/>
        <v>0</v>
      </c>
      <c r="AJ196" s="25">
        <f t="shared" si="209"/>
        <v>0</v>
      </c>
      <c r="AK196" s="25">
        <f t="shared" si="209"/>
        <v>0</v>
      </c>
      <c r="AL196" s="25">
        <f t="shared" si="209"/>
        <v>0</v>
      </c>
      <c r="AM196" s="25">
        <f t="shared" si="209"/>
        <v>0</v>
      </c>
      <c r="AN196" s="25">
        <f t="shared" si="209"/>
        <v>0</v>
      </c>
      <c r="AO196" s="25">
        <f t="shared" si="209"/>
        <v>0</v>
      </c>
      <c r="AP196" s="25">
        <f t="shared" si="209"/>
        <v>0</v>
      </c>
      <c r="AQ196" s="25">
        <f t="shared" si="209"/>
        <v>0</v>
      </c>
      <c r="AR196" s="25">
        <f t="shared" si="209"/>
        <v>0</v>
      </c>
      <c r="AS196" s="25">
        <f t="shared" si="209"/>
        <v>0</v>
      </c>
      <c r="AT196" s="25">
        <f t="shared" si="209"/>
        <v>0</v>
      </c>
      <c r="AU196" s="25">
        <f t="shared" si="209"/>
        <v>0</v>
      </c>
      <c r="AV196" s="25">
        <f t="shared" si="209"/>
        <v>0</v>
      </c>
      <c r="AW196" s="25">
        <f t="shared" si="209"/>
        <v>0</v>
      </c>
      <c r="AX196" s="25">
        <f t="shared" si="209"/>
        <v>0</v>
      </c>
      <c r="AY196" s="25">
        <f t="shared" si="209"/>
        <v>0</v>
      </c>
      <c r="AZ196" s="25">
        <f t="shared" si="209"/>
        <v>0</v>
      </c>
      <c r="BA196" s="25">
        <f t="shared" si="209"/>
        <v>0</v>
      </c>
      <c r="BB196" s="25">
        <f t="shared" si="209"/>
        <v>0</v>
      </c>
      <c r="BC196" s="25">
        <f t="shared" si="209"/>
        <v>0</v>
      </c>
      <c r="BD196" s="25">
        <f t="shared" si="209"/>
        <v>0</v>
      </c>
      <c r="BE196" s="25">
        <f t="shared" si="209"/>
        <v>0</v>
      </c>
      <c r="BF196" s="25">
        <f t="shared" si="209"/>
        <v>0</v>
      </c>
      <c r="BG196" s="25">
        <f t="shared" si="209"/>
        <v>0</v>
      </c>
    </row>
    <row r="197" spans="8:59">
      <c r="H197">
        <f>Registration!B18</f>
        <v>8</v>
      </c>
      <c r="I197" t="str">
        <f>Registration!C18</f>
        <v>Jeff Heuer</v>
      </c>
      <c r="J197" s="25">
        <f t="shared" ref="J197:BG197" si="210">IF(ROW()=(COLUMN()+180),"-",(COUNTIF(G6_6,$H197)*COUNTIF(G6_6,J$7))+(COUNTIF(G6_7,$H197)*COUNTIF(G6_7,J$7))+(COUNTIF(G6_8,$H197)*COUNTIF(G6_8,J$7))+(COUNTIF(G6_9,$H197)*COUNTIF(G6_9,J$7))+(COUNTIF(G6_10,$H197)*COUNTIF(G6_10,J$7))+(COUNTIF(G7_6,$H197)*COUNTIF(G7_6,J$7))+(COUNTIF(G7_7,$H197)*COUNTIF(G7_7,J$7))+(COUNTIF(G7_8,$H197)*COUNTIF(G7_8,J$7))+(COUNTIF(G7_9,$H197)*COUNTIF(G7_9,J$7))+(COUNTIF(G7_10,$H197)*COUNTIF(G7_10,J$7))+(COUNTIF(G8_6,$H197)*COUNTIF(G8_6,J$7))+(COUNTIF(G8_7,$H197)*COUNTIF(G8_7,J$7))+(COUNTIF(G8_8,$H197)*COUNTIF(G8_8,J$7))+(COUNTIF(G8_9,$H197)*COUNTIF(G8_9,J$7))+(COUNTIF(G8_10,$H197)*COUNTIF(G8_10,J$7))+(COUNTIF(G9_6,$H197)*COUNTIF(G9_6,J$7))+(COUNTIF(G9_7,$H197)*COUNTIF(G9_7,J$7))+(COUNTIF(G9_8,$H197)*COUNTIF(G9_8,J$7))+(COUNTIF(G9_9,$H197)*COUNTIF(G9_9,J$7))+(COUNTIF(G9_10,$H197)*COUNTIF(G9_10,J$7)+J256))</f>
        <v>0</v>
      </c>
      <c r="K197" s="25">
        <f t="shared" si="210"/>
        <v>0</v>
      </c>
      <c r="L197" s="25">
        <f t="shared" si="210"/>
        <v>0</v>
      </c>
      <c r="M197" s="25">
        <f t="shared" si="210"/>
        <v>0</v>
      </c>
      <c r="N197" s="25">
        <f t="shared" si="210"/>
        <v>0</v>
      </c>
      <c r="O197" s="25">
        <f t="shared" si="210"/>
        <v>0</v>
      </c>
      <c r="P197" s="25">
        <f t="shared" si="210"/>
        <v>0</v>
      </c>
      <c r="Q197" s="25" t="str">
        <f t="shared" si="210"/>
        <v>-</v>
      </c>
      <c r="R197" s="25">
        <f t="shared" si="210"/>
        <v>0</v>
      </c>
      <c r="S197" s="25">
        <f t="shared" si="210"/>
        <v>0</v>
      </c>
      <c r="T197" s="25">
        <f t="shared" si="210"/>
        <v>0</v>
      </c>
      <c r="U197" s="25">
        <f t="shared" si="210"/>
        <v>0</v>
      </c>
      <c r="V197" s="25">
        <f t="shared" si="210"/>
        <v>0</v>
      </c>
      <c r="W197" s="25">
        <f t="shared" si="210"/>
        <v>0</v>
      </c>
      <c r="X197" s="25">
        <f t="shared" si="210"/>
        <v>0</v>
      </c>
      <c r="Y197" s="25">
        <f t="shared" si="210"/>
        <v>0</v>
      </c>
      <c r="Z197" s="25">
        <f t="shared" si="210"/>
        <v>0</v>
      </c>
      <c r="AA197" s="25">
        <f t="shared" si="210"/>
        <v>0</v>
      </c>
      <c r="AB197" s="25">
        <f t="shared" si="210"/>
        <v>0</v>
      </c>
      <c r="AC197" s="25">
        <f t="shared" si="210"/>
        <v>0</v>
      </c>
      <c r="AD197" s="25">
        <f t="shared" si="210"/>
        <v>0</v>
      </c>
      <c r="AE197" s="25">
        <f t="shared" si="210"/>
        <v>0</v>
      </c>
      <c r="AF197" s="25">
        <f t="shared" si="210"/>
        <v>0</v>
      </c>
      <c r="AG197" s="25">
        <f t="shared" si="210"/>
        <v>0</v>
      </c>
      <c r="AH197" s="25">
        <f t="shared" si="210"/>
        <v>0</v>
      </c>
      <c r="AI197" s="25">
        <f t="shared" si="210"/>
        <v>0</v>
      </c>
      <c r="AJ197" s="25">
        <f t="shared" si="210"/>
        <v>0</v>
      </c>
      <c r="AK197" s="25">
        <f t="shared" si="210"/>
        <v>0</v>
      </c>
      <c r="AL197" s="25">
        <f t="shared" si="210"/>
        <v>0</v>
      </c>
      <c r="AM197" s="25">
        <f t="shared" si="210"/>
        <v>0</v>
      </c>
      <c r="AN197" s="25">
        <f t="shared" si="210"/>
        <v>0</v>
      </c>
      <c r="AO197" s="25">
        <f t="shared" si="210"/>
        <v>0</v>
      </c>
      <c r="AP197" s="25">
        <f t="shared" si="210"/>
        <v>0</v>
      </c>
      <c r="AQ197" s="25">
        <f t="shared" si="210"/>
        <v>0</v>
      </c>
      <c r="AR197" s="25">
        <f t="shared" si="210"/>
        <v>0</v>
      </c>
      <c r="AS197" s="25">
        <f t="shared" si="210"/>
        <v>0</v>
      </c>
      <c r="AT197" s="25">
        <f t="shared" si="210"/>
        <v>0</v>
      </c>
      <c r="AU197" s="25">
        <f t="shared" si="210"/>
        <v>0</v>
      </c>
      <c r="AV197" s="25">
        <f t="shared" si="210"/>
        <v>0</v>
      </c>
      <c r="AW197" s="25">
        <f t="shared" si="210"/>
        <v>0</v>
      </c>
      <c r="AX197" s="25">
        <f t="shared" si="210"/>
        <v>0</v>
      </c>
      <c r="AY197" s="25">
        <f t="shared" si="210"/>
        <v>0</v>
      </c>
      <c r="AZ197" s="25">
        <f t="shared" si="210"/>
        <v>0</v>
      </c>
      <c r="BA197" s="25">
        <f t="shared" si="210"/>
        <v>0</v>
      </c>
      <c r="BB197" s="25">
        <f t="shared" si="210"/>
        <v>0</v>
      </c>
      <c r="BC197" s="25">
        <f t="shared" si="210"/>
        <v>0</v>
      </c>
      <c r="BD197" s="25">
        <f t="shared" si="210"/>
        <v>0</v>
      </c>
      <c r="BE197" s="25">
        <f t="shared" si="210"/>
        <v>0</v>
      </c>
      <c r="BF197" s="25">
        <f t="shared" si="210"/>
        <v>0</v>
      </c>
      <c r="BG197" s="25">
        <f t="shared" si="210"/>
        <v>0</v>
      </c>
    </row>
    <row r="198" spans="8:59">
      <c r="H198">
        <f>Registration!B19</f>
        <v>9</v>
      </c>
      <c r="I198" t="str">
        <f>Registration!C19</f>
        <v>Aliza Panitz</v>
      </c>
      <c r="J198" s="25">
        <f t="shared" ref="J198:BG198" si="211">IF(ROW()=(COLUMN()+180),"-",(COUNTIF(G6_6,$H198)*COUNTIF(G6_6,J$7))+(COUNTIF(G6_7,$H198)*COUNTIF(G6_7,J$7))+(COUNTIF(G6_8,$H198)*COUNTIF(G6_8,J$7))+(COUNTIF(G6_9,$H198)*COUNTIF(G6_9,J$7))+(COUNTIF(G6_10,$H198)*COUNTIF(G6_10,J$7))+(COUNTIF(G7_6,$H198)*COUNTIF(G7_6,J$7))+(COUNTIF(G7_7,$H198)*COUNTIF(G7_7,J$7))+(COUNTIF(G7_8,$H198)*COUNTIF(G7_8,J$7))+(COUNTIF(G7_9,$H198)*COUNTIF(G7_9,J$7))+(COUNTIF(G7_10,$H198)*COUNTIF(G7_10,J$7))+(COUNTIF(G8_6,$H198)*COUNTIF(G8_6,J$7))+(COUNTIF(G8_7,$H198)*COUNTIF(G8_7,J$7))+(COUNTIF(G8_8,$H198)*COUNTIF(G8_8,J$7))+(COUNTIF(G8_9,$H198)*COUNTIF(G8_9,J$7))+(COUNTIF(G8_10,$H198)*COUNTIF(G8_10,J$7))+(COUNTIF(G9_6,$H198)*COUNTIF(G9_6,J$7))+(COUNTIF(G9_7,$H198)*COUNTIF(G9_7,J$7))+(COUNTIF(G9_8,$H198)*COUNTIF(G9_8,J$7))+(COUNTIF(G9_9,$H198)*COUNTIF(G9_9,J$7))+(COUNTIF(G9_10,$H198)*COUNTIF(G9_10,J$7)+J257))</f>
        <v>0</v>
      </c>
      <c r="K198" s="25">
        <f t="shared" si="211"/>
        <v>0</v>
      </c>
      <c r="L198" s="88">
        <f t="shared" si="211"/>
        <v>0</v>
      </c>
      <c r="M198" s="25">
        <f t="shared" si="211"/>
        <v>0</v>
      </c>
      <c r="N198" s="25">
        <f t="shared" si="211"/>
        <v>0</v>
      </c>
      <c r="O198" s="25">
        <f t="shared" si="211"/>
        <v>0</v>
      </c>
      <c r="P198" s="25">
        <f t="shared" si="211"/>
        <v>0</v>
      </c>
      <c r="Q198" s="25">
        <f t="shared" si="211"/>
        <v>0</v>
      </c>
      <c r="R198" s="25" t="str">
        <f t="shared" si="211"/>
        <v>-</v>
      </c>
      <c r="S198" s="25">
        <f t="shared" si="211"/>
        <v>0</v>
      </c>
      <c r="T198" s="25">
        <f t="shared" si="211"/>
        <v>0</v>
      </c>
      <c r="U198" s="25">
        <f t="shared" si="211"/>
        <v>0</v>
      </c>
      <c r="V198" s="25">
        <f t="shared" si="211"/>
        <v>0</v>
      </c>
      <c r="W198" s="25">
        <f t="shared" si="211"/>
        <v>0</v>
      </c>
      <c r="X198" s="25">
        <f t="shared" si="211"/>
        <v>0</v>
      </c>
      <c r="Y198" s="25">
        <f t="shared" si="211"/>
        <v>0</v>
      </c>
      <c r="Z198" s="25">
        <f t="shared" si="211"/>
        <v>0</v>
      </c>
      <c r="AA198" s="25">
        <f t="shared" si="211"/>
        <v>0</v>
      </c>
      <c r="AB198" s="25">
        <f t="shared" si="211"/>
        <v>0</v>
      </c>
      <c r="AC198" s="25">
        <f t="shared" si="211"/>
        <v>0</v>
      </c>
      <c r="AD198" s="25">
        <f t="shared" si="211"/>
        <v>0</v>
      </c>
      <c r="AE198" s="25">
        <f t="shared" si="211"/>
        <v>0</v>
      </c>
      <c r="AF198" s="25">
        <f t="shared" si="211"/>
        <v>0</v>
      </c>
      <c r="AG198" s="25">
        <f t="shared" si="211"/>
        <v>0</v>
      </c>
      <c r="AH198" s="25">
        <f t="shared" si="211"/>
        <v>0</v>
      </c>
      <c r="AI198" s="25">
        <f t="shared" si="211"/>
        <v>0</v>
      </c>
      <c r="AJ198" s="25">
        <f t="shared" si="211"/>
        <v>0</v>
      </c>
      <c r="AK198" s="25">
        <f t="shared" si="211"/>
        <v>0</v>
      </c>
      <c r="AL198" s="25">
        <f t="shared" si="211"/>
        <v>0</v>
      </c>
      <c r="AM198" s="25">
        <f t="shared" si="211"/>
        <v>0</v>
      </c>
      <c r="AN198" s="25">
        <f t="shared" si="211"/>
        <v>0</v>
      </c>
      <c r="AO198" s="25">
        <f t="shared" si="211"/>
        <v>0</v>
      </c>
      <c r="AP198" s="25">
        <f t="shared" si="211"/>
        <v>0</v>
      </c>
      <c r="AQ198" s="25">
        <f t="shared" si="211"/>
        <v>0</v>
      </c>
      <c r="AR198" s="25">
        <f t="shared" si="211"/>
        <v>0</v>
      </c>
      <c r="AS198" s="25">
        <f t="shared" si="211"/>
        <v>0</v>
      </c>
      <c r="AT198" s="25">
        <f t="shared" si="211"/>
        <v>0</v>
      </c>
      <c r="AU198" s="25">
        <f t="shared" si="211"/>
        <v>0</v>
      </c>
      <c r="AV198" s="25">
        <f t="shared" si="211"/>
        <v>0</v>
      </c>
      <c r="AW198" s="25">
        <f t="shared" si="211"/>
        <v>0</v>
      </c>
      <c r="AX198" s="25">
        <f t="shared" si="211"/>
        <v>0</v>
      </c>
      <c r="AY198" s="25">
        <f t="shared" si="211"/>
        <v>0</v>
      </c>
      <c r="AZ198" s="25">
        <f t="shared" si="211"/>
        <v>0</v>
      </c>
      <c r="BA198" s="25">
        <f t="shared" si="211"/>
        <v>0</v>
      </c>
      <c r="BB198" s="25">
        <f t="shared" si="211"/>
        <v>0</v>
      </c>
      <c r="BC198" s="25">
        <f t="shared" si="211"/>
        <v>0</v>
      </c>
      <c r="BD198" s="25">
        <f t="shared" si="211"/>
        <v>0</v>
      </c>
      <c r="BE198" s="25">
        <f t="shared" si="211"/>
        <v>0</v>
      </c>
      <c r="BF198" s="25">
        <f t="shared" si="211"/>
        <v>0</v>
      </c>
      <c r="BG198" s="25">
        <f t="shared" si="211"/>
        <v>0</v>
      </c>
    </row>
    <row r="199" spans="8:59">
      <c r="H199">
        <f>Registration!B20</f>
        <v>10</v>
      </c>
      <c r="I199" t="str">
        <f>Registration!C20</f>
        <v>John Tamplin</v>
      </c>
      <c r="J199" s="25">
        <f t="shared" ref="J199:BG199" si="212">IF(ROW()=(COLUMN()+180),"-",(COUNTIF(G6_6,$H199)*COUNTIF(G6_6,J$7))+(COUNTIF(G6_7,$H199)*COUNTIF(G6_7,J$7))+(COUNTIF(G6_8,$H199)*COUNTIF(G6_8,J$7))+(COUNTIF(G6_9,$H199)*COUNTIF(G6_9,J$7))+(COUNTIF(G6_10,$H199)*COUNTIF(G6_10,J$7))+(COUNTIF(G7_6,$H199)*COUNTIF(G7_6,J$7))+(COUNTIF(G7_7,$H199)*COUNTIF(G7_7,J$7))+(COUNTIF(G7_8,$H199)*COUNTIF(G7_8,J$7))+(COUNTIF(G7_9,$H199)*COUNTIF(G7_9,J$7))+(COUNTIF(G7_10,$H199)*COUNTIF(G7_10,J$7))+(COUNTIF(G8_6,$H199)*COUNTIF(G8_6,J$7))+(COUNTIF(G8_7,$H199)*COUNTIF(G8_7,J$7))+(COUNTIF(G8_8,$H199)*COUNTIF(G8_8,J$7))+(COUNTIF(G8_9,$H199)*COUNTIF(G8_9,J$7))+(COUNTIF(G8_10,$H199)*COUNTIF(G8_10,J$7))+(COUNTIF(G9_6,$H199)*COUNTIF(G9_6,J$7))+(COUNTIF(G9_7,$H199)*COUNTIF(G9_7,J$7))+(COUNTIF(G9_8,$H199)*COUNTIF(G9_8,J$7))+(COUNTIF(G9_9,$H199)*COUNTIF(G9_9,J$7))+(COUNTIF(G9_10,$H199)*COUNTIF(G9_10,J$7)+J258))</f>
        <v>0</v>
      </c>
      <c r="K199" s="25">
        <f t="shared" si="212"/>
        <v>0</v>
      </c>
      <c r="L199" s="25">
        <f t="shared" si="212"/>
        <v>0</v>
      </c>
      <c r="M199" s="25">
        <f t="shared" si="212"/>
        <v>0</v>
      </c>
      <c r="N199" s="25">
        <f t="shared" si="212"/>
        <v>0</v>
      </c>
      <c r="O199" s="25">
        <f t="shared" si="212"/>
        <v>0</v>
      </c>
      <c r="P199" s="25">
        <f t="shared" si="212"/>
        <v>0</v>
      </c>
      <c r="Q199" s="25">
        <f t="shared" si="212"/>
        <v>0</v>
      </c>
      <c r="R199" s="25">
        <f t="shared" si="212"/>
        <v>0</v>
      </c>
      <c r="S199" s="25" t="str">
        <f t="shared" si="212"/>
        <v>-</v>
      </c>
      <c r="T199" s="25">
        <f t="shared" si="212"/>
        <v>0</v>
      </c>
      <c r="U199" s="25">
        <f t="shared" si="212"/>
        <v>0</v>
      </c>
      <c r="V199" s="25">
        <f t="shared" si="212"/>
        <v>0</v>
      </c>
      <c r="W199" s="25">
        <f t="shared" si="212"/>
        <v>0</v>
      </c>
      <c r="X199" s="25">
        <f t="shared" si="212"/>
        <v>0</v>
      </c>
      <c r="Y199" s="25">
        <f t="shared" si="212"/>
        <v>0</v>
      </c>
      <c r="Z199" s="25">
        <f t="shared" si="212"/>
        <v>0</v>
      </c>
      <c r="AA199" s="25">
        <f t="shared" si="212"/>
        <v>0</v>
      </c>
      <c r="AB199" s="25">
        <f t="shared" si="212"/>
        <v>0</v>
      </c>
      <c r="AC199" s="25">
        <f t="shared" si="212"/>
        <v>0</v>
      </c>
      <c r="AD199" s="25">
        <f t="shared" si="212"/>
        <v>0</v>
      </c>
      <c r="AE199" s="25">
        <f t="shared" si="212"/>
        <v>0</v>
      </c>
      <c r="AF199" s="25">
        <f t="shared" si="212"/>
        <v>0</v>
      </c>
      <c r="AG199" s="25">
        <f t="shared" si="212"/>
        <v>0</v>
      </c>
      <c r="AH199" s="25">
        <f t="shared" si="212"/>
        <v>0</v>
      </c>
      <c r="AI199" s="25">
        <f t="shared" si="212"/>
        <v>0</v>
      </c>
      <c r="AJ199" s="25">
        <f t="shared" si="212"/>
        <v>0</v>
      </c>
      <c r="AK199" s="25">
        <f t="shared" si="212"/>
        <v>0</v>
      </c>
      <c r="AL199" s="25">
        <f t="shared" si="212"/>
        <v>0</v>
      </c>
      <c r="AM199" s="25">
        <f t="shared" si="212"/>
        <v>0</v>
      </c>
      <c r="AN199" s="25">
        <f t="shared" si="212"/>
        <v>0</v>
      </c>
      <c r="AO199" s="25">
        <f t="shared" si="212"/>
        <v>0</v>
      </c>
      <c r="AP199" s="25">
        <f t="shared" si="212"/>
        <v>0</v>
      </c>
      <c r="AQ199" s="25">
        <f t="shared" si="212"/>
        <v>0</v>
      </c>
      <c r="AR199" s="25">
        <f t="shared" si="212"/>
        <v>0</v>
      </c>
      <c r="AS199" s="25">
        <f t="shared" si="212"/>
        <v>0</v>
      </c>
      <c r="AT199" s="25">
        <f t="shared" si="212"/>
        <v>0</v>
      </c>
      <c r="AU199" s="25">
        <f t="shared" si="212"/>
        <v>0</v>
      </c>
      <c r="AV199" s="25">
        <f t="shared" si="212"/>
        <v>0</v>
      </c>
      <c r="AW199" s="25">
        <f t="shared" si="212"/>
        <v>0</v>
      </c>
      <c r="AX199" s="25">
        <f t="shared" si="212"/>
        <v>0</v>
      </c>
      <c r="AY199" s="25">
        <f t="shared" si="212"/>
        <v>0</v>
      </c>
      <c r="AZ199" s="25">
        <f t="shared" si="212"/>
        <v>0</v>
      </c>
      <c r="BA199" s="25">
        <f t="shared" si="212"/>
        <v>0</v>
      </c>
      <c r="BB199" s="25">
        <f t="shared" si="212"/>
        <v>0</v>
      </c>
      <c r="BC199" s="25">
        <f t="shared" si="212"/>
        <v>0</v>
      </c>
      <c r="BD199" s="25">
        <f t="shared" si="212"/>
        <v>0</v>
      </c>
      <c r="BE199" s="25">
        <f t="shared" si="212"/>
        <v>0</v>
      </c>
      <c r="BF199" s="25">
        <f t="shared" si="212"/>
        <v>0</v>
      </c>
      <c r="BG199" s="25">
        <f t="shared" si="212"/>
        <v>0</v>
      </c>
    </row>
    <row r="200" spans="8:59">
      <c r="H200">
        <f>Registration!B21</f>
        <v>11</v>
      </c>
      <c r="I200" t="str">
        <f>Registration!C21</f>
        <v>Dave Blanchard</v>
      </c>
      <c r="J200" s="25">
        <f t="shared" ref="J200:BG200" si="213">IF(ROW()=(COLUMN()+180),"-",(COUNTIF(G6_6,$H200)*COUNTIF(G6_6,J$7))+(COUNTIF(G6_7,$H200)*COUNTIF(G6_7,J$7))+(COUNTIF(G6_8,$H200)*COUNTIF(G6_8,J$7))+(COUNTIF(G6_9,$H200)*COUNTIF(G6_9,J$7))+(COUNTIF(G6_10,$H200)*COUNTIF(G6_10,J$7))+(COUNTIF(G7_6,$H200)*COUNTIF(G7_6,J$7))+(COUNTIF(G7_7,$H200)*COUNTIF(G7_7,J$7))+(COUNTIF(G7_8,$H200)*COUNTIF(G7_8,J$7))+(COUNTIF(G7_9,$H200)*COUNTIF(G7_9,J$7))+(COUNTIF(G7_10,$H200)*COUNTIF(G7_10,J$7))+(COUNTIF(G8_6,$H200)*COUNTIF(G8_6,J$7))+(COUNTIF(G8_7,$H200)*COUNTIF(G8_7,J$7))+(COUNTIF(G8_8,$H200)*COUNTIF(G8_8,J$7))+(COUNTIF(G8_9,$H200)*COUNTIF(G8_9,J$7))+(COUNTIF(G8_10,$H200)*COUNTIF(G8_10,J$7))+(COUNTIF(G9_6,$H200)*COUNTIF(G9_6,J$7))+(COUNTIF(G9_7,$H200)*COUNTIF(G9_7,J$7))+(COUNTIF(G9_8,$H200)*COUNTIF(G9_8,J$7))+(COUNTIF(G9_9,$H200)*COUNTIF(G9_9,J$7))+(COUNTIF(G9_10,$H200)*COUNTIF(G9_10,J$7)+J259))</f>
        <v>0</v>
      </c>
      <c r="K200" s="25">
        <f t="shared" si="213"/>
        <v>0</v>
      </c>
      <c r="L200" s="25">
        <f t="shared" si="213"/>
        <v>0</v>
      </c>
      <c r="M200" s="25">
        <f t="shared" si="213"/>
        <v>0</v>
      </c>
      <c r="N200" s="25">
        <f t="shared" si="213"/>
        <v>0</v>
      </c>
      <c r="O200" s="25">
        <f t="shared" si="213"/>
        <v>0</v>
      </c>
      <c r="P200" s="25">
        <f t="shared" si="213"/>
        <v>0</v>
      </c>
      <c r="Q200" s="25">
        <f t="shared" si="213"/>
        <v>0</v>
      </c>
      <c r="R200" s="25">
        <f t="shared" si="213"/>
        <v>0</v>
      </c>
      <c r="S200" s="25">
        <f t="shared" si="213"/>
        <v>0</v>
      </c>
      <c r="T200" s="25" t="str">
        <f t="shared" si="213"/>
        <v>-</v>
      </c>
      <c r="U200" s="25">
        <f t="shared" si="213"/>
        <v>0</v>
      </c>
      <c r="V200" s="25">
        <f t="shared" si="213"/>
        <v>0</v>
      </c>
      <c r="W200" s="25">
        <f t="shared" si="213"/>
        <v>0</v>
      </c>
      <c r="X200" s="25">
        <f t="shared" si="213"/>
        <v>0</v>
      </c>
      <c r="Y200" s="25">
        <f t="shared" si="213"/>
        <v>0</v>
      </c>
      <c r="Z200" s="25">
        <f t="shared" si="213"/>
        <v>0</v>
      </c>
      <c r="AA200" s="25">
        <f t="shared" si="213"/>
        <v>0</v>
      </c>
      <c r="AB200" s="25">
        <f t="shared" si="213"/>
        <v>0</v>
      </c>
      <c r="AC200" s="25">
        <f t="shared" si="213"/>
        <v>0</v>
      </c>
      <c r="AD200" s="25">
        <f t="shared" si="213"/>
        <v>0</v>
      </c>
      <c r="AE200" s="25">
        <f t="shared" si="213"/>
        <v>0</v>
      </c>
      <c r="AF200" s="25">
        <f t="shared" si="213"/>
        <v>0</v>
      </c>
      <c r="AG200" s="25">
        <f t="shared" si="213"/>
        <v>0</v>
      </c>
      <c r="AH200" s="25">
        <f t="shared" si="213"/>
        <v>0</v>
      </c>
      <c r="AI200" s="25">
        <f t="shared" si="213"/>
        <v>0</v>
      </c>
      <c r="AJ200" s="25">
        <f t="shared" si="213"/>
        <v>0</v>
      </c>
      <c r="AK200" s="25">
        <f t="shared" si="213"/>
        <v>0</v>
      </c>
      <c r="AL200" s="25">
        <f t="shared" si="213"/>
        <v>0</v>
      </c>
      <c r="AM200" s="25">
        <f t="shared" si="213"/>
        <v>0</v>
      </c>
      <c r="AN200" s="25">
        <f t="shared" si="213"/>
        <v>0</v>
      </c>
      <c r="AO200" s="25">
        <f t="shared" si="213"/>
        <v>0</v>
      </c>
      <c r="AP200" s="25">
        <f t="shared" si="213"/>
        <v>0</v>
      </c>
      <c r="AQ200" s="25">
        <f t="shared" si="213"/>
        <v>0</v>
      </c>
      <c r="AR200" s="25">
        <f t="shared" si="213"/>
        <v>0</v>
      </c>
      <c r="AS200" s="25">
        <f t="shared" si="213"/>
        <v>0</v>
      </c>
      <c r="AT200" s="25">
        <f t="shared" si="213"/>
        <v>0</v>
      </c>
      <c r="AU200" s="25">
        <f t="shared" si="213"/>
        <v>0</v>
      </c>
      <c r="AV200" s="25">
        <f t="shared" si="213"/>
        <v>0</v>
      </c>
      <c r="AW200" s="25">
        <f t="shared" si="213"/>
        <v>0</v>
      </c>
      <c r="AX200" s="25">
        <f t="shared" si="213"/>
        <v>0</v>
      </c>
      <c r="AY200" s="25">
        <f t="shared" si="213"/>
        <v>0</v>
      </c>
      <c r="AZ200" s="25">
        <f t="shared" si="213"/>
        <v>0</v>
      </c>
      <c r="BA200" s="25">
        <f t="shared" si="213"/>
        <v>0</v>
      </c>
      <c r="BB200" s="25">
        <f t="shared" si="213"/>
        <v>0</v>
      </c>
      <c r="BC200" s="25">
        <f t="shared" si="213"/>
        <v>0</v>
      </c>
      <c r="BD200" s="25">
        <f t="shared" si="213"/>
        <v>0</v>
      </c>
      <c r="BE200" s="25">
        <f t="shared" si="213"/>
        <v>0</v>
      </c>
      <c r="BF200" s="25">
        <f t="shared" si="213"/>
        <v>0</v>
      </c>
      <c r="BG200" s="25">
        <f t="shared" si="213"/>
        <v>0</v>
      </c>
    </row>
    <row r="201" spans="8:59">
      <c r="H201">
        <f>Registration!B22</f>
        <v>12</v>
      </c>
      <c r="I201" t="str">
        <f>Registration!C22</f>
        <v>Mike Monical</v>
      </c>
      <c r="J201" s="25">
        <f t="shared" ref="J201:BG201" si="214">IF(ROW()=(COLUMN()+180),"-",(COUNTIF(G6_6,$H201)*COUNTIF(G6_6,J$7))+(COUNTIF(G6_7,$H201)*COUNTIF(G6_7,J$7))+(COUNTIF(G6_8,$H201)*COUNTIF(G6_8,J$7))+(COUNTIF(G6_9,$H201)*COUNTIF(G6_9,J$7))+(COUNTIF(G6_10,$H201)*COUNTIF(G6_10,J$7))+(COUNTIF(G7_6,$H201)*COUNTIF(G7_6,J$7))+(COUNTIF(G7_7,$H201)*COUNTIF(G7_7,J$7))+(COUNTIF(G7_8,$H201)*COUNTIF(G7_8,J$7))+(COUNTIF(G7_9,$H201)*COUNTIF(G7_9,J$7))+(COUNTIF(G7_10,$H201)*COUNTIF(G7_10,J$7))+(COUNTIF(G8_6,$H201)*COUNTIF(G8_6,J$7))+(COUNTIF(G8_7,$H201)*COUNTIF(G8_7,J$7))+(COUNTIF(G8_8,$H201)*COUNTIF(G8_8,J$7))+(COUNTIF(G8_9,$H201)*COUNTIF(G8_9,J$7))+(COUNTIF(G8_10,$H201)*COUNTIF(G8_10,J$7))+(COUNTIF(G9_6,$H201)*COUNTIF(G9_6,J$7))+(COUNTIF(G9_7,$H201)*COUNTIF(G9_7,J$7))+(COUNTIF(G9_8,$H201)*COUNTIF(G9_8,J$7))+(COUNTIF(G9_9,$H201)*COUNTIF(G9_9,J$7))+(COUNTIF(G9_10,$H201)*COUNTIF(G9_10,J$7)+J260))</f>
        <v>0</v>
      </c>
      <c r="K201" s="25">
        <f t="shared" si="214"/>
        <v>0</v>
      </c>
      <c r="L201" s="25">
        <f t="shared" si="214"/>
        <v>0</v>
      </c>
      <c r="M201" s="88">
        <f t="shared" si="214"/>
        <v>0</v>
      </c>
      <c r="N201" s="88">
        <f t="shared" si="214"/>
        <v>0</v>
      </c>
      <c r="O201" s="88">
        <f t="shared" si="214"/>
        <v>0</v>
      </c>
      <c r="P201" s="145">
        <f t="shared" si="214"/>
        <v>0</v>
      </c>
      <c r="Q201" s="25">
        <f t="shared" si="214"/>
        <v>0</v>
      </c>
      <c r="R201" s="25">
        <f t="shared" si="214"/>
        <v>0</v>
      </c>
      <c r="S201" s="25">
        <f t="shared" si="214"/>
        <v>0</v>
      </c>
      <c r="T201" s="25">
        <f t="shared" si="214"/>
        <v>0</v>
      </c>
      <c r="U201" s="25" t="str">
        <f t="shared" si="214"/>
        <v>-</v>
      </c>
      <c r="V201" s="25">
        <f t="shared" si="214"/>
        <v>0</v>
      </c>
      <c r="W201" s="25">
        <f t="shared" si="214"/>
        <v>0</v>
      </c>
      <c r="X201" s="25">
        <f t="shared" si="214"/>
        <v>0</v>
      </c>
      <c r="Y201" s="25">
        <f t="shared" si="214"/>
        <v>0</v>
      </c>
      <c r="Z201" s="25">
        <f t="shared" si="214"/>
        <v>0</v>
      </c>
      <c r="AA201" s="25">
        <f t="shared" si="214"/>
        <v>0</v>
      </c>
      <c r="AB201" s="145">
        <f t="shared" si="214"/>
        <v>0</v>
      </c>
      <c r="AC201" s="25">
        <f t="shared" si="214"/>
        <v>0</v>
      </c>
      <c r="AD201" s="25">
        <f t="shared" si="214"/>
        <v>0</v>
      </c>
      <c r="AE201" s="25">
        <f t="shared" si="214"/>
        <v>0</v>
      </c>
      <c r="AF201" s="25">
        <f t="shared" si="214"/>
        <v>0</v>
      </c>
      <c r="AG201" s="25">
        <f t="shared" si="214"/>
        <v>0</v>
      </c>
      <c r="AH201" s="25">
        <f t="shared" si="214"/>
        <v>0</v>
      </c>
      <c r="AI201" s="25">
        <f t="shared" si="214"/>
        <v>0</v>
      </c>
      <c r="AJ201" s="25">
        <f t="shared" si="214"/>
        <v>0</v>
      </c>
      <c r="AK201" s="25">
        <f t="shared" si="214"/>
        <v>0</v>
      </c>
      <c r="AL201" s="25">
        <f t="shared" si="214"/>
        <v>0</v>
      </c>
      <c r="AM201" s="25">
        <f t="shared" si="214"/>
        <v>0</v>
      </c>
      <c r="AN201" s="25">
        <f t="shared" si="214"/>
        <v>0</v>
      </c>
      <c r="AO201" s="25">
        <f t="shared" si="214"/>
        <v>0</v>
      </c>
      <c r="AP201" s="25">
        <f t="shared" si="214"/>
        <v>0</v>
      </c>
      <c r="AQ201" s="25">
        <f t="shared" si="214"/>
        <v>0</v>
      </c>
      <c r="AR201" s="25">
        <f t="shared" si="214"/>
        <v>0</v>
      </c>
      <c r="AS201" s="25">
        <f t="shared" si="214"/>
        <v>0</v>
      </c>
      <c r="AT201" s="25">
        <f t="shared" si="214"/>
        <v>0</v>
      </c>
      <c r="AU201" s="25">
        <f t="shared" si="214"/>
        <v>0</v>
      </c>
      <c r="AV201" s="25">
        <f t="shared" si="214"/>
        <v>0</v>
      </c>
      <c r="AW201" s="25">
        <f t="shared" si="214"/>
        <v>0</v>
      </c>
      <c r="AX201" s="25">
        <f t="shared" si="214"/>
        <v>0</v>
      </c>
      <c r="AY201" s="25">
        <f t="shared" si="214"/>
        <v>0</v>
      </c>
      <c r="AZ201" s="25">
        <f t="shared" si="214"/>
        <v>0</v>
      </c>
      <c r="BA201" s="25">
        <f t="shared" si="214"/>
        <v>0</v>
      </c>
      <c r="BB201" s="25">
        <f t="shared" si="214"/>
        <v>0</v>
      </c>
      <c r="BC201" s="25">
        <f t="shared" si="214"/>
        <v>0</v>
      </c>
      <c r="BD201" s="25">
        <f t="shared" si="214"/>
        <v>0</v>
      </c>
      <c r="BE201" s="25">
        <f t="shared" si="214"/>
        <v>0</v>
      </c>
      <c r="BF201" s="25">
        <f t="shared" si="214"/>
        <v>0</v>
      </c>
      <c r="BG201" s="25">
        <f t="shared" si="214"/>
        <v>0</v>
      </c>
    </row>
    <row r="202" spans="8:59">
      <c r="H202">
        <f>Registration!B23</f>
        <v>13</v>
      </c>
      <c r="I202" t="str">
        <f>Registration!C23</f>
        <v>Chris Schaffer</v>
      </c>
      <c r="J202" s="25">
        <f t="shared" ref="J202:BG202" si="215">IF(ROW()=(COLUMN()+180),"-",(COUNTIF(G6_6,$H202)*COUNTIF(G6_6,J$7))+(COUNTIF(G6_7,$H202)*COUNTIF(G6_7,J$7))+(COUNTIF(G6_8,$H202)*COUNTIF(G6_8,J$7))+(COUNTIF(G6_9,$H202)*COUNTIF(G6_9,J$7))+(COUNTIF(G6_10,$H202)*COUNTIF(G6_10,J$7))+(COUNTIF(G7_6,$H202)*COUNTIF(G7_6,J$7))+(COUNTIF(G7_7,$H202)*COUNTIF(G7_7,J$7))+(COUNTIF(G7_8,$H202)*COUNTIF(G7_8,J$7))+(COUNTIF(G7_9,$H202)*COUNTIF(G7_9,J$7))+(COUNTIF(G7_10,$H202)*COUNTIF(G7_10,J$7))+(COUNTIF(G8_6,$H202)*COUNTIF(G8_6,J$7))+(COUNTIF(G8_7,$H202)*COUNTIF(G8_7,J$7))+(COUNTIF(G8_8,$H202)*COUNTIF(G8_8,J$7))+(COUNTIF(G8_9,$H202)*COUNTIF(G8_9,J$7))+(COUNTIF(G8_10,$H202)*COUNTIF(G8_10,J$7))+(COUNTIF(G9_6,$H202)*COUNTIF(G9_6,J$7))+(COUNTIF(G9_7,$H202)*COUNTIF(G9_7,J$7))+(COUNTIF(G9_8,$H202)*COUNTIF(G9_8,J$7))+(COUNTIF(G9_9,$H202)*COUNTIF(G9_9,J$7))+(COUNTIF(G9_10,$H202)*COUNTIF(G9_10,J$7)+J261))</f>
        <v>0</v>
      </c>
      <c r="K202" s="25">
        <f t="shared" si="215"/>
        <v>0</v>
      </c>
      <c r="L202" s="68">
        <f t="shared" si="215"/>
        <v>0</v>
      </c>
      <c r="M202" s="88">
        <f t="shared" si="215"/>
        <v>0</v>
      </c>
      <c r="N202" s="25">
        <f t="shared" si="215"/>
        <v>0</v>
      </c>
      <c r="O202" s="88">
        <f t="shared" si="215"/>
        <v>0</v>
      </c>
      <c r="P202" s="25">
        <f t="shared" si="215"/>
        <v>0</v>
      </c>
      <c r="Q202" s="25">
        <f t="shared" si="215"/>
        <v>0</v>
      </c>
      <c r="R202" s="25">
        <f t="shared" si="215"/>
        <v>0</v>
      </c>
      <c r="S202" s="25">
        <f t="shared" si="215"/>
        <v>0</v>
      </c>
      <c r="T202" s="25">
        <f t="shared" si="215"/>
        <v>0</v>
      </c>
      <c r="U202" s="25">
        <f t="shared" si="215"/>
        <v>0</v>
      </c>
      <c r="V202" s="25" t="str">
        <f t="shared" si="215"/>
        <v>-</v>
      </c>
      <c r="W202" s="25">
        <f t="shared" si="215"/>
        <v>0</v>
      </c>
      <c r="X202" s="25">
        <f t="shared" si="215"/>
        <v>0</v>
      </c>
      <c r="Y202" s="25">
        <f t="shared" si="215"/>
        <v>0</v>
      </c>
      <c r="Z202" s="145">
        <f t="shared" si="215"/>
        <v>0</v>
      </c>
      <c r="AA202" s="25">
        <f t="shared" si="215"/>
        <v>0</v>
      </c>
      <c r="AB202" s="25">
        <f t="shared" si="215"/>
        <v>0</v>
      </c>
      <c r="AC202" s="25">
        <f t="shared" si="215"/>
        <v>0</v>
      </c>
      <c r="AD202" s="25">
        <f t="shared" si="215"/>
        <v>0</v>
      </c>
      <c r="AE202" s="25">
        <f t="shared" si="215"/>
        <v>0</v>
      </c>
      <c r="AF202" s="25">
        <f t="shared" si="215"/>
        <v>0</v>
      </c>
      <c r="AG202" s="25">
        <f t="shared" si="215"/>
        <v>0</v>
      </c>
      <c r="AH202" s="25">
        <f t="shared" si="215"/>
        <v>0</v>
      </c>
      <c r="AI202" s="25">
        <f t="shared" si="215"/>
        <v>0</v>
      </c>
      <c r="AJ202" s="25">
        <f t="shared" si="215"/>
        <v>0</v>
      </c>
      <c r="AK202" s="25">
        <f t="shared" si="215"/>
        <v>0</v>
      </c>
      <c r="AL202" s="25">
        <f t="shared" si="215"/>
        <v>0</v>
      </c>
      <c r="AM202" s="25">
        <f t="shared" si="215"/>
        <v>0</v>
      </c>
      <c r="AN202" s="25">
        <f t="shared" si="215"/>
        <v>0</v>
      </c>
      <c r="AO202" s="145">
        <f t="shared" si="215"/>
        <v>0</v>
      </c>
      <c r="AP202" s="25">
        <f t="shared" si="215"/>
        <v>0</v>
      </c>
      <c r="AQ202" s="25">
        <f t="shared" si="215"/>
        <v>0</v>
      </c>
      <c r="AR202" s="25">
        <f t="shared" si="215"/>
        <v>0</v>
      </c>
      <c r="AS202" s="25">
        <f t="shared" si="215"/>
        <v>0</v>
      </c>
      <c r="AT202" s="25">
        <f t="shared" si="215"/>
        <v>0</v>
      </c>
      <c r="AU202" s="25">
        <f t="shared" si="215"/>
        <v>0</v>
      </c>
      <c r="AV202" s="25">
        <f t="shared" si="215"/>
        <v>0</v>
      </c>
      <c r="AW202" s="25">
        <f t="shared" si="215"/>
        <v>0</v>
      </c>
      <c r="AX202" s="25">
        <f t="shared" si="215"/>
        <v>0</v>
      </c>
      <c r="AY202" s="25">
        <f t="shared" si="215"/>
        <v>0</v>
      </c>
      <c r="AZ202" s="25">
        <f t="shared" si="215"/>
        <v>0</v>
      </c>
      <c r="BA202" s="25">
        <f t="shared" si="215"/>
        <v>0</v>
      </c>
      <c r="BB202" s="25">
        <f t="shared" si="215"/>
        <v>0</v>
      </c>
      <c r="BC202" s="25">
        <f t="shared" si="215"/>
        <v>0</v>
      </c>
      <c r="BD202" s="25">
        <f t="shared" si="215"/>
        <v>0</v>
      </c>
      <c r="BE202" s="145">
        <f t="shared" si="215"/>
        <v>0</v>
      </c>
      <c r="BF202" s="145">
        <f t="shared" si="215"/>
        <v>0</v>
      </c>
      <c r="BG202" s="145">
        <f t="shared" si="215"/>
        <v>0</v>
      </c>
    </row>
    <row r="203" spans="8:59">
      <c r="H203">
        <f>Registration!B24</f>
        <v>14</v>
      </c>
      <c r="I203" t="str">
        <f>Registration!C24</f>
        <v>Myk Deans</v>
      </c>
      <c r="J203" s="25">
        <f t="shared" ref="J203:BG203" si="216">IF(ROW()=(COLUMN()+180),"-",(COUNTIF(G6_6,$H203)*COUNTIF(G6_6,J$7))+(COUNTIF(G6_7,$H203)*COUNTIF(G6_7,J$7))+(COUNTIF(G6_8,$H203)*COUNTIF(G6_8,J$7))+(COUNTIF(G6_9,$H203)*COUNTIF(G6_9,J$7))+(COUNTIF(G6_10,$H203)*COUNTIF(G6_10,J$7))+(COUNTIF(G7_6,$H203)*COUNTIF(G7_6,J$7))+(COUNTIF(G7_7,$H203)*COUNTIF(G7_7,J$7))+(COUNTIF(G7_8,$H203)*COUNTIF(G7_8,J$7))+(COUNTIF(G7_9,$H203)*COUNTIF(G7_9,J$7))+(COUNTIF(G7_10,$H203)*COUNTIF(G7_10,J$7))+(COUNTIF(G8_6,$H203)*COUNTIF(G8_6,J$7))+(COUNTIF(G8_7,$H203)*COUNTIF(G8_7,J$7))+(COUNTIF(G8_8,$H203)*COUNTIF(G8_8,J$7))+(COUNTIF(G8_9,$H203)*COUNTIF(G8_9,J$7))+(COUNTIF(G8_10,$H203)*COUNTIF(G8_10,J$7))+(COUNTIF(G9_6,$H203)*COUNTIF(G9_6,J$7))+(COUNTIF(G9_7,$H203)*COUNTIF(G9_7,J$7))+(COUNTIF(G9_8,$H203)*COUNTIF(G9_8,J$7))+(COUNTIF(G9_9,$H203)*COUNTIF(G9_9,J$7))+(COUNTIF(G9_10,$H203)*COUNTIF(G9_10,J$7)+J262))</f>
        <v>0</v>
      </c>
      <c r="K203" s="25">
        <f t="shared" si="216"/>
        <v>0</v>
      </c>
      <c r="L203" s="25">
        <f t="shared" si="216"/>
        <v>0</v>
      </c>
      <c r="M203" s="25">
        <f t="shared" si="216"/>
        <v>0</v>
      </c>
      <c r="N203" s="25">
        <f t="shared" si="216"/>
        <v>0</v>
      </c>
      <c r="O203" s="103">
        <f t="shared" si="216"/>
        <v>0</v>
      </c>
      <c r="P203" s="25">
        <f t="shared" si="216"/>
        <v>0</v>
      </c>
      <c r="Q203" s="88">
        <f t="shared" si="216"/>
        <v>0</v>
      </c>
      <c r="R203" s="25">
        <f t="shared" si="216"/>
        <v>0</v>
      </c>
      <c r="S203" s="88">
        <f t="shared" si="216"/>
        <v>0</v>
      </c>
      <c r="T203" s="145">
        <f t="shared" si="216"/>
        <v>0</v>
      </c>
      <c r="U203" s="145">
        <f t="shared" si="216"/>
        <v>0</v>
      </c>
      <c r="V203" s="25">
        <f t="shared" si="216"/>
        <v>0</v>
      </c>
      <c r="W203" s="25" t="str">
        <f t="shared" si="216"/>
        <v>-</v>
      </c>
      <c r="X203" s="25">
        <f t="shared" si="216"/>
        <v>0</v>
      </c>
      <c r="Y203" s="25">
        <f t="shared" si="216"/>
        <v>0</v>
      </c>
      <c r="Z203" s="25">
        <f t="shared" si="216"/>
        <v>0</v>
      </c>
      <c r="AA203" s="25">
        <f t="shared" si="216"/>
        <v>0</v>
      </c>
      <c r="AB203" s="25">
        <f t="shared" si="216"/>
        <v>0</v>
      </c>
      <c r="AC203" s="25">
        <f t="shared" si="216"/>
        <v>0</v>
      </c>
      <c r="AD203" s="25">
        <f t="shared" si="216"/>
        <v>0</v>
      </c>
      <c r="AE203" s="25">
        <f t="shared" si="216"/>
        <v>0</v>
      </c>
      <c r="AF203" s="25">
        <f t="shared" si="216"/>
        <v>0</v>
      </c>
      <c r="AG203" s="25">
        <f t="shared" si="216"/>
        <v>0</v>
      </c>
      <c r="AH203" s="25">
        <f t="shared" si="216"/>
        <v>0</v>
      </c>
      <c r="AI203" s="145">
        <f t="shared" si="216"/>
        <v>0</v>
      </c>
      <c r="AJ203" s="25">
        <f t="shared" si="216"/>
        <v>0</v>
      </c>
      <c r="AK203" s="25">
        <f t="shared" si="216"/>
        <v>0</v>
      </c>
      <c r="AL203" s="25">
        <f t="shared" si="216"/>
        <v>0</v>
      </c>
      <c r="AM203" s="146">
        <f t="shared" si="216"/>
        <v>0</v>
      </c>
      <c r="AN203" s="145">
        <f t="shared" si="216"/>
        <v>0</v>
      </c>
      <c r="AO203" s="145">
        <f t="shared" si="216"/>
        <v>0</v>
      </c>
      <c r="AP203" s="145">
        <f t="shared" si="216"/>
        <v>0</v>
      </c>
      <c r="AQ203" s="25">
        <f t="shared" si="216"/>
        <v>0</v>
      </c>
      <c r="AR203" s="25">
        <f t="shared" si="216"/>
        <v>0</v>
      </c>
      <c r="AS203" s="25">
        <f t="shared" si="216"/>
        <v>0</v>
      </c>
      <c r="AT203" s="25">
        <f t="shared" si="216"/>
        <v>0</v>
      </c>
      <c r="AU203" s="25">
        <f t="shared" si="216"/>
        <v>0</v>
      </c>
      <c r="AV203" s="25">
        <f t="shared" si="216"/>
        <v>0</v>
      </c>
      <c r="AW203" s="25">
        <f t="shared" si="216"/>
        <v>0</v>
      </c>
      <c r="AX203" s="25">
        <f t="shared" si="216"/>
        <v>0</v>
      </c>
      <c r="AY203" s="145">
        <f t="shared" si="216"/>
        <v>0</v>
      </c>
      <c r="AZ203" s="25">
        <f t="shared" si="216"/>
        <v>0</v>
      </c>
      <c r="BA203" s="25">
        <f t="shared" si="216"/>
        <v>0</v>
      </c>
      <c r="BB203" s="25">
        <f t="shared" si="216"/>
        <v>0</v>
      </c>
      <c r="BC203" s="25">
        <f t="shared" si="216"/>
        <v>0</v>
      </c>
      <c r="BD203" s="146">
        <f t="shared" si="216"/>
        <v>0</v>
      </c>
      <c r="BE203" s="145">
        <f t="shared" si="216"/>
        <v>0</v>
      </c>
      <c r="BF203" s="145">
        <f t="shared" si="216"/>
        <v>0</v>
      </c>
      <c r="BG203" s="25">
        <f t="shared" si="216"/>
        <v>0</v>
      </c>
    </row>
    <row r="204" spans="8:59">
      <c r="H204">
        <f>Registration!B25</f>
        <v>15</v>
      </c>
      <c r="I204" t="str">
        <f>Registration!C25</f>
        <v>Rich Atwater</v>
      </c>
      <c r="J204" s="25">
        <f t="shared" ref="J204:BG204" si="217">IF(ROW()=(COLUMN()+180),"-",(COUNTIF(G6_6,$H204)*COUNTIF(G6_6,J$7))+(COUNTIF(G6_7,$H204)*COUNTIF(G6_7,J$7))+(COUNTIF(G6_8,$H204)*COUNTIF(G6_8,J$7))+(COUNTIF(G6_9,$H204)*COUNTIF(G6_9,J$7))+(COUNTIF(G6_10,$H204)*COUNTIF(G6_10,J$7))+(COUNTIF(G7_6,$H204)*COUNTIF(G7_6,J$7))+(COUNTIF(G7_7,$H204)*COUNTIF(G7_7,J$7))+(COUNTIF(G7_8,$H204)*COUNTIF(G7_8,J$7))+(COUNTIF(G7_9,$H204)*COUNTIF(G7_9,J$7))+(COUNTIF(G7_10,$H204)*COUNTIF(G7_10,J$7))+(COUNTIF(G8_6,$H204)*COUNTIF(G8_6,J$7))+(COUNTIF(G8_7,$H204)*COUNTIF(G8_7,J$7))+(COUNTIF(G8_8,$H204)*COUNTIF(G8_8,J$7))+(COUNTIF(G8_9,$H204)*COUNTIF(G8_9,J$7))+(COUNTIF(G8_10,$H204)*COUNTIF(G8_10,J$7))+(COUNTIF(G9_6,$H204)*COUNTIF(G9_6,J$7))+(COUNTIF(G9_7,$H204)*COUNTIF(G9_7,J$7))+(COUNTIF(G9_8,$H204)*COUNTIF(G9_8,J$7))+(COUNTIF(G9_9,$H204)*COUNTIF(G9_9,J$7))+(COUNTIF(G9_10,$H204)*COUNTIF(G9_10,J$7)+J263))</f>
        <v>0</v>
      </c>
      <c r="K204" s="145">
        <f t="shared" si="217"/>
        <v>0</v>
      </c>
      <c r="L204" s="88">
        <f t="shared" si="217"/>
        <v>0</v>
      </c>
      <c r="M204" s="88">
        <f t="shared" si="217"/>
        <v>0</v>
      </c>
      <c r="N204" s="88">
        <f t="shared" si="217"/>
        <v>0</v>
      </c>
      <c r="O204" s="25">
        <f t="shared" si="217"/>
        <v>0</v>
      </c>
      <c r="P204" s="25">
        <f t="shared" si="217"/>
        <v>0</v>
      </c>
      <c r="Q204" s="25">
        <f t="shared" si="217"/>
        <v>0</v>
      </c>
      <c r="R204" s="25">
        <f t="shared" si="217"/>
        <v>0</v>
      </c>
      <c r="S204" s="25">
        <f t="shared" si="217"/>
        <v>0</v>
      </c>
      <c r="T204" s="146">
        <f t="shared" si="217"/>
        <v>0</v>
      </c>
      <c r="U204" s="145">
        <f t="shared" si="217"/>
        <v>0</v>
      </c>
      <c r="V204" s="145">
        <f t="shared" si="217"/>
        <v>0</v>
      </c>
      <c r="W204" s="145">
        <f t="shared" si="217"/>
        <v>0</v>
      </c>
      <c r="X204" s="25" t="str">
        <f t="shared" si="217"/>
        <v>-</v>
      </c>
      <c r="Y204" s="146">
        <f t="shared" si="217"/>
        <v>0</v>
      </c>
      <c r="Z204" s="145">
        <f t="shared" si="217"/>
        <v>0</v>
      </c>
      <c r="AA204" s="145">
        <f t="shared" si="217"/>
        <v>0</v>
      </c>
      <c r="AB204" s="25">
        <f t="shared" si="217"/>
        <v>0</v>
      </c>
      <c r="AC204" s="25">
        <f t="shared" si="217"/>
        <v>0</v>
      </c>
      <c r="AD204" s="25">
        <f t="shared" si="217"/>
        <v>0</v>
      </c>
      <c r="AE204" s="25">
        <f t="shared" si="217"/>
        <v>0</v>
      </c>
      <c r="AF204" s="25">
        <f t="shared" si="217"/>
        <v>0</v>
      </c>
      <c r="AG204" s="25">
        <f t="shared" si="217"/>
        <v>0</v>
      </c>
      <c r="AH204" s="25">
        <f t="shared" si="217"/>
        <v>0</v>
      </c>
      <c r="AI204" s="25">
        <f t="shared" si="217"/>
        <v>0</v>
      </c>
      <c r="AJ204" s="146">
        <f t="shared" si="217"/>
        <v>0</v>
      </c>
      <c r="AK204" s="145">
        <f t="shared" si="217"/>
        <v>0</v>
      </c>
      <c r="AL204" s="145">
        <f t="shared" si="217"/>
        <v>0</v>
      </c>
      <c r="AM204" s="25">
        <f t="shared" si="217"/>
        <v>0</v>
      </c>
      <c r="AN204" s="25">
        <f t="shared" si="217"/>
        <v>0</v>
      </c>
      <c r="AO204" s="146">
        <f t="shared" si="217"/>
        <v>0</v>
      </c>
      <c r="AP204" s="146">
        <f t="shared" si="217"/>
        <v>0</v>
      </c>
      <c r="AQ204" s="145">
        <f t="shared" si="217"/>
        <v>0</v>
      </c>
      <c r="AR204" s="25">
        <f t="shared" si="217"/>
        <v>0</v>
      </c>
      <c r="AS204" s="25">
        <f t="shared" si="217"/>
        <v>0</v>
      </c>
      <c r="AT204" s="25">
        <f t="shared" si="217"/>
        <v>0</v>
      </c>
      <c r="AU204" s="25">
        <f t="shared" si="217"/>
        <v>0</v>
      </c>
      <c r="AV204" s="25">
        <f t="shared" si="217"/>
        <v>0</v>
      </c>
      <c r="AW204" s="25">
        <f t="shared" si="217"/>
        <v>0</v>
      </c>
      <c r="AX204" s="25">
        <f t="shared" si="217"/>
        <v>0</v>
      </c>
      <c r="AY204" s="25">
        <f t="shared" si="217"/>
        <v>0</v>
      </c>
      <c r="AZ204" s="146">
        <f t="shared" si="217"/>
        <v>0</v>
      </c>
      <c r="BA204" s="145">
        <f t="shared" si="217"/>
        <v>0</v>
      </c>
      <c r="BB204" s="145">
        <f t="shared" si="217"/>
        <v>0</v>
      </c>
      <c r="BC204" s="145">
        <f t="shared" si="217"/>
        <v>0</v>
      </c>
      <c r="BD204" s="25">
        <f t="shared" si="217"/>
        <v>0</v>
      </c>
      <c r="BE204" s="146">
        <f t="shared" si="217"/>
        <v>0</v>
      </c>
      <c r="BF204" s="145">
        <f t="shared" si="217"/>
        <v>0</v>
      </c>
      <c r="BG204" s="25">
        <f t="shared" si="217"/>
        <v>0</v>
      </c>
    </row>
    <row r="205" spans="8:59">
      <c r="H205">
        <f>Registration!B26</f>
        <v>16</v>
      </c>
      <c r="I205" t="str">
        <f>Registration!C26</f>
        <v>Jason Ley</v>
      </c>
      <c r="J205" s="25">
        <f t="shared" ref="J205:BG205" si="218">IF(ROW()=(COLUMN()+180),"-",(COUNTIF(G6_6,$H205)*COUNTIF(G6_6,J$7))+(COUNTIF(G6_7,$H205)*COUNTIF(G6_7,J$7))+(COUNTIF(G6_8,$H205)*COUNTIF(G6_8,J$7))+(COUNTIF(G6_9,$H205)*COUNTIF(G6_9,J$7))+(COUNTIF(G6_10,$H205)*COUNTIF(G6_10,J$7))+(COUNTIF(G7_6,$H205)*COUNTIF(G7_6,J$7))+(COUNTIF(G7_7,$H205)*COUNTIF(G7_7,J$7))+(COUNTIF(G7_8,$H205)*COUNTIF(G7_8,J$7))+(COUNTIF(G7_9,$H205)*COUNTIF(G7_9,J$7))+(COUNTIF(G7_10,$H205)*COUNTIF(G7_10,J$7))+(COUNTIF(G8_6,$H205)*COUNTIF(G8_6,J$7))+(COUNTIF(G8_7,$H205)*COUNTIF(G8_7,J$7))+(COUNTIF(G8_8,$H205)*COUNTIF(G8_8,J$7))+(COUNTIF(G8_9,$H205)*COUNTIF(G8_9,J$7))+(COUNTIF(G8_10,$H205)*COUNTIF(G8_10,J$7))+(COUNTIF(G9_6,$H205)*COUNTIF(G9_6,J$7))+(COUNTIF(G9_7,$H205)*COUNTIF(G9_7,J$7))+(COUNTIF(G9_8,$H205)*COUNTIF(G9_8,J$7))+(COUNTIF(G9_9,$H205)*COUNTIF(G9_9,J$7))+(COUNTIF(G9_10,$H205)*COUNTIF(G9_10,J$7)+J264))</f>
        <v>0</v>
      </c>
      <c r="K205" s="88">
        <f t="shared" si="218"/>
        <v>0</v>
      </c>
      <c r="L205" s="88">
        <f t="shared" si="218"/>
        <v>0</v>
      </c>
      <c r="M205" s="88">
        <f t="shared" si="218"/>
        <v>0</v>
      </c>
      <c r="N205" s="25">
        <f t="shared" si="218"/>
        <v>0</v>
      </c>
      <c r="O205" s="88">
        <f t="shared" si="218"/>
        <v>0</v>
      </c>
      <c r="P205" s="88">
        <f t="shared" si="218"/>
        <v>0</v>
      </c>
      <c r="Q205" s="25">
        <f t="shared" si="218"/>
        <v>0</v>
      </c>
      <c r="R205" s="25">
        <f t="shared" si="218"/>
        <v>0</v>
      </c>
      <c r="S205" s="25">
        <f t="shared" si="218"/>
        <v>0</v>
      </c>
      <c r="T205" s="146">
        <f t="shared" si="218"/>
        <v>0</v>
      </c>
      <c r="U205" s="146">
        <f t="shared" si="218"/>
        <v>0</v>
      </c>
      <c r="V205" s="146">
        <f t="shared" si="218"/>
        <v>0</v>
      </c>
      <c r="W205" s="145">
        <f t="shared" si="218"/>
        <v>0</v>
      </c>
      <c r="X205" s="146">
        <f t="shared" si="218"/>
        <v>0</v>
      </c>
      <c r="Y205" s="25" t="str">
        <f t="shared" si="218"/>
        <v>-</v>
      </c>
      <c r="Z205" s="146">
        <f t="shared" si="218"/>
        <v>0</v>
      </c>
      <c r="AA205" s="145">
        <f t="shared" si="218"/>
        <v>0</v>
      </c>
      <c r="AB205" s="145">
        <f t="shared" si="218"/>
        <v>0</v>
      </c>
      <c r="AC205" s="25">
        <f t="shared" si="218"/>
        <v>0</v>
      </c>
      <c r="AD205" s="25">
        <f t="shared" si="218"/>
        <v>0</v>
      </c>
      <c r="AE205" s="146">
        <f t="shared" si="218"/>
        <v>0</v>
      </c>
      <c r="AF205" s="146">
        <f t="shared" si="218"/>
        <v>0</v>
      </c>
      <c r="AG205" s="145">
        <f t="shared" si="218"/>
        <v>0</v>
      </c>
      <c r="AH205" s="145">
        <f t="shared" si="218"/>
        <v>0</v>
      </c>
      <c r="AI205" s="146">
        <f t="shared" si="218"/>
        <v>0</v>
      </c>
      <c r="AJ205" s="146">
        <f t="shared" si="218"/>
        <v>0</v>
      </c>
      <c r="AK205" s="145">
        <f t="shared" si="218"/>
        <v>0</v>
      </c>
      <c r="AL205" s="145">
        <f t="shared" si="218"/>
        <v>0</v>
      </c>
      <c r="AM205" s="145">
        <f t="shared" si="218"/>
        <v>0</v>
      </c>
      <c r="AN205" s="25">
        <f t="shared" si="218"/>
        <v>0</v>
      </c>
      <c r="AO205" s="25">
        <f t="shared" si="218"/>
        <v>0</v>
      </c>
      <c r="AP205" s="25">
        <f t="shared" si="218"/>
        <v>0</v>
      </c>
      <c r="AQ205" s="25">
        <f t="shared" si="218"/>
        <v>0</v>
      </c>
      <c r="AR205" s="25">
        <f t="shared" si="218"/>
        <v>0</v>
      </c>
      <c r="AS205" s="25">
        <f t="shared" si="218"/>
        <v>0</v>
      </c>
      <c r="AT205" s="25">
        <f t="shared" si="218"/>
        <v>0</v>
      </c>
      <c r="AU205" s="25">
        <f t="shared" si="218"/>
        <v>0</v>
      </c>
      <c r="AV205" s="25">
        <f t="shared" si="218"/>
        <v>0</v>
      </c>
      <c r="AW205" s="25">
        <f t="shared" si="218"/>
        <v>0</v>
      </c>
      <c r="AX205" s="146">
        <f t="shared" si="218"/>
        <v>0</v>
      </c>
      <c r="AY205" s="25">
        <f t="shared" si="218"/>
        <v>0</v>
      </c>
      <c r="AZ205" s="146">
        <f t="shared" si="218"/>
        <v>0</v>
      </c>
      <c r="BA205" s="146">
        <f t="shared" si="218"/>
        <v>0</v>
      </c>
      <c r="BB205" s="145">
        <f t="shared" si="218"/>
        <v>0</v>
      </c>
      <c r="BC205" s="88">
        <f t="shared" si="218"/>
        <v>0</v>
      </c>
      <c r="BD205" s="88">
        <f t="shared" si="218"/>
        <v>0</v>
      </c>
      <c r="BE205" s="25">
        <f t="shared" si="218"/>
        <v>0</v>
      </c>
      <c r="BF205" s="25">
        <f t="shared" si="218"/>
        <v>0</v>
      </c>
      <c r="BG205" s="145">
        <f t="shared" si="218"/>
        <v>0</v>
      </c>
    </row>
    <row r="206" spans="8:59">
      <c r="H206">
        <f>Registration!B27</f>
        <v>17</v>
      </c>
      <c r="I206">
        <f>Registration!C27</f>
        <v>0</v>
      </c>
      <c r="J206" s="25">
        <f t="shared" ref="J206:BG206" si="219">IF(ROW()=(COLUMN()+180),"-",(COUNTIF(G6_6,$H206)*COUNTIF(G6_6,J$7))+(COUNTIF(G6_7,$H206)*COUNTIF(G6_7,J$7))+(COUNTIF(G6_8,$H206)*COUNTIF(G6_8,J$7))+(COUNTIF(G6_9,$H206)*COUNTIF(G6_9,J$7))+(COUNTIF(G6_10,$H206)*COUNTIF(G6_10,J$7))+(COUNTIF(G7_6,$H206)*COUNTIF(G7_6,J$7))+(COUNTIF(G7_7,$H206)*COUNTIF(G7_7,J$7))+(COUNTIF(G7_8,$H206)*COUNTIF(G7_8,J$7))+(COUNTIF(G7_9,$H206)*COUNTIF(G7_9,J$7))+(COUNTIF(G7_10,$H206)*COUNTIF(G7_10,J$7))+(COUNTIF(G8_6,$H206)*COUNTIF(G8_6,J$7))+(COUNTIF(G8_7,$H206)*COUNTIF(G8_7,J$7))+(COUNTIF(G8_8,$H206)*COUNTIF(G8_8,J$7))+(COUNTIF(G8_9,$H206)*COUNTIF(G8_9,J$7))+(COUNTIF(G8_10,$H206)*COUNTIF(G8_10,J$7))+(COUNTIF(G9_6,$H206)*COUNTIF(G9_6,J$7))+(COUNTIF(G9_7,$H206)*COUNTIF(G9_7,J$7))+(COUNTIF(G9_8,$H206)*COUNTIF(G9_8,J$7))+(COUNTIF(G9_9,$H206)*COUNTIF(G9_9,J$7))+(COUNTIF(G9_10,$H206)*COUNTIF(G9_10,J$7)+J265))</f>
        <v>0</v>
      </c>
      <c r="K206" s="25">
        <f t="shared" si="219"/>
        <v>0</v>
      </c>
      <c r="L206" s="25">
        <f t="shared" si="219"/>
        <v>0</v>
      </c>
      <c r="M206" s="25">
        <f t="shared" si="219"/>
        <v>0</v>
      </c>
      <c r="N206" s="25">
        <f t="shared" si="219"/>
        <v>0</v>
      </c>
      <c r="O206" s="25">
        <f t="shared" si="219"/>
        <v>0</v>
      </c>
      <c r="P206" s="25">
        <f t="shared" si="219"/>
        <v>0</v>
      </c>
      <c r="Q206" s="25">
        <f t="shared" si="219"/>
        <v>0</v>
      </c>
      <c r="R206" s="25">
        <f t="shared" si="219"/>
        <v>0</v>
      </c>
      <c r="S206" s="25">
        <f t="shared" si="219"/>
        <v>0</v>
      </c>
      <c r="T206" s="25">
        <f t="shared" si="219"/>
        <v>0</v>
      </c>
      <c r="U206" s="25">
        <f t="shared" si="219"/>
        <v>0</v>
      </c>
      <c r="V206" s="25">
        <f t="shared" si="219"/>
        <v>0</v>
      </c>
      <c r="W206" s="25">
        <f t="shared" si="219"/>
        <v>0</v>
      </c>
      <c r="X206" s="25">
        <f t="shared" si="219"/>
        <v>0</v>
      </c>
      <c r="Y206" s="25">
        <f t="shared" si="219"/>
        <v>0</v>
      </c>
      <c r="Z206" s="25" t="str">
        <f t="shared" si="219"/>
        <v>-</v>
      </c>
      <c r="AA206" s="25">
        <f t="shared" si="219"/>
        <v>0</v>
      </c>
      <c r="AB206" s="25">
        <f t="shared" si="219"/>
        <v>0</v>
      </c>
      <c r="AC206" s="25">
        <f t="shared" si="219"/>
        <v>0</v>
      </c>
      <c r="AD206" s="25">
        <f t="shared" si="219"/>
        <v>0</v>
      </c>
      <c r="AE206" s="25">
        <f t="shared" si="219"/>
        <v>0</v>
      </c>
      <c r="AF206" s="25">
        <f t="shared" si="219"/>
        <v>0</v>
      </c>
      <c r="AG206" s="25">
        <f t="shared" si="219"/>
        <v>0</v>
      </c>
      <c r="AH206" s="25">
        <f t="shared" si="219"/>
        <v>0</v>
      </c>
      <c r="AI206" s="25">
        <f t="shared" si="219"/>
        <v>0</v>
      </c>
      <c r="AJ206" s="25">
        <f t="shared" si="219"/>
        <v>0</v>
      </c>
      <c r="AK206" s="25">
        <f t="shared" si="219"/>
        <v>0</v>
      </c>
      <c r="AL206" s="25">
        <f t="shared" si="219"/>
        <v>0</v>
      </c>
      <c r="AM206" s="25">
        <f t="shared" si="219"/>
        <v>0</v>
      </c>
      <c r="AN206" s="25">
        <f t="shared" si="219"/>
        <v>0</v>
      </c>
      <c r="AO206" s="25">
        <f t="shared" si="219"/>
        <v>0</v>
      </c>
      <c r="AP206" s="25">
        <f t="shared" si="219"/>
        <v>0</v>
      </c>
      <c r="AQ206" s="25">
        <f t="shared" si="219"/>
        <v>0</v>
      </c>
      <c r="AR206" s="25">
        <f t="shared" si="219"/>
        <v>0</v>
      </c>
      <c r="AS206" s="25">
        <f t="shared" si="219"/>
        <v>0</v>
      </c>
      <c r="AT206" s="25">
        <f t="shared" si="219"/>
        <v>0</v>
      </c>
      <c r="AU206" s="25">
        <f t="shared" si="219"/>
        <v>0</v>
      </c>
      <c r="AV206" s="25">
        <f t="shared" si="219"/>
        <v>0</v>
      </c>
      <c r="AW206" s="25">
        <f t="shared" si="219"/>
        <v>0</v>
      </c>
      <c r="AX206" s="25">
        <f t="shared" si="219"/>
        <v>0</v>
      </c>
      <c r="AY206" s="25">
        <f t="shared" si="219"/>
        <v>0</v>
      </c>
      <c r="AZ206" s="25">
        <f t="shared" si="219"/>
        <v>0</v>
      </c>
      <c r="BA206" s="25">
        <f t="shared" si="219"/>
        <v>0</v>
      </c>
      <c r="BB206" s="25">
        <f t="shared" si="219"/>
        <v>0</v>
      </c>
      <c r="BC206" s="25">
        <f t="shared" si="219"/>
        <v>0</v>
      </c>
      <c r="BD206" s="25">
        <f t="shared" si="219"/>
        <v>0</v>
      </c>
      <c r="BE206" s="25">
        <f t="shared" si="219"/>
        <v>0</v>
      </c>
      <c r="BF206" s="25">
        <f t="shared" si="219"/>
        <v>0</v>
      </c>
      <c r="BG206" s="25">
        <f t="shared" si="219"/>
        <v>0</v>
      </c>
    </row>
    <row r="207" spans="8:59">
      <c r="H207">
        <f>Registration!B28</f>
        <v>18</v>
      </c>
      <c r="I207">
        <f>Registration!C28</f>
        <v>0</v>
      </c>
      <c r="J207" s="25">
        <f t="shared" ref="J207:BG207" si="220">IF(ROW()=(COLUMN()+180),"-",(COUNTIF(G6_6,$H207)*COUNTIF(G6_6,J$7))+(COUNTIF(G6_7,$H207)*COUNTIF(G6_7,J$7))+(COUNTIF(G6_8,$H207)*COUNTIF(G6_8,J$7))+(COUNTIF(G6_9,$H207)*COUNTIF(G6_9,J$7))+(COUNTIF(G6_10,$H207)*COUNTIF(G6_10,J$7))+(COUNTIF(G7_6,$H207)*COUNTIF(G7_6,J$7))+(COUNTIF(G7_7,$H207)*COUNTIF(G7_7,J$7))+(COUNTIF(G7_8,$H207)*COUNTIF(G7_8,J$7))+(COUNTIF(G7_9,$H207)*COUNTIF(G7_9,J$7))+(COUNTIF(G7_10,$H207)*COUNTIF(G7_10,J$7))+(COUNTIF(G8_6,$H207)*COUNTIF(G8_6,J$7))+(COUNTIF(G8_7,$H207)*COUNTIF(G8_7,J$7))+(COUNTIF(G8_8,$H207)*COUNTIF(G8_8,J$7))+(COUNTIF(G8_9,$H207)*COUNTIF(G8_9,J$7))+(COUNTIF(G8_10,$H207)*COUNTIF(G8_10,J$7))+(COUNTIF(G9_6,$H207)*COUNTIF(G9_6,J$7))+(COUNTIF(G9_7,$H207)*COUNTIF(G9_7,J$7))+(COUNTIF(G9_8,$H207)*COUNTIF(G9_8,J$7))+(COUNTIF(G9_9,$H207)*COUNTIF(G9_9,J$7))+(COUNTIF(G9_10,$H207)*COUNTIF(G9_10,J$7)+J266))</f>
        <v>0</v>
      </c>
      <c r="K207" s="103">
        <f t="shared" si="220"/>
        <v>0</v>
      </c>
      <c r="L207" s="25">
        <f t="shared" si="220"/>
        <v>0</v>
      </c>
      <c r="M207" s="88">
        <f t="shared" si="220"/>
        <v>0</v>
      </c>
      <c r="N207" s="25">
        <f t="shared" si="220"/>
        <v>0</v>
      </c>
      <c r="O207" s="25">
        <f t="shared" si="220"/>
        <v>0</v>
      </c>
      <c r="P207" s="25">
        <f t="shared" si="220"/>
        <v>0</v>
      </c>
      <c r="Q207" s="25">
        <f t="shared" si="220"/>
        <v>0</v>
      </c>
      <c r="R207" s="25">
        <f t="shared" si="220"/>
        <v>0</v>
      </c>
      <c r="S207" s="25">
        <f t="shared" si="220"/>
        <v>0</v>
      </c>
      <c r="T207" s="25">
        <f t="shared" si="220"/>
        <v>0</v>
      </c>
      <c r="U207" s="25">
        <f t="shared" si="220"/>
        <v>0</v>
      </c>
      <c r="V207" s="25">
        <f t="shared" si="220"/>
        <v>0</v>
      </c>
      <c r="W207" s="25">
        <f t="shared" si="220"/>
        <v>0</v>
      </c>
      <c r="X207" s="25">
        <f t="shared" si="220"/>
        <v>0</v>
      </c>
      <c r="Y207" s="25">
        <f t="shared" si="220"/>
        <v>0</v>
      </c>
      <c r="Z207" s="25">
        <f t="shared" si="220"/>
        <v>0</v>
      </c>
      <c r="AA207" s="25" t="str">
        <f t="shared" si="220"/>
        <v>-</v>
      </c>
      <c r="AB207" s="25">
        <f t="shared" si="220"/>
        <v>0</v>
      </c>
      <c r="AC207" s="25">
        <f t="shared" si="220"/>
        <v>0</v>
      </c>
      <c r="AD207" s="25">
        <f t="shared" si="220"/>
        <v>0</v>
      </c>
      <c r="AE207" s="25">
        <f t="shared" si="220"/>
        <v>0</v>
      </c>
      <c r="AF207" s="25">
        <f t="shared" si="220"/>
        <v>0</v>
      </c>
      <c r="AG207" s="25">
        <f t="shared" si="220"/>
        <v>0</v>
      </c>
      <c r="AH207" s="25">
        <f t="shared" si="220"/>
        <v>0</v>
      </c>
      <c r="AI207" s="25">
        <f t="shared" si="220"/>
        <v>0</v>
      </c>
      <c r="AJ207" s="25">
        <f t="shared" si="220"/>
        <v>0</v>
      </c>
      <c r="AK207" s="25">
        <f t="shared" si="220"/>
        <v>0</v>
      </c>
      <c r="AL207" s="25">
        <f t="shared" si="220"/>
        <v>0</v>
      </c>
      <c r="AM207" s="25">
        <f t="shared" si="220"/>
        <v>0</v>
      </c>
      <c r="AN207" s="25">
        <f t="shared" si="220"/>
        <v>0</v>
      </c>
      <c r="AO207" s="25">
        <f t="shared" si="220"/>
        <v>0</v>
      </c>
      <c r="AP207" s="25">
        <f t="shared" si="220"/>
        <v>0</v>
      </c>
      <c r="AQ207" s="25">
        <f t="shared" si="220"/>
        <v>0</v>
      </c>
      <c r="AR207" s="25">
        <f t="shared" si="220"/>
        <v>0</v>
      </c>
      <c r="AS207" s="25">
        <f t="shared" si="220"/>
        <v>0</v>
      </c>
      <c r="AT207" s="25">
        <f t="shared" si="220"/>
        <v>0</v>
      </c>
      <c r="AU207" s="25">
        <f t="shared" si="220"/>
        <v>0</v>
      </c>
      <c r="AV207" s="25">
        <f t="shared" si="220"/>
        <v>0</v>
      </c>
      <c r="AW207" s="25">
        <f t="shared" si="220"/>
        <v>0</v>
      </c>
      <c r="AX207" s="25">
        <f t="shared" si="220"/>
        <v>0</v>
      </c>
      <c r="AY207" s="25">
        <f t="shared" si="220"/>
        <v>0</v>
      </c>
      <c r="AZ207" s="25">
        <f t="shared" si="220"/>
        <v>0</v>
      </c>
      <c r="BA207" s="25">
        <f t="shared" si="220"/>
        <v>0</v>
      </c>
      <c r="BB207" s="25">
        <f t="shared" si="220"/>
        <v>0</v>
      </c>
      <c r="BC207" s="25">
        <f t="shared" si="220"/>
        <v>0</v>
      </c>
      <c r="BD207" s="25">
        <f t="shared" si="220"/>
        <v>0</v>
      </c>
      <c r="BE207" s="25">
        <f t="shared" si="220"/>
        <v>0</v>
      </c>
      <c r="BF207" s="25">
        <f t="shared" si="220"/>
        <v>0</v>
      </c>
      <c r="BG207" s="25">
        <f t="shared" si="220"/>
        <v>0</v>
      </c>
    </row>
    <row r="208" spans="8:59">
      <c r="H208">
        <f>Registration!B29</f>
        <v>19</v>
      </c>
      <c r="I208">
        <f>Registration!C29</f>
        <v>0</v>
      </c>
      <c r="J208" s="25">
        <f t="shared" ref="J208:BG208" si="221">IF(ROW()=(COLUMN()+180),"-",(COUNTIF(G6_6,$H208)*COUNTIF(G6_6,J$7))+(COUNTIF(G6_7,$H208)*COUNTIF(G6_7,J$7))+(COUNTIF(G6_8,$H208)*COUNTIF(G6_8,J$7))+(COUNTIF(G6_9,$H208)*COUNTIF(G6_9,J$7))+(COUNTIF(G6_10,$H208)*COUNTIF(G6_10,J$7))+(COUNTIF(G7_6,$H208)*COUNTIF(G7_6,J$7))+(COUNTIF(G7_7,$H208)*COUNTIF(G7_7,J$7))+(COUNTIF(G7_8,$H208)*COUNTIF(G7_8,J$7))+(COUNTIF(G7_9,$H208)*COUNTIF(G7_9,J$7))+(COUNTIF(G7_10,$H208)*COUNTIF(G7_10,J$7))+(COUNTIF(G8_6,$H208)*COUNTIF(G8_6,J$7))+(COUNTIF(G8_7,$H208)*COUNTIF(G8_7,J$7))+(COUNTIF(G8_8,$H208)*COUNTIF(G8_8,J$7))+(COUNTIF(G8_9,$H208)*COUNTIF(G8_9,J$7))+(COUNTIF(G8_10,$H208)*COUNTIF(G8_10,J$7))+(COUNTIF(G9_6,$H208)*COUNTIF(G9_6,J$7))+(COUNTIF(G9_7,$H208)*COUNTIF(G9_7,J$7))+(COUNTIF(G9_8,$H208)*COUNTIF(G9_8,J$7))+(COUNTIF(G9_9,$H208)*COUNTIF(G9_9,J$7))+(COUNTIF(G9_10,$H208)*COUNTIF(G9_10,J$7)+J267))</f>
        <v>0</v>
      </c>
      <c r="K208" s="25">
        <f t="shared" si="221"/>
        <v>0</v>
      </c>
      <c r="L208" s="25">
        <f t="shared" si="221"/>
        <v>0</v>
      </c>
      <c r="M208" s="25">
        <f t="shared" si="221"/>
        <v>0</v>
      </c>
      <c r="N208" s="25">
        <f t="shared" si="221"/>
        <v>0</v>
      </c>
      <c r="O208" s="68">
        <f t="shared" si="221"/>
        <v>0</v>
      </c>
      <c r="P208" s="25">
        <f t="shared" si="221"/>
        <v>0</v>
      </c>
      <c r="Q208" s="25">
        <f t="shared" si="221"/>
        <v>0</v>
      </c>
      <c r="R208" s="25">
        <f t="shared" si="221"/>
        <v>0</v>
      </c>
      <c r="S208" s="25">
        <f t="shared" si="221"/>
        <v>0</v>
      </c>
      <c r="T208" s="25">
        <f t="shared" si="221"/>
        <v>0</v>
      </c>
      <c r="U208" s="25">
        <f t="shared" si="221"/>
        <v>0</v>
      </c>
      <c r="V208" s="25">
        <f t="shared" si="221"/>
        <v>0</v>
      </c>
      <c r="W208" s="25">
        <f t="shared" si="221"/>
        <v>0</v>
      </c>
      <c r="X208" s="25">
        <f t="shared" si="221"/>
        <v>0</v>
      </c>
      <c r="Y208" s="25">
        <f t="shared" si="221"/>
        <v>0</v>
      </c>
      <c r="Z208" s="25">
        <f t="shared" si="221"/>
        <v>0</v>
      </c>
      <c r="AA208" s="25">
        <f t="shared" si="221"/>
        <v>0</v>
      </c>
      <c r="AB208" s="25" t="str">
        <f t="shared" si="221"/>
        <v>-</v>
      </c>
      <c r="AC208" s="25">
        <f t="shared" si="221"/>
        <v>0</v>
      </c>
      <c r="AD208" s="25">
        <f t="shared" si="221"/>
        <v>0</v>
      </c>
      <c r="AE208" s="25">
        <f t="shared" si="221"/>
        <v>0</v>
      </c>
      <c r="AF208" s="25">
        <f t="shared" si="221"/>
        <v>0</v>
      </c>
      <c r="AG208" s="25">
        <f t="shared" si="221"/>
        <v>0</v>
      </c>
      <c r="AH208" s="25">
        <f t="shared" si="221"/>
        <v>0</v>
      </c>
      <c r="AI208" s="25">
        <f t="shared" si="221"/>
        <v>0</v>
      </c>
      <c r="AJ208" s="25">
        <f t="shared" si="221"/>
        <v>0</v>
      </c>
      <c r="AK208" s="25">
        <f t="shared" si="221"/>
        <v>0</v>
      </c>
      <c r="AL208" s="25">
        <f t="shared" si="221"/>
        <v>0</v>
      </c>
      <c r="AM208" s="25">
        <f t="shared" si="221"/>
        <v>0</v>
      </c>
      <c r="AN208" s="25">
        <f t="shared" si="221"/>
        <v>0</v>
      </c>
      <c r="AO208" s="25">
        <f t="shared" si="221"/>
        <v>0</v>
      </c>
      <c r="AP208" s="25">
        <f t="shared" si="221"/>
        <v>0</v>
      </c>
      <c r="AQ208" s="25">
        <f t="shared" si="221"/>
        <v>0</v>
      </c>
      <c r="AR208" s="25">
        <f t="shared" si="221"/>
        <v>0</v>
      </c>
      <c r="AS208" s="25">
        <f t="shared" si="221"/>
        <v>0</v>
      </c>
      <c r="AT208" s="25">
        <f t="shared" si="221"/>
        <v>0</v>
      </c>
      <c r="AU208" s="25">
        <f t="shared" si="221"/>
        <v>0</v>
      </c>
      <c r="AV208" s="25">
        <f t="shared" si="221"/>
        <v>0</v>
      </c>
      <c r="AW208" s="25">
        <f t="shared" si="221"/>
        <v>0</v>
      </c>
      <c r="AX208" s="25">
        <f t="shared" si="221"/>
        <v>0</v>
      </c>
      <c r="AY208" s="25">
        <f t="shared" si="221"/>
        <v>0</v>
      </c>
      <c r="AZ208" s="25">
        <f t="shared" si="221"/>
        <v>0</v>
      </c>
      <c r="BA208" s="25">
        <f t="shared" si="221"/>
        <v>0</v>
      </c>
      <c r="BB208" s="25">
        <f t="shared" si="221"/>
        <v>0</v>
      </c>
      <c r="BC208" s="25">
        <f t="shared" si="221"/>
        <v>0</v>
      </c>
      <c r="BD208" s="25">
        <f t="shared" si="221"/>
        <v>0</v>
      </c>
      <c r="BE208" s="25">
        <f t="shared" si="221"/>
        <v>0</v>
      </c>
      <c r="BF208" s="25">
        <f t="shared" si="221"/>
        <v>0</v>
      </c>
      <c r="BG208" s="25">
        <f t="shared" si="221"/>
        <v>0</v>
      </c>
    </row>
    <row r="209" spans="8:59">
      <c r="H209">
        <f>Registration!B30</f>
        <v>20</v>
      </c>
      <c r="I209">
        <f>Registration!C30</f>
        <v>0</v>
      </c>
      <c r="J209" s="25">
        <f t="shared" ref="J209:BG209" si="222">IF(ROW()=(COLUMN()+180),"-",(COUNTIF(G6_6,$H209)*COUNTIF(G6_6,J$7))+(COUNTIF(G6_7,$H209)*COUNTIF(G6_7,J$7))+(COUNTIF(G6_8,$H209)*COUNTIF(G6_8,J$7))+(COUNTIF(G6_9,$H209)*COUNTIF(G6_9,J$7))+(COUNTIF(G6_10,$H209)*COUNTIF(G6_10,J$7))+(COUNTIF(G7_6,$H209)*COUNTIF(G7_6,J$7))+(COUNTIF(G7_7,$H209)*COUNTIF(G7_7,J$7))+(COUNTIF(G7_8,$H209)*COUNTIF(G7_8,J$7))+(COUNTIF(G7_9,$H209)*COUNTIF(G7_9,J$7))+(COUNTIF(G7_10,$H209)*COUNTIF(G7_10,J$7))+(COUNTIF(G8_6,$H209)*COUNTIF(G8_6,J$7))+(COUNTIF(G8_7,$H209)*COUNTIF(G8_7,J$7))+(COUNTIF(G8_8,$H209)*COUNTIF(G8_8,J$7))+(COUNTIF(G8_9,$H209)*COUNTIF(G8_9,J$7))+(COUNTIF(G8_10,$H209)*COUNTIF(G8_10,J$7))+(COUNTIF(G9_6,$H209)*COUNTIF(G9_6,J$7))+(COUNTIF(G9_7,$H209)*COUNTIF(G9_7,J$7))+(COUNTIF(G9_8,$H209)*COUNTIF(G9_8,J$7))+(COUNTIF(G9_9,$H209)*COUNTIF(G9_9,J$7))+(COUNTIF(G9_10,$H209)*COUNTIF(G9_10,J$7)+J268))</f>
        <v>0</v>
      </c>
      <c r="K209" s="25">
        <f t="shared" si="222"/>
        <v>0</v>
      </c>
      <c r="L209" s="25">
        <f t="shared" si="222"/>
        <v>0</v>
      </c>
      <c r="M209" s="25">
        <f t="shared" si="222"/>
        <v>0</v>
      </c>
      <c r="N209" s="25">
        <f t="shared" si="222"/>
        <v>0</v>
      </c>
      <c r="O209" s="25">
        <f t="shared" si="222"/>
        <v>0</v>
      </c>
      <c r="P209" s="25">
        <f t="shared" si="222"/>
        <v>0</v>
      </c>
      <c r="Q209" s="25">
        <f t="shared" si="222"/>
        <v>0</v>
      </c>
      <c r="R209" s="25">
        <f t="shared" si="222"/>
        <v>0</v>
      </c>
      <c r="S209" s="25">
        <f t="shared" si="222"/>
        <v>0</v>
      </c>
      <c r="T209" s="25">
        <f t="shared" si="222"/>
        <v>0</v>
      </c>
      <c r="U209" s="25">
        <f t="shared" si="222"/>
        <v>0</v>
      </c>
      <c r="V209" s="25">
        <f t="shared" si="222"/>
        <v>0</v>
      </c>
      <c r="W209" s="25">
        <f t="shared" si="222"/>
        <v>0</v>
      </c>
      <c r="X209" s="25">
        <f t="shared" si="222"/>
        <v>0</v>
      </c>
      <c r="Y209" s="25">
        <f t="shared" si="222"/>
        <v>0</v>
      </c>
      <c r="Z209" s="25">
        <f t="shared" si="222"/>
        <v>0</v>
      </c>
      <c r="AA209" s="25">
        <f t="shared" si="222"/>
        <v>0</v>
      </c>
      <c r="AB209" s="25">
        <f t="shared" si="222"/>
        <v>0</v>
      </c>
      <c r="AC209" s="25" t="str">
        <f t="shared" si="222"/>
        <v>-</v>
      </c>
      <c r="AD209" s="25">
        <f t="shared" si="222"/>
        <v>0</v>
      </c>
      <c r="AE209" s="25">
        <f t="shared" si="222"/>
        <v>0</v>
      </c>
      <c r="AF209" s="25">
        <f t="shared" si="222"/>
        <v>0</v>
      </c>
      <c r="AG209" s="25">
        <f t="shared" si="222"/>
        <v>0</v>
      </c>
      <c r="AH209" s="25">
        <f t="shared" si="222"/>
        <v>0</v>
      </c>
      <c r="AI209" s="25">
        <f t="shared" si="222"/>
        <v>0</v>
      </c>
      <c r="AJ209" s="25">
        <f t="shared" si="222"/>
        <v>0</v>
      </c>
      <c r="AK209" s="25">
        <f t="shared" si="222"/>
        <v>0</v>
      </c>
      <c r="AL209" s="25">
        <f t="shared" si="222"/>
        <v>0</v>
      </c>
      <c r="AM209" s="25">
        <f t="shared" si="222"/>
        <v>0</v>
      </c>
      <c r="AN209" s="25">
        <f t="shared" si="222"/>
        <v>0</v>
      </c>
      <c r="AO209" s="25">
        <f t="shared" si="222"/>
        <v>0</v>
      </c>
      <c r="AP209" s="25">
        <f t="shared" si="222"/>
        <v>0</v>
      </c>
      <c r="AQ209" s="25">
        <f t="shared" si="222"/>
        <v>0</v>
      </c>
      <c r="AR209" s="25">
        <f t="shared" si="222"/>
        <v>0</v>
      </c>
      <c r="AS209" s="25">
        <f t="shared" si="222"/>
        <v>0</v>
      </c>
      <c r="AT209" s="25">
        <f t="shared" si="222"/>
        <v>0</v>
      </c>
      <c r="AU209" s="25">
        <f t="shared" si="222"/>
        <v>0</v>
      </c>
      <c r="AV209" s="25">
        <f t="shared" si="222"/>
        <v>0</v>
      </c>
      <c r="AW209" s="25">
        <f t="shared" si="222"/>
        <v>0</v>
      </c>
      <c r="AX209" s="25">
        <f t="shared" si="222"/>
        <v>0</v>
      </c>
      <c r="AY209" s="25">
        <f t="shared" si="222"/>
        <v>0</v>
      </c>
      <c r="AZ209" s="25">
        <f t="shared" si="222"/>
        <v>0</v>
      </c>
      <c r="BA209" s="25">
        <f t="shared" si="222"/>
        <v>0</v>
      </c>
      <c r="BB209" s="25">
        <f t="shared" si="222"/>
        <v>0</v>
      </c>
      <c r="BC209" s="25">
        <f t="shared" si="222"/>
        <v>0</v>
      </c>
      <c r="BD209" s="25">
        <f t="shared" si="222"/>
        <v>0</v>
      </c>
      <c r="BE209" s="25">
        <f t="shared" si="222"/>
        <v>0</v>
      </c>
      <c r="BF209" s="25">
        <f t="shared" si="222"/>
        <v>0</v>
      </c>
      <c r="BG209" s="25">
        <f t="shared" si="222"/>
        <v>0</v>
      </c>
    </row>
    <row r="210" spans="8:59">
      <c r="H210">
        <f>Registration!B31</f>
        <v>21</v>
      </c>
      <c r="I210">
        <f>Registration!C31</f>
        <v>0</v>
      </c>
      <c r="J210" s="25">
        <f t="shared" ref="J210:BG210" si="223">IF(ROW()=(COLUMN()+180),"-",(COUNTIF(G6_6,$H210)*COUNTIF(G6_6,J$7))+(COUNTIF(G6_7,$H210)*COUNTIF(G6_7,J$7))+(COUNTIF(G6_8,$H210)*COUNTIF(G6_8,J$7))+(COUNTIF(G6_9,$H210)*COUNTIF(G6_9,J$7))+(COUNTIF(G6_10,$H210)*COUNTIF(G6_10,J$7))+(COUNTIF(G7_6,$H210)*COUNTIF(G7_6,J$7))+(COUNTIF(G7_7,$H210)*COUNTIF(G7_7,J$7))+(COUNTIF(G7_8,$H210)*COUNTIF(G7_8,J$7))+(COUNTIF(G7_9,$H210)*COUNTIF(G7_9,J$7))+(COUNTIF(G7_10,$H210)*COUNTIF(G7_10,J$7))+(COUNTIF(G8_6,$H210)*COUNTIF(G8_6,J$7))+(COUNTIF(G8_7,$H210)*COUNTIF(G8_7,J$7))+(COUNTIF(G8_8,$H210)*COUNTIF(G8_8,J$7))+(COUNTIF(G8_9,$H210)*COUNTIF(G8_9,J$7))+(COUNTIF(G8_10,$H210)*COUNTIF(G8_10,J$7))+(COUNTIF(G9_6,$H210)*COUNTIF(G9_6,J$7))+(COUNTIF(G9_7,$H210)*COUNTIF(G9_7,J$7))+(COUNTIF(G9_8,$H210)*COUNTIF(G9_8,J$7))+(COUNTIF(G9_9,$H210)*COUNTIF(G9_9,J$7))+(COUNTIF(G9_10,$H210)*COUNTIF(G9_10,J$7)+J269))</f>
        <v>0</v>
      </c>
      <c r="K210" s="103">
        <f t="shared" si="223"/>
        <v>0</v>
      </c>
      <c r="L210" s="25">
        <f t="shared" si="223"/>
        <v>0</v>
      </c>
      <c r="M210" s="88">
        <f t="shared" si="223"/>
        <v>0</v>
      </c>
      <c r="N210" s="25">
        <f t="shared" si="223"/>
        <v>0</v>
      </c>
      <c r="O210" s="25">
        <f t="shared" si="223"/>
        <v>0</v>
      </c>
      <c r="P210" s="25">
        <f t="shared" si="223"/>
        <v>0</v>
      </c>
      <c r="Q210" s="25">
        <f t="shared" si="223"/>
        <v>0</v>
      </c>
      <c r="R210" s="25">
        <f t="shared" si="223"/>
        <v>0</v>
      </c>
      <c r="S210" s="25">
        <f t="shared" si="223"/>
        <v>0</v>
      </c>
      <c r="T210" s="25">
        <f t="shared" si="223"/>
        <v>0</v>
      </c>
      <c r="U210" s="25">
        <f t="shared" si="223"/>
        <v>0</v>
      </c>
      <c r="V210" s="25">
        <f t="shared" si="223"/>
        <v>0</v>
      </c>
      <c r="W210" s="25">
        <f t="shared" si="223"/>
        <v>0</v>
      </c>
      <c r="X210" s="25">
        <f t="shared" si="223"/>
        <v>0</v>
      </c>
      <c r="Y210" s="25">
        <f t="shared" si="223"/>
        <v>0</v>
      </c>
      <c r="Z210" s="25">
        <f t="shared" si="223"/>
        <v>0</v>
      </c>
      <c r="AA210" s="25">
        <f t="shared" si="223"/>
        <v>0</v>
      </c>
      <c r="AB210" s="25">
        <f t="shared" si="223"/>
        <v>0</v>
      </c>
      <c r="AC210" s="25">
        <f t="shared" si="223"/>
        <v>0</v>
      </c>
      <c r="AD210" s="25" t="str">
        <f t="shared" si="223"/>
        <v>-</v>
      </c>
      <c r="AE210" s="25">
        <f t="shared" si="223"/>
        <v>0</v>
      </c>
      <c r="AF210" s="25">
        <f t="shared" si="223"/>
        <v>0</v>
      </c>
      <c r="AG210" s="25">
        <f t="shared" si="223"/>
        <v>0</v>
      </c>
      <c r="AH210" s="25">
        <f t="shared" si="223"/>
        <v>0</v>
      </c>
      <c r="AI210" s="25">
        <f t="shared" si="223"/>
        <v>0</v>
      </c>
      <c r="AJ210" s="25">
        <f t="shared" si="223"/>
        <v>0</v>
      </c>
      <c r="AK210" s="25">
        <f t="shared" si="223"/>
        <v>0</v>
      </c>
      <c r="AL210" s="25">
        <f t="shared" si="223"/>
        <v>0</v>
      </c>
      <c r="AM210" s="25">
        <f t="shared" si="223"/>
        <v>0</v>
      </c>
      <c r="AN210" s="25">
        <f t="shared" si="223"/>
        <v>0</v>
      </c>
      <c r="AO210" s="25">
        <f t="shared" si="223"/>
        <v>0</v>
      </c>
      <c r="AP210" s="25">
        <f t="shared" si="223"/>
        <v>0</v>
      </c>
      <c r="AQ210" s="25">
        <f t="shared" si="223"/>
        <v>0</v>
      </c>
      <c r="AR210" s="25">
        <f t="shared" si="223"/>
        <v>0</v>
      </c>
      <c r="AS210" s="25">
        <f t="shared" si="223"/>
        <v>0</v>
      </c>
      <c r="AT210" s="25">
        <f t="shared" si="223"/>
        <v>0</v>
      </c>
      <c r="AU210" s="25">
        <f t="shared" si="223"/>
        <v>0</v>
      </c>
      <c r="AV210" s="25">
        <f t="shared" si="223"/>
        <v>0</v>
      </c>
      <c r="AW210" s="25">
        <f t="shared" si="223"/>
        <v>0</v>
      </c>
      <c r="AX210" s="25">
        <f t="shared" si="223"/>
        <v>0</v>
      </c>
      <c r="AY210" s="25">
        <f t="shared" si="223"/>
        <v>0</v>
      </c>
      <c r="AZ210" s="25">
        <f t="shared" si="223"/>
        <v>0</v>
      </c>
      <c r="BA210" s="25">
        <f t="shared" si="223"/>
        <v>0</v>
      </c>
      <c r="BB210" s="25">
        <f t="shared" si="223"/>
        <v>0</v>
      </c>
      <c r="BC210" s="25">
        <f t="shared" si="223"/>
        <v>0</v>
      </c>
      <c r="BD210" s="25">
        <f t="shared" si="223"/>
        <v>0</v>
      </c>
      <c r="BE210" s="25">
        <f t="shared" si="223"/>
        <v>0</v>
      </c>
      <c r="BF210" s="25">
        <f t="shared" si="223"/>
        <v>0</v>
      </c>
      <c r="BG210" s="25">
        <f t="shared" si="223"/>
        <v>0</v>
      </c>
    </row>
    <row r="211" spans="8:59">
      <c r="H211">
        <f>Registration!B32</f>
        <v>22</v>
      </c>
      <c r="I211">
        <f>Registration!C32</f>
        <v>0</v>
      </c>
      <c r="J211" s="25">
        <f t="shared" ref="J211:BG211" si="224">IF(ROW()=(COLUMN()+180),"-",(COUNTIF(G6_6,$H211)*COUNTIF(G6_6,J$7))+(COUNTIF(G6_7,$H211)*COUNTIF(G6_7,J$7))+(COUNTIF(G6_8,$H211)*COUNTIF(G6_8,J$7))+(COUNTIF(G6_9,$H211)*COUNTIF(G6_9,J$7))+(COUNTIF(G6_10,$H211)*COUNTIF(G6_10,J$7))+(COUNTIF(G7_6,$H211)*COUNTIF(G7_6,J$7))+(COUNTIF(G7_7,$H211)*COUNTIF(G7_7,J$7))+(COUNTIF(G7_8,$H211)*COUNTIF(G7_8,J$7))+(COUNTIF(G7_9,$H211)*COUNTIF(G7_9,J$7))+(COUNTIF(G7_10,$H211)*COUNTIF(G7_10,J$7))+(COUNTIF(G8_6,$H211)*COUNTIF(G8_6,J$7))+(COUNTIF(G8_7,$H211)*COUNTIF(G8_7,J$7))+(COUNTIF(G8_8,$H211)*COUNTIF(G8_8,J$7))+(COUNTIF(G8_9,$H211)*COUNTIF(G8_9,J$7))+(COUNTIF(G8_10,$H211)*COUNTIF(G8_10,J$7))+(COUNTIF(G9_6,$H211)*COUNTIF(G9_6,J$7))+(COUNTIF(G9_7,$H211)*COUNTIF(G9_7,J$7))+(COUNTIF(G9_8,$H211)*COUNTIF(G9_8,J$7))+(COUNTIF(G9_9,$H211)*COUNTIF(G9_9,J$7))+(COUNTIF(G9_10,$H211)*COUNTIF(G9_10,J$7)+J270))</f>
        <v>0</v>
      </c>
      <c r="K211" s="25">
        <f t="shared" si="224"/>
        <v>0</v>
      </c>
      <c r="L211" s="68">
        <f t="shared" si="224"/>
        <v>0</v>
      </c>
      <c r="M211" s="88">
        <f t="shared" si="224"/>
        <v>0</v>
      </c>
      <c r="N211" s="25">
        <f t="shared" si="224"/>
        <v>0</v>
      </c>
      <c r="O211" s="88">
        <f t="shared" si="224"/>
        <v>0</v>
      </c>
      <c r="P211" s="88">
        <f t="shared" si="224"/>
        <v>0</v>
      </c>
      <c r="Q211" s="147">
        <f t="shared" si="224"/>
        <v>0</v>
      </c>
      <c r="R211" s="25">
        <f t="shared" si="224"/>
        <v>0</v>
      </c>
      <c r="S211" s="25">
        <f t="shared" si="224"/>
        <v>0</v>
      </c>
      <c r="T211" s="25">
        <f t="shared" si="224"/>
        <v>0</v>
      </c>
      <c r="U211" s="25">
        <f t="shared" si="224"/>
        <v>0</v>
      </c>
      <c r="V211" s="25">
        <f t="shared" si="224"/>
        <v>0</v>
      </c>
      <c r="W211" s="25">
        <f t="shared" si="224"/>
        <v>0</v>
      </c>
      <c r="X211" s="25">
        <f t="shared" si="224"/>
        <v>0</v>
      </c>
      <c r="Y211" s="25">
        <f t="shared" si="224"/>
        <v>0</v>
      </c>
      <c r="Z211" s="25">
        <f t="shared" si="224"/>
        <v>0</v>
      </c>
      <c r="AA211" s="25">
        <f t="shared" si="224"/>
        <v>0</v>
      </c>
      <c r="AB211" s="25">
        <f t="shared" si="224"/>
        <v>0</v>
      </c>
      <c r="AC211" s="25">
        <f t="shared" si="224"/>
        <v>0</v>
      </c>
      <c r="AD211" s="25">
        <f t="shared" si="224"/>
        <v>0</v>
      </c>
      <c r="AE211" s="25" t="str">
        <f t="shared" si="224"/>
        <v>-</v>
      </c>
      <c r="AF211" s="25">
        <f t="shared" si="224"/>
        <v>0</v>
      </c>
      <c r="AG211" s="25">
        <f t="shared" si="224"/>
        <v>0</v>
      </c>
      <c r="AH211" s="25">
        <f t="shared" si="224"/>
        <v>0</v>
      </c>
      <c r="AI211" s="25">
        <f t="shared" si="224"/>
        <v>0</v>
      </c>
      <c r="AJ211" s="25">
        <f t="shared" si="224"/>
        <v>0</v>
      </c>
      <c r="AK211" s="25">
        <f t="shared" si="224"/>
        <v>0</v>
      </c>
      <c r="AL211" s="25">
        <f t="shared" si="224"/>
        <v>0</v>
      </c>
      <c r="AM211" s="25">
        <f t="shared" si="224"/>
        <v>0</v>
      </c>
      <c r="AN211" s="25">
        <f t="shared" si="224"/>
        <v>0</v>
      </c>
      <c r="AO211" s="25">
        <f t="shared" si="224"/>
        <v>0</v>
      </c>
      <c r="AP211" s="25">
        <f t="shared" si="224"/>
        <v>0</v>
      </c>
      <c r="AQ211" s="25">
        <f t="shared" si="224"/>
        <v>0</v>
      </c>
      <c r="AR211" s="25">
        <f t="shared" si="224"/>
        <v>0</v>
      </c>
      <c r="AS211" s="25">
        <f t="shared" si="224"/>
        <v>0</v>
      </c>
      <c r="AT211" s="25">
        <f t="shared" si="224"/>
        <v>0</v>
      </c>
      <c r="AU211" s="25">
        <f t="shared" si="224"/>
        <v>0</v>
      </c>
      <c r="AV211" s="25">
        <f t="shared" si="224"/>
        <v>0</v>
      </c>
      <c r="AW211" s="25">
        <f t="shared" si="224"/>
        <v>0</v>
      </c>
      <c r="AX211" s="25">
        <f t="shared" si="224"/>
        <v>0</v>
      </c>
      <c r="AY211" s="25">
        <f t="shared" si="224"/>
        <v>0</v>
      </c>
      <c r="AZ211" s="25">
        <f t="shared" si="224"/>
        <v>0</v>
      </c>
      <c r="BA211" s="25">
        <f t="shared" si="224"/>
        <v>0</v>
      </c>
      <c r="BB211" s="25">
        <f t="shared" si="224"/>
        <v>0</v>
      </c>
      <c r="BC211" s="25">
        <f t="shared" si="224"/>
        <v>0</v>
      </c>
      <c r="BD211" s="25">
        <f t="shared" si="224"/>
        <v>0</v>
      </c>
      <c r="BE211" s="25">
        <f t="shared" si="224"/>
        <v>0</v>
      </c>
      <c r="BF211" s="25">
        <f t="shared" si="224"/>
        <v>0</v>
      </c>
      <c r="BG211" s="25">
        <f t="shared" si="224"/>
        <v>0</v>
      </c>
    </row>
    <row r="212" spans="8:59">
      <c r="H212">
        <f>Registration!B33</f>
        <v>23</v>
      </c>
      <c r="I212">
        <f>Registration!C33</f>
        <v>0</v>
      </c>
      <c r="J212" s="89">
        <f t="shared" ref="J212:BG212" si="225">IF(ROW()=(COLUMN()+180),"-",(COUNTIF(G6_6,$H212)*COUNTIF(G6_6,J$7))+(COUNTIF(G6_7,$H212)*COUNTIF(G6_7,J$7))+(COUNTIF(G6_8,$H212)*COUNTIF(G6_8,J$7))+(COUNTIF(G6_9,$H212)*COUNTIF(G6_9,J$7))+(COUNTIF(G6_10,$H212)*COUNTIF(G6_10,J$7))+(COUNTIF(G7_6,$H212)*COUNTIF(G7_6,J$7))+(COUNTIF(G7_7,$H212)*COUNTIF(G7_7,J$7))+(COUNTIF(G7_8,$H212)*COUNTIF(G7_8,J$7))+(COUNTIF(G7_9,$H212)*COUNTIF(G7_9,J$7))+(COUNTIF(G7_10,$H212)*COUNTIF(G7_10,J$7))+(COUNTIF(G8_6,$H212)*COUNTIF(G8_6,J$7))+(COUNTIF(G8_7,$H212)*COUNTIF(G8_7,J$7))+(COUNTIF(G8_8,$H212)*COUNTIF(G8_8,J$7))+(COUNTIF(G8_9,$H212)*COUNTIF(G8_9,J$7))+(COUNTIF(G8_10,$H212)*COUNTIF(G8_10,J$7))+(COUNTIF(G9_6,$H212)*COUNTIF(G9_6,J$7))+(COUNTIF(G9_7,$H212)*COUNTIF(G9_7,J$7))+(COUNTIF(G9_8,$H212)*COUNTIF(G9_8,J$7))+(COUNTIF(G9_9,$H212)*COUNTIF(G9_9,J$7))+(COUNTIF(G9_10,$H212)*COUNTIF(G9_10,J$7)+J271))</f>
        <v>0</v>
      </c>
      <c r="K212" s="25">
        <f t="shared" si="225"/>
        <v>0</v>
      </c>
      <c r="L212" s="25">
        <f t="shared" si="225"/>
        <v>0</v>
      </c>
      <c r="M212" s="25">
        <f t="shared" si="225"/>
        <v>0</v>
      </c>
      <c r="N212" s="25">
        <f t="shared" si="225"/>
        <v>0</v>
      </c>
      <c r="O212" s="25">
        <f t="shared" si="225"/>
        <v>0</v>
      </c>
      <c r="P212" s="25">
        <f t="shared" si="225"/>
        <v>0</v>
      </c>
      <c r="Q212" s="25">
        <f t="shared" si="225"/>
        <v>0</v>
      </c>
      <c r="R212" s="25">
        <f t="shared" si="225"/>
        <v>0</v>
      </c>
      <c r="S212" s="25">
        <f t="shared" si="225"/>
        <v>0</v>
      </c>
      <c r="T212" s="25">
        <f t="shared" si="225"/>
        <v>0</v>
      </c>
      <c r="U212" s="25">
        <f t="shared" si="225"/>
        <v>0</v>
      </c>
      <c r="V212" s="25">
        <f t="shared" si="225"/>
        <v>0</v>
      </c>
      <c r="W212" s="25">
        <f t="shared" si="225"/>
        <v>0</v>
      </c>
      <c r="X212" s="25">
        <f t="shared" si="225"/>
        <v>0</v>
      </c>
      <c r="Y212" s="25">
        <f t="shared" si="225"/>
        <v>0</v>
      </c>
      <c r="Z212" s="25">
        <f t="shared" si="225"/>
        <v>0</v>
      </c>
      <c r="AA212" s="25">
        <f t="shared" si="225"/>
        <v>0</v>
      </c>
      <c r="AB212" s="25">
        <f t="shared" si="225"/>
        <v>0</v>
      </c>
      <c r="AC212" s="25">
        <f t="shared" si="225"/>
        <v>0</v>
      </c>
      <c r="AD212" s="25">
        <f t="shared" si="225"/>
        <v>0</v>
      </c>
      <c r="AE212" s="25">
        <f t="shared" si="225"/>
        <v>0</v>
      </c>
      <c r="AF212" s="25" t="str">
        <f t="shared" si="225"/>
        <v>-</v>
      </c>
      <c r="AG212" s="25">
        <f t="shared" si="225"/>
        <v>0</v>
      </c>
      <c r="AH212" s="25">
        <f t="shared" si="225"/>
        <v>0</v>
      </c>
      <c r="AI212" s="25">
        <f t="shared" si="225"/>
        <v>0</v>
      </c>
      <c r="AJ212" s="25">
        <f t="shared" si="225"/>
        <v>0</v>
      </c>
      <c r="AK212" s="25">
        <f t="shared" si="225"/>
        <v>0</v>
      </c>
      <c r="AL212" s="25">
        <f t="shared" si="225"/>
        <v>0</v>
      </c>
      <c r="AM212" s="25">
        <f t="shared" si="225"/>
        <v>0</v>
      </c>
      <c r="AN212" s="25">
        <f t="shared" si="225"/>
        <v>0</v>
      </c>
      <c r="AO212" s="25">
        <f t="shared" si="225"/>
        <v>0</v>
      </c>
      <c r="AP212" s="25">
        <f t="shared" si="225"/>
        <v>0</v>
      </c>
      <c r="AQ212" s="25">
        <f t="shared" si="225"/>
        <v>0</v>
      </c>
      <c r="AR212" s="25">
        <f t="shared" si="225"/>
        <v>0</v>
      </c>
      <c r="AS212" s="25">
        <f t="shared" si="225"/>
        <v>0</v>
      </c>
      <c r="AT212" s="25">
        <f t="shared" si="225"/>
        <v>0</v>
      </c>
      <c r="AU212" s="25">
        <f t="shared" si="225"/>
        <v>0</v>
      </c>
      <c r="AV212" s="25">
        <f t="shared" si="225"/>
        <v>0</v>
      </c>
      <c r="AW212" s="25">
        <f t="shared" si="225"/>
        <v>0</v>
      </c>
      <c r="AX212" s="25">
        <f t="shared" si="225"/>
        <v>0</v>
      </c>
      <c r="AY212" s="25">
        <f t="shared" si="225"/>
        <v>0</v>
      </c>
      <c r="AZ212" s="25">
        <f t="shared" si="225"/>
        <v>0</v>
      </c>
      <c r="BA212" s="25">
        <f t="shared" si="225"/>
        <v>0</v>
      </c>
      <c r="BB212" s="25">
        <f t="shared" si="225"/>
        <v>0</v>
      </c>
      <c r="BC212" s="25">
        <f t="shared" si="225"/>
        <v>0</v>
      </c>
      <c r="BD212" s="25">
        <f t="shared" si="225"/>
        <v>0</v>
      </c>
      <c r="BE212" s="25">
        <f t="shared" si="225"/>
        <v>0</v>
      </c>
      <c r="BF212" s="25">
        <f t="shared" si="225"/>
        <v>0</v>
      </c>
      <c r="BG212" s="25">
        <f t="shared" si="225"/>
        <v>0</v>
      </c>
    </row>
    <row r="213" spans="8:59">
      <c r="H213">
        <f>Registration!B34</f>
        <v>24</v>
      </c>
      <c r="I213">
        <f>Registration!C34</f>
        <v>0</v>
      </c>
      <c r="J213" s="25">
        <f t="shared" ref="J213:BG213" si="226">IF(ROW()=(COLUMN()+180),"-",(COUNTIF(G6_6,$H213)*COUNTIF(G6_6,J$7))+(COUNTIF(G6_7,$H213)*COUNTIF(G6_7,J$7))+(COUNTIF(G6_8,$H213)*COUNTIF(G6_8,J$7))+(COUNTIF(G6_9,$H213)*COUNTIF(G6_9,J$7))+(COUNTIF(G6_10,$H213)*COUNTIF(G6_10,J$7))+(COUNTIF(G7_6,$H213)*COUNTIF(G7_6,J$7))+(COUNTIF(G7_7,$H213)*COUNTIF(G7_7,J$7))+(COUNTIF(G7_8,$H213)*COUNTIF(G7_8,J$7))+(COUNTIF(G7_9,$H213)*COUNTIF(G7_9,J$7))+(COUNTIF(G7_10,$H213)*COUNTIF(G7_10,J$7))+(COUNTIF(G8_6,$H213)*COUNTIF(G8_6,J$7))+(COUNTIF(G8_7,$H213)*COUNTIF(G8_7,J$7))+(COUNTIF(G8_8,$H213)*COUNTIF(G8_8,J$7))+(COUNTIF(G8_9,$H213)*COUNTIF(G8_9,J$7))+(COUNTIF(G8_10,$H213)*COUNTIF(G8_10,J$7))+(COUNTIF(G9_6,$H213)*COUNTIF(G9_6,J$7))+(COUNTIF(G9_7,$H213)*COUNTIF(G9_7,J$7))+(COUNTIF(G9_8,$H213)*COUNTIF(G9_8,J$7))+(COUNTIF(G9_9,$H213)*COUNTIF(G9_9,J$7))+(COUNTIF(G9_10,$H213)*COUNTIF(G9_10,J$7)+J272))</f>
        <v>0</v>
      </c>
      <c r="K213" s="103">
        <f t="shared" si="226"/>
        <v>0</v>
      </c>
      <c r="L213" s="25">
        <f t="shared" si="226"/>
        <v>0</v>
      </c>
      <c r="M213" s="88">
        <f t="shared" si="226"/>
        <v>0</v>
      </c>
      <c r="N213" s="25">
        <f t="shared" si="226"/>
        <v>0</v>
      </c>
      <c r="O213" s="25">
        <f t="shared" si="226"/>
        <v>0</v>
      </c>
      <c r="P213" s="25">
        <f t="shared" si="226"/>
        <v>0</v>
      </c>
      <c r="Q213" s="25">
        <f t="shared" si="226"/>
        <v>0</v>
      </c>
      <c r="R213" s="25">
        <f t="shared" si="226"/>
        <v>0</v>
      </c>
      <c r="S213" s="25">
        <f t="shared" si="226"/>
        <v>0</v>
      </c>
      <c r="T213" s="25">
        <f t="shared" si="226"/>
        <v>0</v>
      </c>
      <c r="U213" s="25">
        <f t="shared" si="226"/>
        <v>0</v>
      </c>
      <c r="V213" s="25">
        <f t="shared" si="226"/>
        <v>0</v>
      </c>
      <c r="W213" s="25">
        <f t="shared" si="226"/>
        <v>0</v>
      </c>
      <c r="X213" s="25">
        <f t="shared" si="226"/>
        <v>0</v>
      </c>
      <c r="Y213" s="25">
        <f t="shared" si="226"/>
        <v>0</v>
      </c>
      <c r="Z213" s="25">
        <f t="shared" si="226"/>
        <v>0</v>
      </c>
      <c r="AA213" s="25">
        <f t="shared" si="226"/>
        <v>0</v>
      </c>
      <c r="AB213" s="25">
        <f t="shared" si="226"/>
        <v>0</v>
      </c>
      <c r="AC213" s="25">
        <f t="shared" si="226"/>
        <v>0</v>
      </c>
      <c r="AD213" s="25">
        <f t="shared" si="226"/>
        <v>0</v>
      </c>
      <c r="AE213" s="25">
        <f t="shared" si="226"/>
        <v>0</v>
      </c>
      <c r="AF213" s="25">
        <f t="shared" si="226"/>
        <v>0</v>
      </c>
      <c r="AG213" s="25" t="str">
        <f t="shared" si="226"/>
        <v>-</v>
      </c>
      <c r="AH213" s="25">
        <f t="shared" si="226"/>
        <v>0</v>
      </c>
      <c r="AI213" s="25">
        <f t="shared" si="226"/>
        <v>0</v>
      </c>
      <c r="AJ213" s="25">
        <f t="shared" si="226"/>
        <v>0</v>
      </c>
      <c r="AK213" s="25">
        <f t="shared" si="226"/>
        <v>0</v>
      </c>
      <c r="AL213" s="25">
        <f t="shared" si="226"/>
        <v>0</v>
      </c>
      <c r="AM213" s="25">
        <f t="shared" si="226"/>
        <v>0</v>
      </c>
      <c r="AN213" s="25">
        <f t="shared" si="226"/>
        <v>0</v>
      </c>
      <c r="AO213" s="25">
        <f t="shared" si="226"/>
        <v>0</v>
      </c>
      <c r="AP213" s="25">
        <f t="shared" si="226"/>
        <v>0</v>
      </c>
      <c r="AQ213" s="25">
        <f t="shared" si="226"/>
        <v>0</v>
      </c>
      <c r="AR213" s="25">
        <f t="shared" si="226"/>
        <v>0</v>
      </c>
      <c r="AS213" s="25">
        <f t="shared" si="226"/>
        <v>0</v>
      </c>
      <c r="AT213" s="25">
        <f t="shared" si="226"/>
        <v>0</v>
      </c>
      <c r="AU213" s="25">
        <f t="shared" si="226"/>
        <v>0</v>
      </c>
      <c r="AV213" s="25">
        <f t="shared" si="226"/>
        <v>0</v>
      </c>
      <c r="AW213" s="25">
        <f t="shared" si="226"/>
        <v>0</v>
      </c>
      <c r="AX213" s="25">
        <f t="shared" si="226"/>
        <v>0</v>
      </c>
      <c r="AY213" s="25">
        <f t="shared" si="226"/>
        <v>0</v>
      </c>
      <c r="AZ213" s="25">
        <f t="shared" si="226"/>
        <v>0</v>
      </c>
      <c r="BA213" s="25">
        <f t="shared" si="226"/>
        <v>0</v>
      </c>
      <c r="BB213" s="25">
        <f t="shared" si="226"/>
        <v>0</v>
      </c>
      <c r="BC213" s="25">
        <f t="shared" si="226"/>
        <v>0</v>
      </c>
      <c r="BD213" s="25">
        <f t="shared" si="226"/>
        <v>0</v>
      </c>
      <c r="BE213" s="25">
        <f t="shared" si="226"/>
        <v>0</v>
      </c>
      <c r="BF213" s="25">
        <f t="shared" si="226"/>
        <v>0</v>
      </c>
      <c r="BG213" s="25">
        <f t="shared" si="226"/>
        <v>0</v>
      </c>
    </row>
    <row r="214" spans="8:59">
      <c r="H214">
        <f>Registration!B35</f>
        <v>25</v>
      </c>
      <c r="I214">
        <f>Registration!C32</f>
        <v>0</v>
      </c>
      <c r="J214" s="25">
        <f t="shared" ref="J214:BG214" si="227">IF(ROW()=(COLUMN()+180),"-",(COUNTIF(G6_6,$H214)*COUNTIF(G6_6,J$7))+(COUNTIF(G6_7,$H214)*COUNTIF(G6_7,J$7))+(COUNTIF(G6_8,$H214)*COUNTIF(G6_8,J$7))+(COUNTIF(G6_9,$H214)*COUNTIF(G6_9,J$7))+(COUNTIF(G6_10,$H214)*COUNTIF(G6_10,J$7))+(COUNTIF(G7_6,$H214)*COUNTIF(G7_6,J$7))+(COUNTIF(G7_7,$H214)*COUNTIF(G7_7,J$7))+(COUNTIF(G7_8,$H214)*COUNTIF(G7_8,J$7))+(COUNTIF(G7_9,$H214)*COUNTIF(G7_9,J$7))+(COUNTIF(G7_10,$H214)*COUNTIF(G7_10,J$7))+(COUNTIF(G8_6,$H214)*COUNTIF(G8_6,J$7))+(COUNTIF(G8_7,$H214)*COUNTIF(G8_7,J$7))+(COUNTIF(G8_8,$H214)*COUNTIF(G8_8,J$7))+(COUNTIF(G8_9,$H214)*COUNTIF(G8_9,J$7))+(COUNTIF(G8_10,$H214)*COUNTIF(G8_10,J$7))+(COUNTIF(G9_6,$H214)*COUNTIF(G9_6,J$7))+(COUNTIF(G9_7,$H214)*COUNTIF(G9_7,J$7))+(COUNTIF(G9_8,$H214)*COUNTIF(G9_8,J$7))+(COUNTIF(G9_9,$H214)*COUNTIF(G9_9,J$7))+(COUNTIF(G9_10,$H214)*COUNTIF(G9_10,J$7)+J273))</f>
        <v>0</v>
      </c>
      <c r="K214" s="25">
        <f t="shared" si="227"/>
        <v>0</v>
      </c>
      <c r="L214" s="25">
        <f t="shared" si="227"/>
        <v>0</v>
      </c>
      <c r="M214" s="25">
        <f t="shared" si="227"/>
        <v>0</v>
      </c>
      <c r="N214" s="25">
        <f t="shared" si="227"/>
        <v>0</v>
      </c>
      <c r="O214" s="68">
        <f t="shared" si="227"/>
        <v>0</v>
      </c>
      <c r="P214" s="25">
        <f t="shared" si="227"/>
        <v>0</v>
      </c>
      <c r="Q214" s="25">
        <f t="shared" si="227"/>
        <v>0</v>
      </c>
      <c r="R214" s="25">
        <f t="shared" si="227"/>
        <v>0</v>
      </c>
      <c r="S214" s="25">
        <f t="shared" si="227"/>
        <v>0</v>
      </c>
      <c r="T214" s="25">
        <f t="shared" si="227"/>
        <v>0</v>
      </c>
      <c r="U214" s="25">
        <f t="shared" si="227"/>
        <v>0</v>
      </c>
      <c r="V214" s="25">
        <f t="shared" si="227"/>
        <v>0</v>
      </c>
      <c r="W214" s="25">
        <f t="shared" si="227"/>
        <v>0</v>
      </c>
      <c r="X214" s="25">
        <f t="shared" si="227"/>
        <v>0</v>
      </c>
      <c r="Y214" s="25">
        <f t="shared" si="227"/>
        <v>0</v>
      </c>
      <c r="Z214" s="25">
        <f t="shared" si="227"/>
        <v>0</v>
      </c>
      <c r="AA214" s="25">
        <f t="shared" si="227"/>
        <v>0</v>
      </c>
      <c r="AB214" s="25">
        <f t="shared" si="227"/>
        <v>0</v>
      </c>
      <c r="AC214" s="25">
        <f t="shared" si="227"/>
        <v>0</v>
      </c>
      <c r="AD214" s="25">
        <f t="shared" si="227"/>
        <v>0</v>
      </c>
      <c r="AE214" s="25">
        <f t="shared" si="227"/>
        <v>0</v>
      </c>
      <c r="AF214" s="25">
        <f t="shared" si="227"/>
        <v>0</v>
      </c>
      <c r="AG214" s="25">
        <f t="shared" si="227"/>
        <v>0</v>
      </c>
      <c r="AH214" s="25" t="str">
        <f t="shared" si="227"/>
        <v>-</v>
      </c>
      <c r="AI214" s="25">
        <f t="shared" si="227"/>
        <v>0</v>
      </c>
      <c r="AJ214" s="25">
        <f t="shared" si="227"/>
        <v>0</v>
      </c>
      <c r="AK214" s="25">
        <f t="shared" si="227"/>
        <v>0</v>
      </c>
      <c r="AL214" s="25">
        <f t="shared" si="227"/>
        <v>0</v>
      </c>
      <c r="AM214" s="25">
        <f t="shared" si="227"/>
        <v>0</v>
      </c>
      <c r="AN214" s="25">
        <f t="shared" si="227"/>
        <v>0</v>
      </c>
      <c r="AO214" s="25">
        <f t="shared" si="227"/>
        <v>0</v>
      </c>
      <c r="AP214" s="25">
        <f t="shared" si="227"/>
        <v>0</v>
      </c>
      <c r="AQ214" s="25">
        <f t="shared" si="227"/>
        <v>0</v>
      </c>
      <c r="AR214" s="25">
        <f t="shared" si="227"/>
        <v>0</v>
      </c>
      <c r="AS214" s="25">
        <f t="shared" si="227"/>
        <v>0</v>
      </c>
      <c r="AT214" s="25">
        <f t="shared" si="227"/>
        <v>0</v>
      </c>
      <c r="AU214" s="25">
        <f t="shared" si="227"/>
        <v>0</v>
      </c>
      <c r="AV214" s="25">
        <f t="shared" si="227"/>
        <v>0</v>
      </c>
      <c r="AW214" s="25">
        <f t="shared" si="227"/>
        <v>0</v>
      </c>
      <c r="AX214" s="25">
        <f t="shared" si="227"/>
        <v>0</v>
      </c>
      <c r="AY214" s="25">
        <f t="shared" si="227"/>
        <v>0</v>
      </c>
      <c r="AZ214" s="25">
        <f t="shared" si="227"/>
        <v>0</v>
      </c>
      <c r="BA214" s="25">
        <f t="shared" si="227"/>
        <v>0</v>
      </c>
      <c r="BB214" s="25">
        <f t="shared" si="227"/>
        <v>0</v>
      </c>
      <c r="BC214" s="25">
        <f t="shared" si="227"/>
        <v>0</v>
      </c>
      <c r="BD214" s="25">
        <f t="shared" si="227"/>
        <v>0</v>
      </c>
      <c r="BE214" s="25">
        <f t="shared" si="227"/>
        <v>0</v>
      </c>
      <c r="BF214" s="25">
        <f t="shared" si="227"/>
        <v>0</v>
      </c>
      <c r="BG214" s="25">
        <f t="shared" si="227"/>
        <v>0</v>
      </c>
    </row>
    <row r="215" spans="8:59">
      <c r="H215">
        <f>Registration!B36</f>
        <v>26</v>
      </c>
      <c r="I215">
        <f>Registration!C36</f>
        <v>0</v>
      </c>
      <c r="J215" s="25">
        <f t="shared" ref="J215:BG215" si="228">IF(ROW()=(COLUMN()+180),"-",(COUNTIF(G6_6,$H215)*COUNTIF(G6_6,J$7))+(COUNTIF(G6_7,$H215)*COUNTIF(G6_7,J$7))+(COUNTIF(G6_8,$H215)*COUNTIF(G6_8,J$7))+(COUNTIF(G6_9,$H215)*COUNTIF(G6_9,J$7))+(COUNTIF(G6_10,$H215)*COUNTIF(G6_10,J$7))+(COUNTIF(G7_6,$H215)*COUNTIF(G7_6,J$7))+(COUNTIF(G7_7,$H215)*COUNTIF(G7_7,J$7))+(COUNTIF(G7_8,$H215)*COUNTIF(G7_8,J$7))+(COUNTIF(G7_9,$H215)*COUNTIF(G7_9,J$7))+(COUNTIF(G7_10,$H215)*COUNTIF(G7_10,J$7))+(COUNTIF(G8_6,$H215)*COUNTIF(G8_6,J$7))+(COUNTIF(G8_7,$H215)*COUNTIF(G8_7,J$7))+(COUNTIF(G8_8,$H215)*COUNTIF(G8_8,J$7))+(COUNTIF(G8_9,$H215)*COUNTIF(G8_9,J$7))+(COUNTIF(G8_10,$H215)*COUNTIF(G8_10,J$7))+(COUNTIF(G9_6,$H215)*COUNTIF(G9_6,J$7))+(COUNTIF(G9_7,$H215)*COUNTIF(G9_7,J$7))+(COUNTIF(G9_8,$H215)*COUNTIF(G9_8,J$7))+(COUNTIF(G9_9,$H215)*COUNTIF(G9_9,J$7))+(COUNTIF(G9_10,$H215)*COUNTIF(G9_10,J$7)+J274))</f>
        <v>0</v>
      </c>
      <c r="K215" s="25">
        <f t="shared" si="228"/>
        <v>0</v>
      </c>
      <c r="L215" s="25">
        <f t="shared" si="228"/>
        <v>0</v>
      </c>
      <c r="M215" s="25">
        <f t="shared" si="228"/>
        <v>0</v>
      </c>
      <c r="N215" s="25">
        <f t="shared" si="228"/>
        <v>0</v>
      </c>
      <c r="O215" s="25">
        <f t="shared" si="228"/>
        <v>0</v>
      </c>
      <c r="P215" s="25">
        <f t="shared" si="228"/>
        <v>0</v>
      </c>
      <c r="Q215" s="25">
        <f t="shared" si="228"/>
        <v>0</v>
      </c>
      <c r="R215" s="25">
        <f t="shared" si="228"/>
        <v>0</v>
      </c>
      <c r="S215" s="25">
        <f t="shared" si="228"/>
        <v>0</v>
      </c>
      <c r="T215" s="25">
        <f t="shared" si="228"/>
        <v>0</v>
      </c>
      <c r="U215" s="25">
        <f t="shared" si="228"/>
        <v>0</v>
      </c>
      <c r="V215" s="25">
        <f t="shared" si="228"/>
        <v>0</v>
      </c>
      <c r="W215" s="25">
        <f t="shared" si="228"/>
        <v>0</v>
      </c>
      <c r="X215" s="25">
        <f t="shared" si="228"/>
        <v>0</v>
      </c>
      <c r="Y215" s="25">
        <f t="shared" si="228"/>
        <v>0</v>
      </c>
      <c r="Z215" s="25">
        <f t="shared" si="228"/>
        <v>0</v>
      </c>
      <c r="AA215" s="25">
        <f t="shared" si="228"/>
        <v>0</v>
      </c>
      <c r="AB215" s="25">
        <f t="shared" si="228"/>
        <v>0</v>
      </c>
      <c r="AC215" s="25">
        <f t="shared" si="228"/>
        <v>0</v>
      </c>
      <c r="AD215" s="25">
        <f t="shared" si="228"/>
        <v>0</v>
      </c>
      <c r="AE215" s="25">
        <f t="shared" si="228"/>
        <v>0</v>
      </c>
      <c r="AF215" s="25">
        <f t="shared" si="228"/>
        <v>0</v>
      </c>
      <c r="AG215" s="25">
        <f t="shared" si="228"/>
        <v>0</v>
      </c>
      <c r="AH215" s="25">
        <f t="shared" si="228"/>
        <v>0</v>
      </c>
      <c r="AI215" s="25" t="str">
        <f t="shared" si="228"/>
        <v>-</v>
      </c>
      <c r="AJ215" s="25">
        <f t="shared" si="228"/>
        <v>0</v>
      </c>
      <c r="AK215" s="25">
        <f t="shared" si="228"/>
        <v>0</v>
      </c>
      <c r="AL215" s="25">
        <f t="shared" si="228"/>
        <v>0</v>
      </c>
      <c r="AM215" s="25">
        <f t="shared" si="228"/>
        <v>0</v>
      </c>
      <c r="AN215" s="25">
        <f t="shared" si="228"/>
        <v>0</v>
      </c>
      <c r="AO215" s="25">
        <f t="shared" si="228"/>
        <v>0</v>
      </c>
      <c r="AP215" s="25">
        <f t="shared" si="228"/>
        <v>0</v>
      </c>
      <c r="AQ215" s="25">
        <f t="shared" si="228"/>
        <v>0</v>
      </c>
      <c r="AR215" s="25">
        <f t="shared" si="228"/>
        <v>0</v>
      </c>
      <c r="AS215" s="25">
        <f t="shared" si="228"/>
        <v>0</v>
      </c>
      <c r="AT215" s="25">
        <f t="shared" si="228"/>
        <v>0</v>
      </c>
      <c r="AU215" s="25">
        <f t="shared" si="228"/>
        <v>0</v>
      </c>
      <c r="AV215" s="25">
        <f t="shared" si="228"/>
        <v>0</v>
      </c>
      <c r="AW215" s="25">
        <f t="shared" si="228"/>
        <v>0</v>
      </c>
      <c r="AX215" s="25">
        <f t="shared" si="228"/>
        <v>0</v>
      </c>
      <c r="AY215" s="25">
        <f t="shared" si="228"/>
        <v>0</v>
      </c>
      <c r="AZ215" s="25">
        <f t="shared" si="228"/>
        <v>0</v>
      </c>
      <c r="BA215" s="25">
        <f t="shared" si="228"/>
        <v>0</v>
      </c>
      <c r="BB215" s="25">
        <f t="shared" si="228"/>
        <v>0</v>
      </c>
      <c r="BC215" s="25">
        <f t="shared" si="228"/>
        <v>0</v>
      </c>
      <c r="BD215" s="25">
        <f t="shared" si="228"/>
        <v>0</v>
      </c>
      <c r="BE215" s="25">
        <f t="shared" si="228"/>
        <v>0</v>
      </c>
      <c r="BF215" s="25">
        <f t="shared" si="228"/>
        <v>0</v>
      </c>
      <c r="BG215" s="25">
        <f t="shared" si="228"/>
        <v>0</v>
      </c>
    </row>
    <row r="216" spans="8:59">
      <c r="H216">
        <f>Registration!B37</f>
        <v>27</v>
      </c>
      <c r="I216">
        <f>Registration!C37</f>
        <v>0</v>
      </c>
      <c r="J216" s="25">
        <f t="shared" ref="J216:BG216" si="229">IF(ROW()=(COLUMN()+180),"-",(COUNTIF(G6_6,$H216)*COUNTIF(G6_6,J$7))+(COUNTIF(G6_7,$H216)*COUNTIF(G6_7,J$7))+(COUNTIF(G6_8,$H216)*COUNTIF(G6_8,J$7))+(COUNTIF(G6_9,$H216)*COUNTIF(G6_9,J$7))+(COUNTIF(G6_10,$H216)*COUNTIF(G6_10,J$7))+(COUNTIF(G7_6,$H216)*COUNTIF(G7_6,J$7))+(COUNTIF(G7_7,$H216)*COUNTIF(G7_7,J$7))+(COUNTIF(G7_8,$H216)*COUNTIF(G7_8,J$7))+(COUNTIF(G7_9,$H216)*COUNTIF(G7_9,J$7))+(COUNTIF(G7_10,$H216)*COUNTIF(G7_10,J$7))+(COUNTIF(G8_6,$H216)*COUNTIF(G8_6,J$7))+(COUNTIF(G8_7,$H216)*COUNTIF(G8_7,J$7))+(COUNTIF(G8_8,$H216)*COUNTIF(G8_8,J$7))+(COUNTIF(G8_9,$H216)*COUNTIF(G8_9,J$7))+(COUNTIF(G8_10,$H216)*COUNTIF(G8_10,J$7))+(COUNTIF(G9_6,$H216)*COUNTIF(G9_6,J$7))+(COUNTIF(G9_7,$H216)*COUNTIF(G9_7,J$7))+(COUNTIF(G9_8,$H216)*COUNTIF(G9_8,J$7))+(COUNTIF(G9_9,$H216)*COUNTIF(G9_9,J$7))+(COUNTIF(G9_10,$H216)*COUNTIF(G9_10,J$7)+J275))</f>
        <v>0</v>
      </c>
      <c r="K216" s="103">
        <f t="shared" si="229"/>
        <v>0</v>
      </c>
      <c r="L216" s="25">
        <f t="shared" si="229"/>
        <v>0</v>
      </c>
      <c r="M216" s="148">
        <f t="shared" si="229"/>
        <v>0</v>
      </c>
      <c r="N216" s="25">
        <f t="shared" si="229"/>
        <v>0</v>
      </c>
      <c r="O216" s="148">
        <f t="shared" si="229"/>
        <v>0</v>
      </c>
      <c r="P216" s="25">
        <f t="shared" si="229"/>
        <v>0</v>
      </c>
      <c r="Q216" s="25">
        <f t="shared" si="229"/>
        <v>0</v>
      </c>
      <c r="R216" s="25">
        <f t="shared" si="229"/>
        <v>0</v>
      </c>
      <c r="S216" s="25">
        <f t="shared" si="229"/>
        <v>0</v>
      </c>
      <c r="T216" s="25">
        <f t="shared" si="229"/>
        <v>0</v>
      </c>
      <c r="U216" s="25">
        <f t="shared" si="229"/>
        <v>0</v>
      </c>
      <c r="V216" s="25">
        <f t="shared" si="229"/>
        <v>0</v>
      </c>
      <c r="W216" s="25">
        <f t="shared" si="229"/>
        <v>0</v>
      </c>
      <c r="X216" s="25">
        <f t="shared" si="229"/>
        <v>0</v>
      </c>
      <c r="Y216" s="25">
        <f t="shared" si="229"/>
        <v>0</v>
      </c>
      <c r="Z216" s="25">
        <f t="shared" si="229"/>
        <v>0</v>
      </c>
      <c r="AA216" s="25">
        <f t="shared" si="229"/>
        <v>0</v>
      </c>
      <c r="AB216" s="25">
        <f t="shared" si="229"/>
        <v>0</v>
      </c>
      <c r="AC216" s="25">
        <f t="shared" si="229"/>
        <v>0</v>
      </c>
      <c r="AD216" s="25">
        <f t="shared" si="229"/>
        <v>0</v>
      </c>
      <c r="AE216" s="25">
        <f t="shared" si="229"/>
        <v>0</v>
      </c>
      <c r="AF216" s="25">
        <f t="shared" si="229"/>
        <v>0</v>
      </c>
      <c r="AG216" s="25">
        <f t="shared" si="229"/>
        <v>0</v>
      </c>
      <c r="AH216" s="25">
        <f t="shared" si="229"/>
        <v>0</v>
      </c>
      <c r="AI216" s="25">
        <f t="shared" si="229"/>
        <v>0</v>
      </c>
      <c r="AJ216" s="25" t="str">
        <f t="shared" si="229"/>
        <v>-</v>
      </c>
      <c r="AK216" s="25">
        <f t="shared" si="229"/>
        <v>0</v>
      </c>
      <c r="AL216" s="25">
        <f t="shared" si="229"/>
        <v>0</v>
      </c>
      <c r="AM216" s="25">
        <f t="shared" si="229"/>
        <v>0</v>
      </c>
      <c r="AN216" s="25">
        <f t="shared" si="229"/>
        <v>0</v>
      </c>
      <c r="AO216" s="25">
        <f t="shared" si="229"/>
        <v>0</v>
      </c>
      <c r="AP216" s="25">
        <f t="shared" si="229"/>
        <v>0</v>
      </c>
      <c r="AQ216" s="25">
        <f t="shared" si="229"/>
        <v>0</v>
      </c>
      <c r="AR216" s="25">
        <f t="shared" si="229"/>
        <v>0</v>
      </c>
      <c r="AS216" s="25">
        <f t="shared" si="229"/>
        <v>0</v>
      </c>
      <c r="AT216" s="25">
        <f t="shared" si="229"/>
        <v>0</v>
      </c>
      <c r="AU216" s="25">
        <f t="shared" si="229"/>
        <v>0</v>
      </c>
      <c r="AV216" s="25">
        <f t="shared" si="229"/>
        <v>0</v>
      </c>
      <c r="AW216" s="25">
        <f t="shared" si="229"/>
        <v>0</v>
      </c>
      <c r="AX216" s="25">
        <f t="shared" si="229"/>
        <v>0</v>
      </c>
      <c r="AY216" s="25">
        <f t="shared" si="229"/>
        <v>0</v>
      </c>
      <c r="AZ216" s="25">
        <f t="shared" si="229"/>
        <v>0</v>
      </c>
      <c r="BA216" s="25">
        <f t="shared" si="229"/>
        <v>0</v>
      </c>
      <c r="BB216" s="25">
        <f t="shared" si="229"/>
        <v>0</v>
      </c>
      <c r="BC216" s="25">
        <f t="shared" si="229"/>
        <v>0</v>
      </c>
      <c r="BD216" s="25">
        <f t="shared" si="229"/>
        <v>0</v>
      </c>
      <c r="BE216" s="25">
        <f t="shared" si="229"/>
        <v>0</v>
      </c>
      <c r="BF216" s="25">
        <f t="shared" si="229"/>
        <v>0</v>
      </c>
      <c r="BG216" s="25">
        <f t="shared" si="229"/>
        <v>0</v>
      </c>
    </row>
    <row r="217" spans="8:59">
      <c r="H217">
        <f>Registration!B38</f>
        <v>28</v>
      </c>
      <c r="I217">
        <f>Registration!C38</f>
        <v>0</v>
      </c>
      <c r="J217" s="25">
        <f t="shared" ref="J217:BG217" si="230">IF(ROW()=(COLUMN()+180),"-",(COUNTIF(G6_6,$H217)*COUNTIF(G6_6,J$7))+(COUNTIF(G6_7,$H217)*COUNTIF(G6_7,J$7))+(COUNTIF(G6_8,$H217)*COUNTIF(G6_8,J$7))+(COUNTIF(G6_9,$H217)*COUNTIF(G6_9,J$7))+(COUNTIF(G6_10,$H217)*COUNTIF(G6_10,J$7))+(COUNTIF(G7_6,$H217)*COUNTIF(G7_6,J$7))+(COUNTIF(G7_7,$H217)*COUNTIF(G7_7,J$7))+(COUNTIF(G7_8,$H217)*COUNTIF(G7_8,J$7))+(COUNTIF(G7_9,$H217)*COUNTIF(G7_9,J$7))+(COUNTIF(G7_10,$H217)*COUNTIF(G7_10,J$7))+(COUNTIF(G8_6,$H217)*COUNTIF(G8_6,J$7))+(COUNTIF(G8_7,$H217)*COUNTIF(G8_7,J$7))+(COUNTIF(G8_8,$H217)*COUNTIF(G8_8,J$7))+(COUNTIF(G8_9,$H217)*COUNTIF(G8_9,J$7))+(COUNTIF(G8_10,$H217)*COUNTIF(G8_10,J$7))+(COUNTIF(G9_6,$H217)*COUNTIF(G9_6,J$7))+(COUNTIF(G9_7,$H217)*COUNTIF(G9_7,J$7))+(COUNTIF(G9_8,$H217)*COUNTIF(G9_8,J$7))+(COUNTIF(G9_9,$H217)*COUNTIF(G9_9,J$7))+(COUNTIF(G9_10,$H217)*COUNTIF(G9_10,J$7)+J276))</f>
        <v>0</v>
      </c>
      <c r="K217" s="25">
        <f t="shared" si="230"/>
        <v>0</v>
      </c>
      <c r="L217" s="25">
        <f t="shared" si="230"/>
        <v>0</v>
      </c>
      <c r="M217" s="25">
        <f t="shared" si="230"/>
        <v>0</v>
      </c>
      <c r="N217" s="25">
        <f t="shared" si="230"/>
        <v>0</v>
      </c>
      <c r="O217" s="103">
        <f t="shared" si="230"/>
        <v>0</v>
      </c>
      <c r="P217" s="25">
        <f t="shared" si="230"/>
        <v>0</v>
      </c>
      <c r="Q217" s="148">
        <f t="shared" si="230"/>
        <v>0</v>
      </c>
      <c r="R217" s="25">
        <f t="shared" si="230"/>
        <v>0</v>
      </c>
      <c r="S217" s="148">
        <f t="shared" si="230"/>
        <v>0</v>
      </c>
      <c r="T217" s="149">
        <f t="shared" si="230"/>
        <v>0</v>
      </c>
      <c r="U217" s="25">
        <f t="shared" si="230"/>
        <v>0</v>
      </c>
      <c r="V217" s="25">
        <f t="shared" si="230"/>
        <v>0</v>
      </c>
      <c r="W217" s="25">
        <f t="shared" si="230"/>
        <v>0</v>
      </c>
      <c r="X217" s="25">
        <f t="shared" si="230"/>
        <v>0</v>
      </c>
      <c r="Y217" s="25">
        <f t="shared" si="230"/>
        <v>0</v>
      </c>
      <c r="Z217" s="25">
        <f t="shared" si="230"/>
        <v>0</v>
      </c>
      <c r="AA217" s="25">
        <f t="shared" si="230"/>
        <v>0</v>
      </c>
      <c r="AB217" s="25">
        <f t="shared" si="230"/>
        <v>0</v>
      </c>
      <c r="AC217" s="25">
        <f t="shared" si="230"/>
        <v>0</v>
      </c>
      <c r="AD217" s="25">
        <f t="shared" si="230"/>
        <v>0</v>
      </c>
      <c r="AE217" s="25">
        <f t="shared" si="230"/>
        <v>0</v>
      </c>
      <c r="AF217" s="25">
        <f t="shared" si="230"/>
        <v>0</v>
      </c>
      <c r="AG217" s="25">
        <f t="shared" si="230"/>
        <v>0</v>
      </c>
      <c r="AH217" s="25">
        <f t="shared" si="230"/>
        <v>0</v>
      </c>
      <c r="AI217" s="25">
        <f t="shared" si="230"/>
        <v>0</v>
      </c>
      <c r="AJ217" s="25">
        <f t="shared" si="230"/>
        <v>0</v>
      </c>
      <c r="AK217" s="25" t="str">
        <f t="shared" si="230"/>
        <v>-</v>
      </c>
      <c r="AL217" s="25">
        <f t="shared" si="230"/>
        <v>0</v>
      </c>
      <c r="AM217" s="25">
        <f t="shared" si="230"/>
        <v>0</v>
      </c>
      <c r="AN217" s="25">
        <f t="shared" si="230"/>
        <v>0</v>
      </c>
      <c r="AO217" s="25">
        <f t="shared" si="230"/>
        <v>0</v>
      </c>
      <c r="AP217" s="25">
        <f t="shared" si="230"/>
        <v>0</v>
      </c>
      <c r="AQ217" s="25">
        <f t="shared" si="230"/>
        <v>0</v>
      </c>
      <c r="AR217" s="25">
        <f t="shared" si="230"/>
        <v>0</v>
      </c>
      <c r="AS217" s="25">
        <f t="shared" si="230"/>
        <v>0</v>
      </c>
      <c r="AT217" s="25">
        <f t="shared" si="230"/>
        <v>0</v>
      </c>
      <c r="AU217" s="25">
        <f t="shared" si="230"/>
        <v>0</v>
      </c>
      <c r="AV217" s="25">
        <f t="shared" si="230"/>
        <v>0</v>
      </c>
      <c r="AW217" s="25">
        <f t="shared" si="230"/>
        <v>0</v>
      </c>
      <c r="AX217" s="25">
        <f t="shared" si="230"/>
        <v>0</v>
      </c>
      <c r="AY217" s="25">
        <f t="shared" si="230"/>
        <v>0</v>
      </c>
      <c r="AZ217" s="25">
        <f t="shared" si="230"/>
        <v>0</v>
      </c>
      <c r="BA217" s="25">
        <f t="shared" si="230"/>
        <v>0</v>
      </c>
      <c r="BB217" s="25">
        <f t="shared" si="230"/>
        <v>0</v>
      </c>
      <c r="BC217" s="25">
        <f t="shared" si="230"/>
        <v>0</v>
      </c>
      <c r="BD217" s="25">
        <f t="shared" si="230"/>
        <v>0</v>
      </c>
      <c r="BE217" s="25">
        <f t="shared" si="230"/>
        <v>0</v>
      </c>
      <c r="BF217" s="25">
        <f t="shared" si="230"/>
        <v>0</v>
      </c>
      <c r="BG217" s="25">
        <f t="shared" si="230"/>
        <v>0</v>
      </c>
    </row>
    <row r="218" spans="8:59">
      <c r="H218">
        <f>Registration!B39</f>
        <v>29</v>
      </c>
      <c r="I218">
        <f>Registration!C39</f>
        <v>0</v>
      </c>
      <c r="J218" s="25">
        <f t="shared" ref="J218:BG218" si="231">IF(ROW()=(COLUMN()+180),"-",(COUNTIF(G6_6,$H218)*COUNTIF(G6_6,J$7))+(COUNTIF(G6_7,$H218)*COUNTIF(G6_7,J$7))+(COUNTIF(G6_8,$H218)*COUNTIF(G6_8,J$7))+(COUNTIF(G6_9,$H218)*COUNTIF(G6_9,J$7))+(COUNTIF(G6_10,$H218)*COUNTIF(G6_10,J$7))+(COUNTIF(G7_6,$H218)*COUNTIF(G7_6,J$7))+(COUNTIF(G7_7,$H218)*COUNTIF(G7_7,J$7))+(COUNTIF(G7_8,$H218)*COUNTIF(G7_8,J$7))+(COUNTIF(G7_9,$H218)*COUNTIF(G7_9,J$7))+(COUNTIF(G7_10,$H218)*COUNTIF(G7_10,J$7))+(COUNTIF(G8_6,$H218)*COUNTIF(G8_6,J$7))+(COUNTIF(G8_7,$H218)*COUNTIF(G8_7,J$7))+(COUNTIF(G8_8,$H218)*COUNTIF(G8_8,J$7))+(COUNTIF(G8_9,$H218)*COUNTIF(G8_9,J$7))+(COUNTIF(G8_10,$H218)*COUNTIF(G8_10,J$7))+(COUNTIF(G9_6,$H218)*COUNTIF(G9_6,J$7))+(COUNTIF(G9_7,$H218)*COUNTIF(G9_7,J$7))+(COUNTIF(G9_8,$H218)*COUNTIF(G9_8,J$7))+(COUNTIF(G9_9,$H218)*COUNTIF(G9_9,J$7))+(COUNTIF(G9_10,$H218)*COUNTIF(G9_10,J$7)+J277))</f>
        <v>0</v>
      </c>
      <c r="K218" s="25">
        <f t="shared" si="231"/>
        <v>0</v>
      </c>
      <c r="L218" s="25">
        <f t="shared" si="231"/>
        <v>0</v>
      </c>
      <c r="M218" s="25">
        <f t="shared" si="231"/>
        <v>0</v>
      </c>
      <c r="N218" s="25">
        <f t="shared" si="231"/>
        <v>0</v>
      </c>
      <c r="O218" s="25">
        <f t="shared" si="231"/>
        <v>0</v>
      </c>
      <c r="P218" s="25">
        <f t="shared" si="231"/>
        <v>0</v>
      </c>
      <c r="Q218" s="25">
        <f t="shared" si="231"/>
        <v>0</v>
      </c>
      <c r="R218" s="25">
        <f t="shared" si="231"/>
        <v>0</v>
      </c>
      <c r="S218" s="25">
        <f t="shared" si="231"/>
        <v>0</v>
      </c>
      <c r="T218" s="25">
        <f t="shared" si="231"/>
        <v>0</v>
      </c>
      <c r="U218" s="25">
        <f t="shared" si="231"/>
        <v>0</v>
      </c>
      <c r="V218" s="25">
        <f t="shared" si="231"/>
        <v>0</v>
      </c>
      <c r="W218" s="25">
        <f t="shared" si="231"/>
        <v>0</v>
      </c>
      <c r="X218" s="25">
        <f t="shared" si="231"/>
        <v>0</v>
      </c>
      <c r="Y218" s="25">
        <f t="shared" si="231"/>
        <v>0</v>
      </c>
      <c r="Z218" s="25">
        <f t="shared" si="231"/>
        <v>0</v>
      </c>
      <c r="AA218" s="25">
        <f t="shared" si="231"/>
        <v>0</v>
      </c>
      <c r="AB218" s="25">
        <f t="shared" si="231"/>
        <v>0</v>
      </c>
      <c r="AC218" s="25">
        <f t="shared" si="231"/>
        <v>0</v>
      </c>
      <c r="AD218" s="25">
        <f t="shared" si="231"/>
        <v>0</v>
      </c>
      <c r="AE218" s="25">
        <f t="shared" si="231"/>
        <v>0</v>
      </c>
      <c r="AF218" s="25">
        <f t="shared" si="231"/>
        <v>0</v>
      </c>
      <c r="AG218" s="25">
        <f t="shared" si="231"/>
        <v>0</v>
      </c>
      <c r="AH218" s="25">
        <f t="shared" si="231"/>
        <v>0</v>
      </c>
      <c r="AI218" s="25">
        <f t="shared" si="231"/>
        <v>0</v>
      </c>
      <c r="AJ218" s="25">
        <f t="shared" si="231"/>
        <v>0</v>
      </c>
      <c r="AK218" s="25">
        <f t="shared" si="231"/>
        <v>0</v>
      </c>
      <c r="AL218" s="25" t="str">
        <f t="shared" si="231"/>
        <v>-</v>
      </c>
      <c r="AM218" s="25">
        <f t="shared" si="231"/>
        <v>0</v>
      </c>
      <c r="AN218" s="25">
        <f t="shared" si="231"/>
        <v>0</v>
      </c>
      <c r="AO218" s="25">
        <f t="shared" si="231"/>
        <v>0</v>
      </c>
      <c r="AP218" s="25">
        <f t="shared" si="231"/>
        <v>0</v>
      </c>
      <c r="AQ218" s="25">
        <f t="shared" si="231"/>
        <v>0</v>
      </c>
      <c r="AR218" s="25">
        <f t="shared" si="231"/>
        <v>0</v>
      </c>
      <c r="AS218" s="25">
        <f t="shared" si="231"/>
        <v>0</v>
      </c>
      <c r="AT218" s="25">
        <f t="shared" si="231"/>
        <v>0</v>
      </c>
      <c r="AU218" s="25">
        <f t="shared" si="231"/>
        <v>0</v>
      </c>
      <c r="AV218" s="25">
        <f t="shared" si="231"/>
        <v>0</v>
      </c>
      <c r="AW218" s="25">
        <f t="shared" si="231"/>
        <v>0</v>
      </c>
      <c r="AX218" s="25">
        <f t="shared" si="231"/>
        <v>0</v>
      </c>
      <c r="AY218" s="25">
        <f t="shared" si="231"/>
        <v>0</v>
      </c>
      <c r="AZ218" s="25">
        <f t="shared" si="231"/>
        <v>0</v>
      </c>
      <c r="BA218" s="25">
        <f t="shared" si="231"/>
        <v>0</v>
      </c>
      <c r="BB218" s="25">
        <f t="shared" si="231"/>
        <v>0</v>
      </c>
      <c r="BC218" s="25">
        <f t="shared" si="231"/>
        <v>0</v>
      </c>
      <c r="BD218" s="25">
        <f t="shared" si="231"/>
        <v>0</v>
      </c>
      <c r="BE218" s="25">
        <f t="shared" si="231"/>
        <v>0</v>
      </c>
      <c r="BF218" s="25">
        <f t="shared" si="231"/>
        <v>0</v>
      </c>
      <c r="BG218" s="25">
        <f t="shared" si="231"/>
        <v>0</v>
      </c>
    </row>
    <row r="219" spans="8:59">
      <c r="H219">
        <f>Registration!B40</f>
        <v>30</v>
      </c>
      <c r="I219">
        <f>Registration!C40</f>
        <v>0</v>
      </c>
      <c r="J219" s="25">
        <f t="shared" ref="J219:BG219" si="232">IF(ROW()=(COLUMN()+180),"-",(COUNTIF(G6_6,$H219)*COUNTIF(G6_6,J$7))+(COUNTIF(G6_7,$H219)*COUNTIF(G6_7,J$7))+(COUNTIF(G6_8,$H219)*COUNTIF(G6_8,J$7))+(COUNTIF(G6_9,$H219)*COUNTIF(G6_9,J$7))+(COUNTIF(G6_10,$H219)*COUNTIF(G6_10,J$7))+(COUNTIF(G7_6,$H219)*COUNTIF(G7_6,J$7))+(COUNTIF(G7_7,$H219)*COUNTIF(G7_7,J$7))+(COUNTIF(G7_8,$H219)*COUNTIF(G7_8,J$7))+(COUNTIF(G7_9,$H219)*COUNTIF(G7_9,J$7))+(COUNTIF(G7_10,$H219)*COUNTIF(G7_10,J$7))+(COUNTIF(G8_6,$H219)*COUNTIF(G8_6,J$7))+(COUNTIF(G8_7,$H219)*COUNTIF(G8_7,J$7))+(COUNTIF(G8_8,$H219)*COUNTIF(G8_8,J$7))+(COUNTIF(G8_9,$H219)*COUNTIF(G8_9,J$7))+(COUNTIF(G8_10,$H219)*COUNTIF(G8_10,J$7))+(COUNTIF(G9_6,$H219)*COUNTIF(G9_6,J$7))+(COUNTIF(G9_7,$H219)*COUNTIF(G9_7,J$7))+(COUNTIF(G9_8,$H219)*COUNTIF(G9_8,J$7))+(COUNTIF(G9_9,$H219)*COUNTIF(G9_9,J$7))+(COUNTIF(G9_10,$H219)*COUNTIF(G9_10,J$7)+J278))</f>
        <v>0</v>
      </c>
      <c r="K219" s="103">
        <f t="shared" si="232"/>
        <v>0</v>
      </c>
      <c r="L219" s="25">
        <f t="shared" si="232"/>
        <v>0</v>
      </c>
      <c r="M219" s="148">
        <f t="shared" si="232"/>
        <v>0</v>
      </c>
      <c r="N219" s="25">
        <f t="shared" si="232"/>
        <v>0</v>
      </c>
      <c r="O219" s="25">
        <f t="shared" si="232"/>
        <v>0</v>
      </c>
      <c r="P219" s="25">
        <f t="shared" si="232"/>
        <v>0</v>
      </c>
      <c r="Q219" s="25">
        <f t="shared" si="232"/>
        <v>0</v>
      </c>
      <c r="R219" s="25">
        <f t="shared" si="232"/>
        <v>0</v>
      </c>
      <c r="S219" s="25">
        <f t="shared" si="232"/>
        <v>0</v>
      </c>
      <c r="T219" s="25">
        <f t="shared" si="232"/>
        <v>0</v>
      </c>
      <c r="U219" s="25">
        <f t="shared" si="232"/>
        <v>0</v>
      </c>
      <c r="V219" s="25">
        <f t="shared" si="232"/>
        <v>0</v>
      </c>
      <c r="W219" s="25">
        <f t="shared" si="232"/>
        <v>0</v>
      </c>
      <c r="X219" s="25">
        <f t="shared" si="232"/>
        <v>0</v>
      </c>
      <c r="Y219" s="25">
        <f t="shared" si="232"/>
        <v>0</v>
      </c>
      <c r="Z219" s="25">
        <f t="shared" si="232"/>
        <v>0</v>
      </c>
      <c r="AA219" s="25">
        <f t="shared" si="232"/>
        <v>0</v>
      </c>
      <c r="AB219" s="25">
        <f t="shared" si="232"/>
        <v>0</v>
      </c>
      <c r="AC219" s="25">
        <f t="shared" si="232"/>
        <v>0</v>
      </c>
      <c r="AD219" s="25">
        <f t="shared" si="232"/>
        <v>0</v>
      </c>
      <c r="AE219" s="25">
        <f t="shared" si="232"/>
        <v>0</v>
      </c>
      <c r="AF219" s="25">
        <f t="shared" si="232"/>
        <v>0</v>
      </c>
      <c r="AG219" s="25">
        <f t="shared" si="232"/>
        <v>0</v>
      </c>
      <c r="AH219" s="25">
        <f t="shared" si="232"/>
        <v>0</v>
      </c>
      <c r="AI219" s="25">
        <f t="shared" si="232"/>
        <v>0</v>
      </c>
      <c r="AJ219" s="25">
        <f t="shared" si="232"/>
        <v>0</v>
      </c>
      <c r="AK219" s="25">
        <f t="shared" si="232"/>
        <v>0</v>
      </c>
      <c r="AL219" s="25">
        <f t="shared" si="232"/>
        <v>0</v>
      </c>
      <c r="AM219" s="25" t="str">
        <f t="shared" si="232"/>
        <v>-</v>
      </c>
      <c r="AN219" s="25">
        <f t="shared" si="232"/>
        <v>0</v>
      </c>
      <c r="AO219" s="25">
        <f t="shared" si="232"/>
        <v>0</v>
      </c>
      <c r="AP219" s="25">
        <f t="shared" si="232"/>
        <v>0</v>
      </c>
      <c r="AQ219" s="25">
        <f t="shared" si="232"/>
        <v>0</v>
      </c>
      <c r="AR219" s="25">
        <f t="shared" si="232"/>
        <v>0</v>
      </c>
      <c r="AS219" s="25">
        <f t="shared" si="232"/>
        <v>0</v>
      </c>
      <c r="AT219" s="25">
        <f t="shared" si="232"/>
        <v>0</v>
      </c>
      <c r="AU219" s="25">
        <f t="shared" si="232"/>
        <v>0</v>
      </c>
      <c r="AV219" s="25">
        <f t="shared" si="232"/>
        <v>0</v>
      </c>
      <c r="AW219" s="25">
        <f t="shared" si="232"/>
        <v>0</v>
      </c>
      <c r="AX219" s="25">
        <f t="shared" si="232"/>
        <v>0</v>
      </c>
      <c r="AY219" s="25">
        <f t="shared" si="232"/>
        <v>0</v>
      </c>
      <c r="AZ219" s="25">
        <f t="shared" si="232"/>
        <v>0</v>
      </c>
      <c r="BA219" s="25">
        <f t="shared" si="232"/>
        <v>0</v>
      </c>
      <c r="BB219" s="25">
        <f t="shared" si="232"/>
        <v>0</v>
      </c>
      <c r="BC219" s="25">
        <f t="shared" si="232"/>
        <v>0</v>
      </c>
      <c r="BD219" s="25">
        <f t="shared" si="232"/>
        <v>0</v>
      </c>
      <c r="BE219" s="25">
        <f t="shared" si="232"/>
        <v>0</v>
      </c>
      <c r="BF219" s="25">
        <f t="shared" si="232"/>
        <v>0</v>
      </c>
      <c r="BG219" s="25">
        <f t="shared" si="232"/>
        <v>0</v>
      </c>
    </row>
    <row r="220" spans="8:59">
      <c r="H220">
        <f>Registration!B41</f>
        <v>31</v>
      </c>
      <c r="I220">
        <f>Registration!C41</f>
        <v>0</v>
      </c>
      <c r="J220" s="25">
        <f t="shared" ref="J220:BG220" si="233">IF(ROW()=(COLUMN()+180),"-",(COUNTIF(G6_6,$H220)*COUNTIF(G6_6,J$7))+(COUNTIF(G6_7,$H220)*COUNTIF(G6_7,J$7))+(COUNTIF(G6_8,$H220)*COUNTIF(G6_8,J$7))+(COUNTIF(G6_9,$H220)*COUNTIF(G6_9,J$7))+(COUNTIF(G6_10,$H220)*COUNTIF(G6_10,J$7))+(COUNTIF(G7_6,$H220)*COUNTIF(G7_6,J$7))+(COUNTIF(G7_7,$H220)*COUNTIF(G7_7,J$7))+(COUNTIF(G7_8,$H220)*COUNTIF(G7_8,J$7))+(COUNTIF(G7_9,$H220)*COUNTIF(G7_9,J$7))+(COUNTIF(G7_10,$H220)*COUNTIF(G7_10,J$7))+(COUNTIF(G8_6,$H220)*COUNTIF(G8_6,J$7))+(COUNTIF(G8_7,$H220)*COUNTIF(G8_7,J$7))+(COUNTIF(G8_8,$H220)*COUNTIF(G8_8,J$7))+(COUNTIF(G8_9,$H220)*COUNTIF(G8_9,J$7))+(COUNTIF(G8_10,$H220)*COUNTIF(G8_10,J$7))+(COUNTIF(G9_6,$H220)*COUNTIF(G9_6,J$7))+(COUNTIF(G9_7,$H220)*COUNTIF(G9_7,J$7))+(COUNTIF(G9_8,$H220)*COUNTIF(G9_8,J$7))+(COUNTIF(G9_9,$H220)*COUNTIF(G9_9,J$7))+(COUNTIF(G9_10,$H220)*COUNTIF(G9_10,J$7)+J279))</f>
        <v>0</v>
      </c>
      <c r="K220" s="25">
        <f t="shared" si="233"/>
        <v>0</v>
      </c>
      <c r="L220" s="25">
        <f t="shared" si="233"/>
        <v>0</v>
      </c>
      <c r="M220" s="25">
        <f t="shared" si="233"/>
        <v>0</v>
      </c>
      <c r="N220" s="68">
        <f t="shared" si="233"/>
        <v>0</v>
      </c>
      <c r="O220" s="148">
        <f t="shared" si="233"/>
        <v>0</v>
      </c>
      <c r="P220" s="148">
        <f t="shared" si="233"/>
        <v>0</v>
      </c>
      <c r="Q220" s="148">
        <f t="shared" si="233"/>
        <v>0</v>
      </c>
      <c r="R220" s="148">
        <f t="shared" si="233"/>
        <v>0</v>
      </c>
      <c r="S220" s="149">
        <f t="shared" si="233"/>
        <v>0</v>
      </c>
      <c r="T220" s="149">
        <f t="shared" si="233"/>
        <v>0</v>
      </c>
      <c r="U220" s="25">
        <f t="shared" si="233"/>
        <v>0</v>
      </c>
      <c r="V220" s="25">
        <f t="shared" si="233"/>
        <v>0</v>
      </c>
      <c r="W220" s="25">
        <f t="shared" si="233"/>
        <v>0</v>
      </c>
      <c r="X220" s="25">
        <f t="shared" si="233"/>
        <v>0</v>
      </c>
      <c r="Y220" s="25">
        <f t="shared" si="233"/>
        <v>0</v>
      </c>
      <c r="Z220" s="25">
        <f t="shared" si="233"/>
        <v>0</v>
      </c>
      <c r="AA220" s="25">
        <f t="shared" si="233"/>
        <v>0</v>
      </c>
      <c r="AB220" s="25">
        <f t="shared" si="233"/>
        <v>0</v>
      </c>
      <c r="AC220" s="25">
        <f t="shared" si="233"/>
        <v>0</v>
      </c>
      <c r="AD220" s="25">
        <f t="shared" si="233"/>
        <v>0</v>
      </c>
      <c r="AE220" s="25">
        <f t="shared" si="233"/>
        <v>0</v>
      </c>
      <c r="AF220" s="25">
        <f t="shared" si="233"/>
        <v>0</v>
      </c>
      <c r="AG220" s="25">
        <f t="shared" si="233"/>
        <v>0</v>
      </c>
      <c r="AH220" s="25">
        <f t="shared" si="233"/>
        <v>0</v>
      </c>
      <c r="AI220" s="25">
        <f t="shared" si="233"/>
        <v>0</v>
      </c>
      <c r="AJ220" s="25">
        <f t="shared" si="233"/>
        <v>0</v>
      </c>
      <c r="AK220" s="25">
        <f t="shared" si="233"/>
        <v>0</v>
      </c>
      <c r="AL220" s="25">
        <f t="shared" si="233"/>
        <v>0</v>
      </c>
      <c r="AM220" s="25">
        <f t="shared" si="233"/>
        <v>0</v>
      </c>
      <c r="AN220" s="25" t="str">
        <f t="shared" si="233"/>
        <v>-</v>
      </c>
      <c r="AO220" s="25">
        <f t="shared" si="233"/>
        <v>0</v>
      </c>
      <c r="AP220" s="25">
        <f t="shared" si="233"/>
        <v>0</v>
      </c>
      <c r="AQ220" s="25">
        <f t="shared" si="233"/>
        <v>0</v>
      </c>
      <c r="AR220" s="25">
        <f t="shared" si="233"/>
        <v>0</v>
      </c>
      <c r="AS220" s="25">
        <f t="shared" si="233"/>
        <v>0</v>
      </c>
      <c r="AT220" s="25">
        <f t="shared" si="233"/>
        <v>0</v>
      </c>
      <c r="AU220" s="25">
        <f t="shared" si="233"/>
        <v>0</v>
      </c>
      <c r="AV220" s="25">
        <f t="shared" si="233"/>
        <v>0</v>
      </c>
      <c r="AW220" s="25">
        <f t="shared" si="233"/>
        <v>0</v>
      </c>
      <c r="AX220" s="25">
        <f t="shared" si="233"/>
        <v>0</v>
      </c>
      <c r="AY220" s="25">
        <f t="shared" si="233"/>
        <v>0</v>
      </c>
      <c r="AZ220" s="25">
        <f t="shared" si="233"/>
        <v>0</v>
      </c>
      <c r="BA220" s="25">
        <f t="shared" si="233"/>
        <v>0</v>
      </c>
      <c r="BB220" s="25">
        <f t="shared" si="233"/>
        <v>0</v>
      </c>
      <c r="BC220" s="25">
        <f t="shared" si="233"/>
        <v>0</v>
      </c>
      <c r="BD220" s="25">
        <f t="shared" si="233"/>
        <v>0</v>
      </c>
      <c r="BE220" s="25">
        <f t="shared" si="233"/>
        <v>0</v>
      </c>
      <c r="BF220" s="25">
        <f t="shared" si="233"/>
        <v>0</v>
      </c>
      <c r="BG220" s="25">
        <f t="shared" si="233"/>
        <v>0</v>
      </c>
    </row>
    <row r="221" spans="8:59">
      <c r="H221">
        <f>Registration!B42</f>
        <v>36</v>
      </c>
      <c r="I221">
        <f>Registration!C42</f>
        <v>0</v>
      </c>
      <c r="J221" s="68">
        <f t="shared" ref="J221:BG221" si="234">IF(ROW()=(COLUMN()+180),"-",(COUNTIF(G6_6,$H221)*COUNTIF(G6_6,J$7))+(COUNTIF(G6_7,$H221)*COUNTIF(G6_7,J$7))+(COUNTIF(G6_8,$H221)*COUNTIF(G6_8,J$7))+(COUNTIF(G6_9,$H221)*COUNTIF(G6_9,J$7))+(COUNTIF(G6_10,$H221)*COUNTIF(G6_10,J$7))+(COUNTIF(G7_6,$H221)*COUNTIF(G7_6,J$7))+(COUNTIF(G7_7,$H221)*COUNTIF(G7_7,J$7))+(COUNTIF(G7_8,$H221)*COUNTIF(G7_8,J$7))+(COUNTIF(G7_9,$H221)*COUNTIF(G7_9,J$7))+(COUNTIF(G7_10,$H221)*COUNTIF(G7_10,J$7))+(COUNTIF(G8_6,$H221)*COUNTIF(G8_6,J$7))+(COUNTIF(G8_7,$H221)*COUNTIF(G8_7,J$7))+(COUNTIF(G8_8,$H221)*COUNTIF(G8_8,J$7))+(COUNTIF(G8_9,$H221)*COUNTIF(G8_9,J$7))+(COUNTIF(G8_10,$H221)*COUNTIF(G8_10,J$7))+(COUNTIF(G9_6,$H221)*COUNTIF(G9_6,J$7))+(COUNTIF(G9_7,$H221)*COUNTIF(G9_7,J$7))+(COUNTIF(G9_8,$H221)*COUNTIF(G9_8,J$7))+(COUNTIF(G9_9,$H221)*COUNTIF(G9_9,J$7))+(COUNTIF(G9_10,$H221)*COUNTIF(G9_10,J$7)+J280))</f>
        <v>0</v>
      </c>
      <c r="K221" s="25">
        <f t="shared" si="234"/>
        <v>0</v>
      </c>
      <c r="L221" s="25">
        <f t="shared" si="234"/>
        <v>0</v>
      </c>
      <c r="M221" s="25">
        <f t="shared" si="234"/>
        <v>0</v>
      </c>
      <c r="N221" s="25">
        <f t="shared" si="234"/>
        <v>0</v>
      </c>
      <c r="O221" s="25">
        <f t="shared" si="234"/>
        <v>0</v>
      </c>
      <c r="P221" s="25">
        <f t="shared" si="234"/>
        <v>0</v>
      </c>
      <c r="Q221" s="25">
        <f t="shared" si="234"/>
        <v>0</v>
      </c>
      <c r="R221" s="25">
        <f t="shared" si="234"/>
        <v>0</v>
      </c>
      <c r="S221" s="25">
        <f t="shared" si="234"/>
        <v>0</v>
      </c>
      <c r="T221" s="25">
        <f t="shared" si="234"/>
        <v>0</v>
      </c>
      <c r="U221" s="25">
        <f t="shared" si="234"/>
        <v>0</v>
      </c>
      <c r="V221" s="25">
        <f t="shared" si="234"/>
        <v>0</v>
      </c>
      <c r="W221" s="25">
        <f t="shared" si="234"/>
        <v>0</v>
      </c>
      <c r="X221" s="25">
        <f t="shared" si="234"/>
        <v>0</v>
      </c>
      <c r="Y221" s="25">
        <f t="shared" si="234"/>
        <v>0</v>
      </c>
      <c r="Z221" s="25">
        <f t="shared" si="234"/>
        <v>0</v>
      </c>
      <c r="AA221" s="25">
        <f t="shared" si="234"/>
        <v>0</v>
      </c>
      <c r="AB221" s="25">
        <f t="shared" si="234"/>
        <v>0</v>
      </c>
      <c r="AC221" s="25">
        <f t="shared" si="234"/>
        <v>0</v>
      </c>
      <c r="AD221" s="25">
        <f t="shared" si="234"/>
        <v>0</v>
      </c>
      <c r="AE221" s="25">
        <f t="shared" si="234"/>
        <v>0</v>
      </c>
      <c r="AF221" s="149">
        <f t="shared" si="234"/>
        <v>0</v>
      </c>
      <c r="AG221" s="25">
        <f t="shared" si="234"/>
        <v>0</v>
      </c>
      <c r="AH221" s="25">
        <f t="shared" si="234"/>
        <v>0</v>
      </c>
      <c r="AI221" s="25">
        <f t="shared" si="234"/>
        <v>0</v>
      </c>
      <c r="AJ221" s="25">
        <f t="shared" si="234"/>
        <v>0</v>
      </c>
      <c r="AK221" s="25">
        <f t="shared" si="234"/>
        <v>0</v>
      </c>
      <c r="AL221" s="25">
        <f t="shared" si="234"/>
        <v>0</v>
      </c>
      <c r="AM221" s="25">
        <f t="shared" si="234"/>
        <v>0</v>
      </c>
      <c r="AN221" s="25">
        <f t="shared" si="234"/>
        <v>0</v>
      </c>
      <c r="AO221" s="25" t="str">
        <f t="shared" si="234"/>
        <v>-</v>
      </c>
      <c r="AP221" s="25">
        <f t="shared" si="234"/>
        <v>0</v>
      </c>
      <c r="AQ221" s="25">
        <f t="shared" si="234"/>
        <v>0</v>
      </c>
      <c r="AR221" s="25">
        <f t="shared" si="234"/>
        <v>0</v>
      </c>
      <c r="AS221" s="25">
        <f t="shared" si="234"/>
        <v>0</v>
      </c>
      <c r="AT221" s="25">
        <f t="shared" si="234"/>
        <v>0</v>
      </c>
      <c r="AU221" s="149">
        <f t="shared" si="234"/>
        <v>0</v>
      </c>
      <c r="AV221" s="149">
        <f t="shared" si="234"/>
        <v>0</v>
      </c>
      <c r="AW221" s="25">
        <f t="shared" si="234"/>
        <v>0</v>
      </c>
      <c r="AX221" s="25">
        <f t="shared" si="234"/>
        <v>0</v>
      </c>
      <c r="AY221" s="25">
        <f t="shared" si="234"/>
        <v>0</v>
      </c>
      <c r="AZ221" s="25">
        <f t="shared" si="234"/>
        <v>0</v>
      </c>
      <c r="BA221" s="25">
        <f t="shared" si="234"/>
        <v>0</v>
      </c>
      <c r="BB221" s="25">
        <f t="shared" si="234"/>
        <v>0</v>
      </c>
      <c r="BC221" s="25">
        <f t="shared" si="234"/>
        <v>0</v>
      </c>
      <c r="BD221" s="25">
        <f t="shared" si="234"/>
        <v>0</v>
      </c>
      <c r="BE221" s="25">
        <f t="shared" si="234"/>
        <v>0</v>
      </c>
      <c r="BF221" s="25">
        <f t="shared" si="234"/>
        <v>0</v>
      </c>
      <c r="BG221" s="25">
        <f t="shared" si="234"/>
        <v>0</v>
      </c>
    </row>
    <row r="222" spans="8:59">
      <c r="H222">
        <f>Registration!B43</f>
        <v>37</v>
      </c>
      <c r="I222">
        <f>Registration!C43</f>
        <v>0</v>
      </c>
      <c r="J222" s="25">
        <f t="shared" ref="J222:BG222" si="235">IF(ROW()=(COLUMN()+180),"-",(COUNTIF(G6_6,$H222)*COUNTIF(G6_6,J$7))+(COUNTIF(G6_7,$H222)*COUNTIF(G6_7,J$7))+(COUNTIF(G6_8,$H222)*COUNTIF(G6_8,J$7))+(COUNTIF(G6_9,$H222)*COUNTIF(G6_9,J$7))+(COUNTIF(G6_10,$H222)*COUNTIF(G6_10,J$7))+(COUNTIF(G7_6,$H222)*COUNTIF(G7_6,J$7))+(COUNTIF(G7_7,$H222)*COUNTIF(G7_7,J$7))+(COUNTIF(G7_8,$H222)*COUNTIF(G7_8,J$7))+(COUNTIF(G7_9,$H222)*COUNTIF(G7_9,J$7))+(COUNTIF(G7_10,$H222)*COUNTIF(G7_10,J$7))+(COUNTIF(G8_6,$H222)*COUNTIF(G8_6,J$7))+(COUNTIF(G8_7,$H222)*COUNTIF(G8_7,J$7))+(COUNTIF(G8_8,$H222)*COUNTIF(G8_8,J$7))+(COUNTIF(G8_9,$H222)*COUNTIF(G8_9,J$7))+(COUNTIF(G8_10,$H222)*COUNTIF(G8_10,J$7))+(COUNTIF(G9_6,$H222)*COUNTIF(G9_6,J$7))+(COUNTIF(G9_7,$H222)*COUNTIF(G9_7,J$7))+(COUNTIF(G9_8,$H222)*COUNTIF(G9_8,J$7))+(COUNTIF(G9_9,$H222)*COUNTIF(G9_9,J$7))+(COUNTIF(G9_10,$H222)*COUNTIF(G9_10,J$7)+J281))</f>
        <v>0</v>
      </c>
      <c r="K222" s="149">
        <f t="shared" si="235"/>
        <v>0</v>
      </c>
      <c r="L222" s="148">
        <f t="shared" si="235"/>
        <v>0</v>
      </c>
      <c r="M222" s="97">
        <f t="shared" si="235"/>
        <v>0</v>
      </c>
      <c r="N222" s="148">
        <f t="shared" si="235"/>
        <v>0</v>
      </c>
      <c r="O222" s="25">
        <f t="shared" si="235"/>
        <v>0</v>
      </c>
      <c r="P222" s="25">
        <f t="shared" si="235"/>
        <v>0</v>
      </c>
      <c r="Q222" s="25">
        <f t="shared" si="235"/>
        <v>0</v>
      </c>
      <c r="R222" s="25">
        <f t="shared" si="235"/>
        <v>0</v>
      </c>
      <c r="S222" s="25">
        <f t="shared" si="235"/>
        <v>0</v>
      </c>
      <c r="T222" s="25">
        <f t="shared" si="235"/>
        <v>0</v>
      </c>
      <c r="U222" s="25">
        <f t="shared" si="235"/>
        <v>0</v>
      </c>
      <c r="V222" s="149">
        <f t="shared" si="235"/>
        <v>0</v>
      </c>
      <c r="W222" s="149">
        <f t="shared" si="235"/>
        <v>0</v>
      </c>
      <c r="X222" s="25">
        <f t="shared" si="235"/>
        <v>0</v>
      </c>
      <c r="Y222" s="25">
        <f t="shared" si="235"/>
        <v>0</v>
      </c>
      <c r="Z222" s="25">
        <f t="shared" si="235"/>
        <v>0</v>
      </c>
      <c r="AA222" s="25">
        <f t="shared" si="235"/>
        <v>0</v>
      </c>
      <c r="AB222" s="25">
        <f t="shared" si="235"/>
        <v>0</v>
      </c>
      <c r="AC222" s="25">
        <f t="shared" si="235"/>
        <v>0</v>
      </c>
      <c r="AD222" s="25">
        <f t="shared" si="235"/>
        <v>0</v>
      </c>
      <c r="AE222" s="25">
        <f t="shared" si="235"/>
        <v>0</v>
      </c>
      <c r="AF222" s="25">
        <f t="shared" si="235"/>
        <v>0</v>
      </c>
      <c r="AG222" s="25">
        <f t="shared" si="235"/>
        <v>0</v>
      </c>
      <c r="AH222" s="25">
        <f t="shared" si="235"/>
        <v>0</v>
      </c>
      <c r="AI222" s="25">
        <f t="shared" si="235"/>
        <v>0</v>
      </c>
      <c r="AJ222" s="25">
        <f t="shared" si="235"/>
        <v>0</v>
      </c>
      <c r="AK222" s="25">
        <f t="shared" si="235"/>
        <v>0</v>
      </c>
      <c r="AL222" s="97">
        <f t="shared" si="235"/>
        <v>0</v>
      </c>
      <c r="AM222" s="149">
        <f t="shared" si="235"/>
        <v>0</v>
      </c>
      <c r="AN222" s="25">
        <f t="shared" si="235"/>
        <v>0</v>
      </c>
      <c r="AO222" s="25">
        <f t="shared" si="235"/>
        <v>0</v>
      </c>
      <c r="AP222" s="25" t="str">
        <f t="shared" si="235"/>
        <v>-</v>
      </c>
      <c r="AQ222" s="25">
        <f t="shared" si="235"/>
        <v>0</v>
      </c>
      <c r="AR222" s="25">
        <f t="shared" si="235"/>
        <v>0</v>
      </c>
      <c r="AS222" s="25">
        <f t="shared" si="235"/>
        <v>0</v>
      </c>
      <c r="AT222" s="25">
        <f t="shared" si="235"/>
        <v>0</v>
      </c>
      <c r="AU222" s="25">
        <f t="shared" si="235"/>
        <v>0</v>
      </c>
      <c r="AV222" s="25">
        <f t="shared" si="235"/>
        <v>0</v>
      </c>
      <c r="AW222" s="97">
        <f t="shared" si="235"/>
        <v>0</v>
      </c>
      <c r="AX222" s="25">
        <f t="shared" si="235"/>
        <v>0</v>
      </c>
      <c r="AY222" s="25">
        <f t="shared" si="235"/>
        <v>0</v>
      </c>
      <c r="AZ222" s="25">
        <f t="shared" si="235"/>
        <v>0</v>
      </c>
      <c r="BA222" s="97">
        <f t="shared" si="235"/>
        <v>0</v>
      </c>
      <c r="BB222" s="149">
        <f t="shared" si="235"/>
        <v>0</v>
      </c>
      <c r="BC222" s="149">
        <f t="shared" si="235"/>
        <v>0</v>
      </c>
      <c r="BD222" s="25">
        <f t="shared" si="235"/>
        <v>0</v>
      </c>
      <c r="BE222" s="25">
        <f t="shared" si="235"/>
        <v>0</v>
      </c>
      <c r="BF222" s="25">
        <f t="shared" si="235"/>
        <v>0</v>
      </c>
      <c r="BG222" s="25">
        <f t="shared" si="235"/>
        <v>0</v>
      </c>
    </row>
    <row r="223" spans="8:59">
      <c r="H223">
        <f>Registration!B44</f>
        <v>39</v>
      </c>
      <c r="I223">
        <f>Registration!C44</f>
        <v>0</v>
      </c>
      <c r="J223" s="25">
        <f t="shared" ref="J223:BG223" si="236">IF(ROW()=(COLUMN()+180),"-",(COUNTIF(G6_6,$H223)*COUNTIF(G6_6,J$7))+(COUNTIF(G6_7,$H223)*COUNTIF(G6_7,J$7))+(COUNTIF(G6_8,$H223)*COUNTIF(G6_8,J$7))+(COUNTIF(G6_9,$H223)*COUNTIF(G6_9,J$7))+(COUNTIF(G6_10,$H223)*COUNTIF(G6_10,J$7))+(COUNTIF(G7_6,$H223)*COUNTIF(G7_6,J$7))+(COUNTIF(G7_7,$H223)*COUNTIF(G7_7,J$7))+(COUNTIF(G7_8,$H223)*COUNTIF(G7_8,J$7))+(COUNTIF(G7_9,$H223)*COUNTIF(G7_9,J$7))+(COUNTIF(G7_10,$H223)*COUNTIF(G7_10,J$7))+(COUNTIF(G8_6,$H223)*COUNTIF(G8_6,J$7))+(COUNTIF(G8_7,$H223)*COUNTIF(G8_7,J$7))+(COUNTIF(G8_8,$H223)*COUNTIF(G8_8,J$7))+(COUNTIF(G8_9,$H223)*COUNTIF(G8_9,J$7))+(COUNTIF(G8_10,$H223)*COUNTIF(G8_10,J$7))+(COUNTIF(G9_6,$H223)*COUNTIF(G9_6,J$7))+(COUNTIF(G9_7,$H223)*COUNTIF(G9_7,J$7))+(COUNTIF(G9_8,$H223)*COUNTIF(G9_8,J$7))+(COUNTIF(G9_9,$H223)*COUNTIF(G9_9,J$7))+(COUNTIF(G9_10,$H223)*COUNTIF(G9_10,J$7)+J282))</f>
        <v>0</v>
      </c>
      <c r="K223" s="25">
        <f t="shared" si="236"/>
        <v>0</v>
      </c>
      <c r="L223" s="148">
        <f t="shared" si="236"/>
        <v>0</v>
      </c>
      <c r="M223" s="149">
        <f t="shared" si="236"/>
        <v>0</v>
      </c>
      <c r="N223" s="97">
        <f t="shared" si="236"/>
        <v>0</v>
      </c>
      <c r="O223" s="97">
        <f t="shared" si="236"/>
        <v>0</v>
      </c>
      <c r="P223" s="148">
        <f t="shared" si="236"/>
        <v>0</v>
      </c>
      <c r="Q223" s="25">
        <f t="shared" si="236"/>
        <v>0</v>
      </c>
      <c r="R223" s="25">
        <f t="shared" si="236"/>
        <v>0</v>
      </c>
      <c r="S223" s="25">
        <f t="shared" si="236"/>
        <v>0</v>
      </c>
      <c r="T223" s="25">
        <f t="shared" si="236"/>
        <v>0</v>
      </c>
      <c r="U223" s="25">
        <f t="shared" si="236"/>
        <v>0</v>
      </c>
      <c r="V223" s="25">
        <f t="shared" si="236"/>
        <v>0</v>
      </c>
      <c r="W223" s="25">
        <f t="shared" si="236"/>
        <v>0</v>
      </c>
      <c r="X223" s="25">
        <f t="shared" si="236"/>
        <v>0</v>
      </c>
      <c r="Y223" s="25">
        <f t="shared" si="236"/>
        <v>0</v>
      </c>
      <c r="Z223" s="25">
        <f t="shared" si="236"/>
        <v>0</v>
      </c>
      <c r="AA223" s="25">
        <f t="shared" si="236"/>
        <v>0</v>
      </c>
      <c r="AB223" s="25">
        <f t="shared" si="236"/>
        <v>0</v>
      </c>
      <c r="AC223" s="97">
        <f t="shared" si="236"/>
        <v>0</v>
      </c>
      <c r="AD223" s="97">
        <f t="shared" si="236"/>
        <v>0</v>
      </c>
      <c r="AE223" s="97">
        <f t="shared" si="236"/>
        <v>0</v>
      </c>
      <c r="AF223" s="97">
        <f t="shared" si="236"/>
        <v>0</v>
      </c>
      <c r="AG223" s="149">
        <f t="shared" si="236"/>
        <v>0</v>
      </c>
      <c r="AH223" s="149">
        <f t="shared" si="236"/>
        <v>0</v>
      </c>
      <c r="AI223" s="25">
        <f t="shared" si="236"/>
        <v>0</v>
      </c>
      <c r="AJ223" s="25">
        <f t="shared" si="236"/>
        <v>0</v>
      </c>
      <c r="AK223" s="25">
        <f t="shared" si="236"/>
        <v>0</v>
      </c>
      <c r="AL223" s="25">
        <f t="shared" si="236"/>
        <v>0</v>
      </c>
      <c r="AM223" s="25">
        <f t="shared" si="236"/>
        <v>0</v>
      </c>
      <c r="AN223" s="25">
        <f t="shared" si="236"/>
        <v>0</v>
      </c>
      <c r="AO223" s="25">
        <f t="shared" si="236"/>
        <v>0</v>
      </c>
      <c r="AP223" s="25">
        <f t="shared" si="236"/>
        <v>0</v>
      </c>
      <c r="AQ223" s="25" t="str">
        <f t="shared" si="236"/>
        <v>-</v>
      </c>
      <c r="AR223" s="97">
        <f t="shared" si="236"/>
        <v>0</v>
      </c>
      <c r="AS223" s="97">
        <f t="shared" si="236"/>
        <v>0</v>
      </c>
      <c r="AT223" s="97">
        <f t="shared" si="236"/>
        <v>0</v>
      </c>
      <c r="AU223" s="103">
        <f t="shared" si="236"/>
        <v>0</v>
      </c>
      <c r="AV223" s="25">
        <f t="shared" si="236"/>
        <v>0</v>
      </c>
      <c r="AW223" s="25">
        <f t="shared" si="236"/>
        <v>0</v>
      </c>
      <c r="AX223" s="25">
        <f t="shared" si="236"/>
        <v>0</v>
      </c>
      <c r="AY223" s="25">
        <f t="shared" si="236"/>
        <v>0</v>
      </c>
      <c r="AZ223" s="25">
        <f t="shared" si="236"/>
        <v>0</v>
      </c>
      <c r="BA223" s="25">
        <f t="shared" si="236"/>
        <v>0</v>
      </c>
      <c r="BB223" s="25">
        <f t="shared" si="236"/>
        <v>0</v>
      </c>
      <c r="BC223" s="25">
        <f t="shared" si="236"/>
        <v>0</v>
      </c>
      <c r="BD223" s="25">
        <f t="shared" si="236"/>
        <v>0</v>
      </c>
      <c r="BE223" s="25">
        <f t="shared" si="236"/>
        <v>0</v>
      </c>
      <c r="BF223" s="25">
        <f t="shared" si="236"/>
        <v>0</v>
      </c>
      <c r="BG223" s="25">
        <f t="shared" si="236"/>
        <v>0</v>
      </c>
    </row>
    <row r="224" spans="8:59">
      <c r="H224">
        <f>Registration!B45</f>
        <v>40</v>
      </c>
      <c r="I224">
        <f>Registration!C45</f>
        <v>0</v>
      </c>
      <c r="J224" s="148">
        <f t="shared" ref="J224:BG224" si="237">IF(ROW()=(COLUMN()+180),"-",(COUNTIF(G6_6,$H224)*COUNTIF(G6_6,J$7))+(COUNTIF(G6_7,$H224)*COUNTIF(G6_7,J$7))+(COUNTIF(G6_8,$H224)*COUNTIF(G6_8,J$7))+(COUNTIF(G6_9,$H224)*COUNTIF(G6_9,J$7))+(COUNTIF(G6_10,$H224)*COUNTIF(G6_10,J$7))+(COUNTIF(G7_6,$H224)*COUNTIF(G7_6,J$7))+(COUNTIF(G7_7,$H224)*COUNTIF(G7_7,J$7))+(COUNTIF(G7_8,$H224)*COUNTIF(G7_8,J$7))+(COUNTIF(G7_9,$H224)*COUNTIF(G7_9,J$7))+(COUNTIF(G7_10,$H224)*COUNTIF(G7_10,J$7))+(COUNTIF(G8_6,$H224)*COUNTIF(G8_6,J$7))+(COUNTIF(G8_7,$H224)*COUNTIF(G8_7,J$7))+(COUNTIF(G8_8,$H224)*COUNTIF(G8_8,J$7))+(COUNTIF(G8_9,$H224)*COUNTIF(G8_9,J$7))+(COUNTIF(G8_10,$H224)*COUNTIF(G8_10,J$7))+(COUNTIF(G9_6,$H224)*COUNTIF(G9_6,J$7))+(COUNTIF(G9_7,$H224)*COUNTIF(G9_7,J$7))+(COUNTIF(G9_8,$H224)*COUNTIF(G9_8,J$7))+(COUNTIF(G9_9,$H224)*COUNTIF(G9_9,J$7))+(COUNTIF(G9_10,$H224)*COUNTIF(G9_10,J$7)+J283))</f>
        <v>0</v>
      </c>
      <c r="K224" s="148">
        <f t="shared" si="237"/>
        <v>0</v>
      </c>
      <c r="L224" s="148">
        <f t="shared" si="237"/>
        <v>0</v>
      </c>
      <c r="M224" s="148">
        <f t="shared" si="237"/>
        <v>0</v>
      </c>
      <c r="N224" s="148">
        <f t="shared" si="237"/>
        <v>0</v>
      </c>
      <c r="O224" s="97">
        <f t="shared" si="237"/>
        <v>0</v>
      </c>
      <c r="P224" s="97">
        <f t="shared" si="237"/>
        <v>0</v>
      </c>
      <c r="Q224" s="25">
        <f t="shared" si="237"/>
        <v>0</v>
      </c>
      <c r="R224" s="25">
        <f t="shared" si="237"/>
        <v>0</v>
      </c>
      <c r="S224" s="25">
        <f t="shared" si="237"/>
        <v>0</v>
      </c>
      <c r="T224" s="25">
        <f t="shared" si="237"/>
        <v>0</v>
      </c>
      <c r="U224" s="25">
        <f t="shared" si="237"/>
        <v>0</v>
      </c>
      <c r="V224" s="25">
        <f t="shared" si="237"/>
        <v>0</v>
      </c>
      <c r="W224" s="25">
        <f t="shared" si="237"/>
        <v>0</v>
      </c>
      <c r="X224" s="25">
        <f t="shared" si="237"/>
        <v>0</v>
      </c>
      <c r="Y224" s="25">
        <f t="shared" si="237"/>
        <v>0</v>
      </c>
      <c r="Z224" s="25">
        <f t="shared" si="237"/>
        <v>0</v>
      </c>
      <c r="AA224" s="97">
        <f t="shared" si="237"/>
        <v>0</v>
      </c>
      <c r="AB224" s="97">
        <f t="shared" si="237"/>
        <v>0</v>
      </c>
      <c r="AC224" s="25">
        <f t="shared" si="237"/>
        <v>0</v>
      </c>
      <c r="AD224" s="25">
        <f t="shared" si="237"/>
        <v>0</v>
      </c>
      <c r="AE224" s="25">
        <f t="shared" si="237"/>
        <v>0</v>
      </c>
      <c r="AF224" s="25">
        <f t="shared" si="237"/>
        <v>0</v>
      </c>
      <c r="AG224" s="25">
        <f t="shared" si="237"/>
        <v>0</v>
      </c>
      <c r="AH224" s="25">
        <f t="shared" si="237"/>
        <v>0</v>
      </c>
      <c r="AI224" s="25">
        <f t="shared" si="237"/>
        <v>0</v>
      </c>
      <c r="AJ224" s="25">
        <f t="shared" si="237"/>
        <v>0</v>
      </c>
      <c r="AK224" s="25">
        <f t="shared" si="237"/>
        <v>0</v>
      </c>
      <c r="AL224" s="25">
        <f t="shared" si="237"/>
        <v>0</v>
      </c>
      <c r="AM224" s="25">
        <f t="shared" si="237"/>
        <v>0</v>
      </c>
      <c r="AN224" s="25">
        <f t="shared" si="237"/>
        <v>0</v>
      </c>
      <c r="AO224" s="25">
        <f t="shared" si="237"/>
        <v>0</v>
      </c>
      <c r="AP224" s="25">
        <f t="shared" si="237"/>
        <v>0</v>
      </c>
      <c r="AQ224" s="25">
        <f t="shared" si="237"/>
        <v>0</v>
      </c>
      <c r="AR224" s="25" t="str">
        <f t="shared" si="237"/>
        <v>-</v>
      </c>
      <c r="AS224" s="97">
        <f t="shared" si="237"/>
        <v>0</v>
      </c>
      <c r="AT224" s="97">
        <f t="shared" si="237"/>
        <v>0</v>
      </c>
      <c r="AU224" s="97">
        <f t="shared" si="237"/>
        <v>0</v>
      </c>
      <c r="AV224" s="97">
        <f t="shared" si="237"/>
        <v>0</v>
      </c>
      <c r="AW224" s="25">
        <f t="shared" si="237"/>
        <v>0</v>
      </c>
      <c r="AX224" s="25">
        <f t="shared" si="237"/>
        <v>0</v>
      </c>
      <c r="AY224" s="25">
        <f t="shared" si="237"/>
        <v>0</v>
      </c>
      <c r="AZ224" s="25">
        <f t="shared" si="237"/>
        <v>0</v>
      </c>
      <c r="BA224" s="25">
        <f t="shared" si="237"/>
        <v>0</v>
      </c>
      <c r="BB224" s="25">
        <f t="shared" si="237"/>
        <v>0</v>
      </c>
      <c r="BC224" s="25">
        <f t="shared" si="237"/>
        <v>0</v>
      </c>
      <c r="BD224" s="25">
        <f t="shared" si="237"/>
        <v>0</v>
      </c>
      <c r="BE224" s="25">
        <f t="shared" si="237"/>
        <v>0</v>
      </c>
      <c r="BF224" s="25">
        <f t="shared" si="237"/>
        <v>0</v>
      </c>
      <c r="BG224" s="25">
        <f t="shared" si="237"/>
        <v>0</v>
      </c>
    </row>
    <row r="225" spans="8:59">
      <c r="H225">
        <f>Registration!B46</f>
        <v>41</v>
      </c>
      <c r="I225">
        <f>Registration!C46</f>
        <v>0</v>
      </c>
      <c r="J225" s="97">
        <f t="shared" ref="J225:BG225" si="238">IF(ROW()=(COLUMN()+180),"-",(COUNTIF(G6_6,$H225)*COUNTIF(G6_6,J$7))+(COUNTIF(G6_7,$H225)*COUNTIF(G6_7,J$7))+(COUNTIF(G6_8,$H225)*COUNTIF(G6_8,J$7))+(COUNTIF(G6_9,$H225)*COUNTIF(G6_9,J$7))+(COUNTIF(G6_10,$H225)*COUNTIF(G6_10,J$7))+(COUNTIF(G7_6,$H225)*COUNTIF(G7_6,J$7))+(COUNTIF(G7_7,$H225)*COUNTIF(G7_7,J$7))+(COUNTIF(G7_8,$H225)*COUNTIF(G7_8,J$7))+(COUNTIF(G7_9,$H225)*COUNTIF(G7_9,J$7))+(COUNTIF(G7_10,$H225)*COUNTIF(G7_10,J$7))+(COUNTIF(G8_6,$H225)*COUNTIF(G8_6,J$7))+(COUNTIF(G8_7,$H225)*COUNTIF(G8_7,J$7))+(COUNTIF(G8_8,$H225)*COUNTIF(G8_8,J$7))+(COUNTIF(G8_9,$H225)*COUNTIF(G8_9,J$7))+(COUNTIF(G8_10,$H225)*COUNTIF(G8_10,J$7))+(COUNTIF(G9_6,$H225)*COUNTIF(G9_6,J$7))+(COUNTIF(G9_7,$H225)*COUNTIF(G9_7,J$7))+(COUNTIF(G9_8,$H225)*COUNTIF(G9_8,J$7))+(COUNTIF(G9_9,$H225)*COUNTIF(G9_9,J$7))+(COUNTIF(G9_10,$H225)*COUNTIF(G9_10,J$7)+J284))</f>
        <v>0</v>
      </c>
      <c r="K225" s="148">
        <f t="shared" si="238"/>
        <v>0</v>
      </c>
      <c r="L225" s="148">
        <f t="shared" si="238"/>
        <v>0</v>
      </c>
      <c r="M225" s="148">
        <f t="shared" si="238"/>
        <v>0</v>
      </c>
      <c r="N225" s="25">
        <f t="shared" si="238"/>
        <v>0</v>
      </c>
      <c r="O225" s="148">
        <f t="shared" si="238"/>
        <v>0</v>
      </c>
      <c r="P225" s="148">
        <f t="shared" si="238"/>
        <v>0</v>
      </c>
      <c r="Q225" s="25">
        <f t="shared" si="238"/>
        <v>0</v>
      </c>
      <c r="R225" s="25">
        <f t="shared" si="238"/>
        <v>0</v>
      </c>
      <c r="S225" s="25">
        <f t="shared" si="238"/>
        <v>0</v>
      </c>
      <c r="T225" s="25">
        <f t="shared" si="238"/>
        <v>0</v>
      </c>
      <c r="U225" s="25">
        <f t="shared" si="238"/>
        <v>0</v>
      </c>
      <c r="V225" s="25">
        <f t="shared" si="238"/>
        <v>0</v>
      </c>
      <c r="W225" s="25">
        <f t="shared" si="238"/>
        <v>0</v>
      </c>
      <c r="X225" s="25">
        <f t="shared" si="238"/>
        <v>0</v>
      </c>
      <c r="Y225" s="25">
        <f t="shared" si="238"/>
        <v>0</v>
      </c>
      <c r="Z225" s="97">
        <f t="shared" si="238"/>
        <v>0</v>
      </c>
      <c r="AA225" s="97">
        <f t="shared" si="238"/>
        <v>0</v>
      </c>
      <c r="AB225" s="97">
        <f t="shared" si="238"/>
        <v>0</v>
      </c>
      <c r="AC225" s="25">
        <f t="shared" si="238"/>
        <v>0</v>
      </c>
      <c r="AD225" s="25">
        <f t="shared" si="238"/>
        <v>0</v>
      </c>
      <c r="AE225" s="25">
        <f t="shared" si="238"/>
        <v>0</v>
      </c>
      <c r="AF225" s="25">
        <f t="shared" si="238"/>
        <v>0</v>
      </c>
      <c r="AG225" s="25">
        <f t="shared" si="238"/>
        <v>0</v>
      </c>
      <c r="AH225" s="25">
        <f t="shared" si="238"/>
        <v>0</v>
      </c>
      <c r="AI225" s="25">
        <f t="shared" si="238"/>
        <v>0</v>
      </c>
      <c r="AJ225" s="25">
        <f t="shared" si="238"/>
        <v>0</v>
      </c>
      <c r="AK225" s="25">
        <f t="shared" si="238"/>
        <v>0</v>
      </c>
      <c r="AL225" s="25">
        <f t="shared" si="238"/>
        <v>0</v>
      </c>
      <c r="AM225" s="25">
        <f t="shared" si="238"/>
        <v>0</v>
      </c>
      <c r="AN225" s="25">
        <f t="shared" si="238"/>
        <v>0</v>
      </c>
      <c r="AO225" s="97">
        <f t="shared" si="238"/>
        <v>0</v>
      </c>
      <c r="AP225" s="97">
        <f t="shared" si="238"/>
        <v>0</v>
      </c>
      <c r="AQ225" s="97">
        <f t="shared" si="238"/>
        <v>0</v>
      </c>
      <c r="AR225" s="25">
        <f t="shared" si="238"/>
        <v>0</v>
      </c>
      <c r="AS225" s="25" t="str">
        <f t="shared" si="238"/>
        <v>-</v>
      </c>
      <c r="AT225" s="25">
        <f t="shared" si="238"/>
        <v>0</v>
      </c>
      <c r="AU225" s="25">
        <f t="shared" si="238"/>
        <v>0</v>
      </c>
      <c r="AV225" s="25">
        <f t="shared" si="238"/>
        <v>0</v>
      </c>
      <c r="AW225" s="25">
        <f t="shared" si="238"/>
        <v>0</v>
      </c>
      <c r="AX225" s="25">
        <f t="shared" si="238"/>
        <v>0</v>
      </c>
      <c r="AY225" s="25">
        <f t="shared" si="238"/>
        <v>0</v>
      </c>
      <c r="AZ225" s="25">
        <f t="shared" si="238"/>
        <v>0</v>
      </c>
      <c r="BA225" s="25">
        <f t="shared" si="238"/>
        <v>0</v>
      </c>
      <c r="BB225" s="25">
        <f t="shared" si="238"/>
        <v>0</v>
      </c>
      <c r="BC225" s="25">
        <f t="shared" si="238"/>
        <v>0</v>
      </c>
      <c r="BD225" s="25">
        <f t="shared" si="238"/>
        <v>0</v>
      </c>
      <c r="BE225" s="25">
        <f t="shared" si="238"/>
        <v>0</v>
      </c>
      <c r="BF225" s="97">
        <f t="shared" si="238"/>
        <v>0</v>
      </c>
      <c r="BG225" s="97">
        <f t="shared" si="238"/>
        <v>0</v>
      </c>
    </row>
    <row r="226" spans="8:59">
      <c r="H226">
        <f>Registration!B47</f>
        <v>42</v>
      </c>
      <c r="I226">
        <f>Registration!C47</f>
        <v>0</v>
      </c>
      <c r="J226" s="25">
        <f t="shared" ref="J226:BG226" si="239">IF(ROW()=(COLUMN()+180),"-",(COUNTIF(G6_6,$H226)*COUNTIF(G6_6,J$7))+(COUNTIF(G6_7,$H226)*COUNTIF(G6_7,J$7))+(COUNTIF(G6_8,$H226)*COUNTIF(G6_8,J$7))+(COUNTIF(G6_9,$H226)*COUNTIF(G6_9,J$7))+(COUNTIF(G6_10,$H226)*COUNTIF(G6_10,J$7))+(COUNTIF(G7_6,$H226)*COUNTIF(G7_6,J$7))+(COUNTIF(G7_7,$H226)*COUNTIF(G7_7,J$7))+(COUNTIF(G7_8,$H226)*COUNTIF(G7_8,J$7))+(COUNTIF(G7_9,$H226)*COUNTIF(G7_9,J$7))+(COUNTIF(G7_10,$H226)*COUNTIF(G7_10,J$7))+(COUNTIF(G8_6,$H226)*COUNTIF(G8_6,J$7))+(COUNTIF(G8_7,$H226)*COUNTIF(G8_7,J$7))+(COUNTIF(G8_8,$H226)*COUNTIF(G8_8,J$7))+(COUNTIF(G8_9,$H226)*COUNTIF(G8_9,J$7))+(COUNTIF(G8_10,$H226)*COUNTIF(G8_10,J$7))+(COUNTIF(G9_6,$H226)*COUNTIF(G9_6,J$7))+(COUNTIF(G9_7,$H226)*COUNTIF(G9_7,J$7))+(COUNTIF(G9_8,$H226)*COUNTIF(G9_8,J$7))+(COUNTIF(G9_9,$H226)*COUNTIF(G9_9,J$7))+(COUNTIF(G9_10,$H226)*COUNTIF(G9_10,J$7)+J285))</f>
        <v>0</v>
      </c>
      <c r="K226" s="25">
        <f t="shared" si="239"/>
        <v>0</v>
      </c>
      <c r="L226" s="25">
        <f t="shared" si="239"/>
        <v>0</v>
      </c>
      <c r="M226" s="25">
        <f t="shared" si="239"/>
        <v>0</v>
      </c>
      <c r="N226" s="25">
        <f t="shared" si="239"/>
        <v>0</v>
      </c>
      <c r="O226" s="148">
        <f t="shared" si="239"/>
        <v>0</v>
      </c>
      <c r="P226" s="148">
        <f t="shared" si="239"/>
        <v>0</v>
      </c>
      <c r="Q226" s="148">
        <f t="shared" si="239"/>
        <v>0</v>
      </c>
      <c r="R226" s="148">
        <f t="shared" si="239"/>
        <v>0</v>
      </c>
      <c r="S226" s="97">
        <f t="shared" si="239"/>
        <v>0</v>
      </c>
      <c r="T226" s="97">
        <f t="shared" si="239"/>
        <v>0</v>
      </c>
      <c r="U226" s="25">
        <f t="shared" si="239"/>
        <v>0</v>
      </c>
      <c r="V226" s="25">
        <f t="shared" si="239"/>
        <v>0</v>
      </c>
      <c r="W226" s="25">
        <f t="shared" si="239"/>
        <v>0</v>
      </c>
      <c r="X226" s="25">
        <f t="shared" si="239"/>
        <v>0</v>
      </c>
      <c r="Y226" s="25">
        <f t="shared" si="239"/>
        <v>0</v>
      </c>
      <c r="Z226" s="25">
        <f t="shared" si="239"/>
        <v>0</v>
      </c>
      <c r="AA226" s="25">
        <f t="shared" si="239"/>
        <v>0</v>
      </c>
      <c r="AB226" s="25">
        <f t="shared" si="239"/>
        <v>0</v>
      </c>
      <c r="AC226" s="25">
        <f t="shared" si="239"/>
        <v>0</v>
      </c>
      <c r="AD226" s="25">
        <f t="shared" si="239"/>
        <v>0</v>
      </c>
      <c r="AE226" s="25">
        <f t="shared" si="239"/>
        <v>0</v>
      </c>
      <c r="AF226" s="25">
        <f t="shared" si="239"/>
        <v>0</v>
      </c>
      <c r="AG226" s="25">
        <f t="shared" si="239"/>
        <v>0</v>
      </c>
      <c r="AH226" s="25">
        <f t="shared" si="239"/>
        <v>0</v>
      </c>
      <c r="AI226" s="25">
        <f t="shared" si="239"/>
        <v>0</v>
      </c>
      <c r="AJ226" s="25">
        <f t="shared" si="239"/>
        <v>0</v>
      </c>
      <c r="AK226" s="25">
        <f t="shared" si="239"/>
        <v>0</v>
      </c>
      <c r="AL226" s="25">
        <f t="shared" si="239"/>
        <v>0</v>
      </c>
      <c r="AM226" s="25">
        <f t="shared" si="239"/>
        <v>0</v>
      </c>
      <c r="AN226" s="25">
        <f t="shared" si="239"/>
        <v>0</v>
      </c>
      <c r="AO226" s="25">
        <f t="shared" si="239"/>
        <v>0</v>
      </c>
      <c r="AP226" s="25">
        <f t="shared" si="239"/>
        <v>0</v>
      </c>
      <c r="AQ226" s="25">
        <f t="shared" si="239"/>
        <v>0</v>
      </c>
      <c r="AR226" s="25">
        <f t="shared" si="239"/>
        <v>0</v>
      </c>
      <c r="AS226" s="25">
        <f t="shared" si="239"/>
        <v>0</v>
      </c>
      <c r="AT226" s="25" t="str">
        <f t="shared" si="239"/>
        <v>-</v>
      </c>
      <c r="AU226" s="25">
        <f t="shared" si="239"/>
        <v>0</v>
      </c>
      <c r="AV226" s="25">
        <f t="shared" si="239"/>
        <v>0</v>
      </c>
      <c r="AW226" s="25">
        <f t="shared" si="239"/>
        <v>0</v>
      </c>
      <c r="AX226" s="25">
        <f t="shared" si="239"/>
        <v>0</v>
      </c>
      <c r="AY226" s="25">
        <f t="shared" si="239"/>
        <v>0</v>
      </c>
      <c r="AZ226" s="25">
        <f t="shared" si="239"/>
        <v>0</v>
      </c>
      <c r="BA226" s="25">
        <f t="shared" si="239"/>
        <v>0</v>
      </c>
      <c r="BB226" s="25">
        <f t="shared" si="239"/>
        <v>0</v>
      </c>
      <c r="BC226" s="25">
        <f t="shared" si="239"/>
        <v>0</v>
      </c>
      <c r="BD226" s="25">
        <f t="shared" si="239"/>
        <v>0</v>
      </c>
      <c r="BE226" s="25">
        <f t="shared" si="239"/>
        <v>0</v>
      </c>
      <c r="BF226" s="25">
        <f t="shared" si="239"/>
        <v>0</v>
      </c>
      <c r="BG226" s="25">
        <f t="shared" si="239"/>
        <v>0</v>
      </c>
    </row>
    <row r="227" spans="8:59">
      <c r="H227">
        <f>Registration!B48</f>
        <v>43</v>
      </c>
      <c r="I227">
        <f>Registration!C48</f>
        <v>0</v>
      </c>
      <c r="J227" s="25">
        <f t="shared" ref="J227:BG227" si="240">IF(ROW()=(COLUMN()+180),"-",(COUNTIF(G6_6,$H227)*COUNTIF(G6_6,J$7))+(COUNTIF(G6_7,$H227)*COUNTIF(G6_7,J$7))+(COUNTIF(G6_8,$H227)*COUNTIF(G6_8,J$7))+(COUNTIF(G6_9,$H227)*COUNTIF(G6_9,J$7))+(COUNTIF(G6_10,$H227)*COUNTIF(G6_10,J$7))+(COUNTIF(G7_6,$H227)*COUNTIF(G7_6,J$7))+(COUNTIF(G7_7,$H227)*COUNTIF(G7_7,J$7))+(COUNTIF(G7_8,$H227)*COUNTIF(G7_8,J$7))+(COUNTIF(G7_9,$H227)*COUNTIF(G7_9,J$7))+(COUNTIF(G7_10,$H227)*COUNTIF(G7_10,J$7))+(COUNTIF(G8_6,$H227)*COUNTIF(G8_6,J$7))+(COUNTIF(G8_7,$H227)*COUNTIF(G8_7,J$7))+(COUNTIF(G8_8,$H227)*COUNTIF(G8_8,J$7))+(COUNTIF(G8_9,$H227)*COUNTIF(G8_9,J$7))+(COUNTIF(G8_10,$H227)*COUNTIF(G8_10,J$7))+(COUNTIF(G9_6,$H227)*COUNTIF(G9_6,J$7))+(COUNTIF(G9_7,$H227)*COUNTIF(G9_7,J$7))+(COUNTIF(G9_8,$H227)*COUNTIF(G9_8,J$7))+(COUNTIF(G9_9,$H227)*COUNTIF(G9_9,J$7))+(COUNTIF(G9_10,$H227)*COUNTIF(G9_10,J$7)+J286))</f>
        <v>0</v>
      </c>
      <c r="K227" s="25">
        <f t="shared" si="240"/>
        <v>0</v>
      </c>
      <c r="L227" s="25">
        <f t="shared" si="240"/>
        <v>0</v>
      </c>
      <c r="M227" s="25">
        <f t="shared" si="240"/>
        <v>0</v>
      </c>
      <c r="N227" s="25">
        <f t="shared" si="240"/>
        <v>0</v>
      </c>
      <c r="O227" s="25">
        <f t="shared" si="240"/>
        <v>0</v>
      </c>
      <c r="P227" s="25">
        <f t="shared" si="240"/>
        <v>0</v>
      </c>
      <c r="Q227" s="25">
        <f t="shared" si="240"/>
        <v>0</v>
      </c>
      <c r="R227" s="25">
        <f t="shared" si="240"/>
        <v>0</v>
      </c>
      <c r="S227" s="25">
        <f t="shared" si="240"/>
        <v>0</v>
      </c>
      <c r="T227" s="25">
        <f t="shared" si="240"/>
        <v>0</v>
      </c>
      <c r="U227" s="25">
        <f t="shared" si="240"/>
        <v>0</v>
      </c>
      <c r="V227" s="25">
        <f t="shared" si="240"/>
        <v>0</v>
      </c>
      <c r="W227" s="25">
        <f t="shared" si="240"/>
        <v>0</v>
      </c>
      <c r="X227" s="25">
        <f t="shared" si="240"/>
        <v>0</v>
      </c>
      <c r="Y227" s="25">
        <f t="shared" si="240"/>
        <v>0</v>
      </c>
      <c r="Z227" s="25">
        <f t="shared" si="240"/>
        <v>0</v>
      </c>
      <c r="AA227" s="25">
        <f t="shared" si="240"/>
        <v>0</v>
      </c>
      <c r="AB227" s="25">
        <f t="shared" si="240"/>
        <v>0</v>
      </c>
      <c r="AC227" s="25">
        <f t="shared" si="240"/>
        <v>0</v>
      </c>
      <c r="AD227" s="25">
        <f t="shared" si="240"/>
        <v>0</v>
      </c>
      <c r="AE227" s="25">
        <f t="shared" si="240"/>
        <v>0</v>
      </c>
      <c r="AF227" s="25">
        <f t="shared" si="240"/>
        <v>0</v>
      </c>
      <c r="AG227" s="25">
        <f t="shared" si="240"/>
        <v>0</v>
      </c>
      <c r="AH227" s="25">
        <f t="shared" si="240"/>
        <v>0</v>
      </c>
      <c r="AI227" s="25">
        <f t="shared" si="240"/>
        <v>0</v>
      </c>
      <c r="AJ227" s="25">
        <f t="shared" si="240"/>
        <v>0</v>
      </c>
      <c r="AK227" s="25">
        <f t="shared" si="240"/>
        <v>0</v>
      </c>
      <c r="AL227" s="25">
        <f t="shared" si="240"/>
        <v>0</v>
      </c>
      <c r="AM227" s="25">
        <f t="shared" si="240"/>
        <v>0</v>
      </c>
      <c r="AN227" s="25">
        <f t="shared" si="240"/>
        <v>0</v>
      </c>
      <c r="AO227" s="25">
        <f t="shared" si="240"/>
        <v>0</v>
      </c>
      <c r="AP227" s="25">
        <f t="shared" si="240"/>
        <v>0</v>
      </c>
      <c r="AQ227" s="25">
        <f t="shared" si="240"/>
        <v>0</v>
      </c>
      <c r="AR227" s="25">
        <f t="shared" si="240"/>
        <v>0</v>
      </c>
      <c r="AS227" s="25">
        <f t="shared" si="240"/>
        <v>0</v>
      </c>
      <c r="AT227" s="25">
        <f t="shared" si="240"/>
        <v>0</v>
      </c>
      <c r="AU227" s="25" t="str">
        <f t="shared" si="240"/>
        <v>-</v>
      </c>
      <c r="AV227" s="25">
        <f t="shared" si="240"/>
        <v>0</v>
      </c>
      <c r="AW227" s="25">
        <f t="shared" si="240"/>
        <v>0</v>
      </c>
      <c r="AX227" s="25">
        <f t="shared" si="240"/>
        <v>0</v>
      </c>
      <c r="AY227" s="25">
        <f t="shared" si="240"/>
        <v>0</v>
      </c>
      <c r="AZ227" s="25">
        <f t="shared" si="240"/>
        <v>0</v>
      </c>
      <c r="BA227" s="25">
        <f t="shared" si="240"/>
        <v>0</v>
      </c>
      <c r="BB227" s="25">
        <f t="shared" si="240"/>
        <v>0</v>
      </c>
      <c r="BC227" s="25">
        <f t="shared" si="240"/>
        <v>0</v>
      </c>
      <c r="BD227" s="25">
        <f t="shared" si="240"/>
        <v>0</v>
      </c>
      <c r="BE227" s="25">
        <f t="shared" si="240"/>
        <v>0</v>
      </c>
      <c r="BF227" s="25">
        <f t="shared" si="240"/>
        <v>0</v>
      </c>
      <c r="BG227" s="25">
        <f t="shared" si="240"/>
        <v>0</v>
      </c>
    </row>
    <row r="228" spans="8:59">
      <c r="H228">
        <f>Registration!B49</f>
        <v>44</v>
      </c>
      <c r="I228">
        <f>Registration!C49</f>
        <v>0</v>
      </c>
      <c r="J228" s="25">
        <f t="shared" ref="J228:BG228" si="241">IF(ROW()=(COLUMN()+180),"-",(COUNTIF(G6_6,$H228)*COUNTIF(G6_6,J$7))+(COUNTIF(G6_7,$H228)*COUNTIF(G6_7,J$7))+(COUNTIF(G6_8,$H228)*COUNTIF(G6_8,J$7))+(COUNTIF(G6_9,$H228)*COUNTIF(G6_9,J$7))+(COUNTIF(G6_10,$H228)*COUNTIF(G6_10,J$7))+(COUNTIF(G7_6,$H228)*COUNTIF(G7_6,J$7))+(COUNTIF(G7_7,$H228)*COUNTIF(G7_7,J$7))+(COUNTIF(G7_8,$H228)*COUNTIF(G7_8,J$7))+(COUNTIF(G7_9,$H228)*COUNTIF(G7_9,J$7))+(COUNTIF(G7_10,$H228)*COUNTIF(G7_10,J$7))+(COUNTIF(G8_6,$H228)*COUNTIF(G8_6,J$7))+(COUNTIF(G8_7,$H228)*COUNTIF(G8_7,J$7))+(COUNTIF(G8_8,$H228)*COUNTIF(G8_8,J$7))+(COUNTIF(G8_9,$H228)*COUNTIF(G8_9,J$7))+(COUNTIF(G8_10,$H228)*COUNTIF(G8_10,J$7))+(COUNTIF(G9_6,$H228)*COUNTIF(G9_6,J$7))+(COUNTIF(G9_7,$H228)*COUNTIF(G9_7,J$7))+(COUNTIF(G9_8,$H228)*COUNTIF(G9_8,J$7))+(COUNTIF(G9_9,$H228)*COUNTIF(G9_9,J$7))+(COUNTIF(G9_10,$H228)*COUNTIF(G9_10,J$7)+J287))</f>
        <v>0</v>
      </c>
      <c r="K228" s="25">
        <f t="shared" si="241"/>
        <v>0</v>
      </c>
      <c r="L228" s="25">
        <f t="shared" si="241"/>
        <v>0</v>
      </c>
      <c r="M228" s="25">
        <f t="shared" si="241"/>
        <v>0</v>
      </c>
      <c r="N228" s="148">
        <f t="shared" si="241"/>
        <v>0</v>
      </c>
      <c r="O228" s="25">
        <f t="shared" si="241"/>
        <v>0</v>
      </c>
      <c r="P228" s="148">
        <f t="shared" si="241"/>
        <v>0</v>
      </c>
      <c r="Q228" s="25">
        <f t="shared" si="241"/>
        <v>0</v>
      </c>
      <c r="R228" s="25">
        <f t="shared" si="241"/>
        <v>0</v>
      </c>
      <c r="S228" s="25">
        <f t="shared" si="241"/>
        <v>0</v>
      </c>
      <c r="T228" s="25">
        <f t="shared" si="241"/>
        <v>0</v>
      </c>
      <c r="U228" s="25">
        <f t="shared" si="241"/>
        <v>0</v>
      </c>
      <c r="V228" s="25">
        <f t="shared" si="241"/>
        <v>0</v>
      </c>
      <c r="W228" s="25">
        <f t="shared" si="241"/>
        <v>0</v>
      </c>
      <c r="X228" s="25">
        <f t="shared" si="241"/>
        <v>0</v>
      </c>
      <c r="Y228" s="25">
        <f t="shared" si="241"/>
        <v>0</v>
      </c>
      <c r="Z228" s="25">
        <f t="shared" si="241"/>
        <v>0</v>
      </c>
      <c r="AA228" s="25">
        <f t="shared" si="241"/>
        <v>0</v>
      </c>
      <c r="AB228" s="25">
        <f t="shared" si="241"/>
        <v>0</v>
      </c>
      <c r="AC228" s="25">
        <f t="shared" si="241"/>
        <v>0</v>
      </c>
      <c r="AD228" s="25">
        <f t="shared" si="241"/>
        <v>0</v>
      </c>
      <c r="AE228" s="25">
        <f t="shared" si="241"/>
        <v>0</v>
      </c>
      <c r="AF228" s="25">
        <f t="shared" si="241"/>
        <v>0</v>
      </c>
      <c r="AG228" s="25">
        <f t="shared" si="241"/>
        <v>0</v>
      </c>
      <c r="AH228" s="25">
        <f t="shared" si="241"/>
        <v>0</v>
      </c>
      <c r="AI228" s="25">
        <f t="shared" si="241"/>
        <v>0</v>
      </c>
      <c r="AJ228" s="25">
        <f t="shared" si="241"/>
        <v>0</v>
      </c>
      <c r="AK228" s="25">
        <f t="shared" si="241"/>
        <v>0</v>
      </c>
      <c r="AL228" s="25">
        <f t="shared" si="241"/>
        <v>0</v>
      </c>
      <c r="AM228" s="25">
        <f t="shared" si="241"/>
        <v>0</v>
      </c>
      <c r="AN228" s="25">
        <f t="shared" si="241"/>
        <v>0</v>
      </c>
      <c r="AO228" s="25">
        <f t="shared" si="241"/>
        <v>0</v>
      </c>
      <c r="AP228" s="25">
        <f t="shared" si="241"/>
        <v>0</v>
      </c>
      <c r="AQ228" s="25">
        <f t="shared" si="241"/>
        <v>0</v>
      </c>
      <c r="AR228" s="25">
        <f t="shared" si="241"/>
        <v>0</v>
      </c>
      <c r="AS228" s="25">
        <f t="shared" si="241"/>
        <v>0</v>
      </c>
      <c r="AT228" s="25">
        <f t="shared" si="241"/>
        <v>0</v>
      </c>
      <c r="AU228" s="25">
        <f t="shared" si="241"/>
        <v>0</v>
      </c>
      <c r="AV228" s="25" t="str">
        <f t="shared" si="241"/>
        <v>-</v>
      </c>
      <c r="AW228" s="25">
        <f t="shared" si="241"/>
        <v>0</v>
      </c>
      <c r="AX228" s="25">
        <f t="shared" si="241"/>
        <v>0</v>
      </c>
      <c r="AY228" s="25">
        <f t="shared" si="241"/>
        <v>0</v>
      </c>
      <c r="AZ228" s="25">
        <f t="shared" si="241"/>
        <v>0</v>
      </c>
      <c r="BA228" s="25">
        <f t="shared" si="241"/>
        <v>0</v>
      </c>
      <c r="BB228" s="25">
        <f t="shared" si="241"/>
        <v>0</v>
      </c>
      <c r="BC228" s="25">
        <f t="shared" si="241"/>
        <v>0</v>
      </c>
      <c r="BD228" s="25">
        <f t="shared" si="241"/>
        <v>0</v>
      </c>
      <c r="BE228" s="25">
        <f t="shared" si="241"/>
        <v>0</v>
      </c>
      <c r="BF228" s="25">
        <f t="shared" si="241"/>
        <v>0</v>
      </c>
      <c r="BG228" s="25">
        <f t="shared" si="241"/>
        <v>0</v>
      </c>
    </row>
    <row r="229" spans="8:59">
      <c r="H229">
        <f>Registration!B50</f>
        <v>45</v>
      </c>
      <c r="I229">
        <f>Registration!C50</f>
        <v>0</v>
      </c>
      <c r="J229" s="25">
        <f t="shared" ref="J229:BG229" si="242">IF(ROW()=(COLUMN()+180),"-",(COUNTIF(G6_6,$H229)*COUNTIF(G6_6,J$7))+(COUNTIF(G6_7,$H229)*COUNTIF(G6_7,J$7))+(COUNTIF(G6_8,$H229)*COUNTIF(G6_8,J$7))+(COUNTIF(G6_9,$H229)*COUNTIF(G6_9,J$7))+(COUNTIF(G6_10,$H229)*COUNTIF(G6_10,J$7))+(COUNTIF(G7_6,$H229)*COUNTIF(G7_6,J$7))+(COUNTIF(G7_7,$H229)*COUNTIF(G7_7,J$7))+(COUNTIF(G7_8,$H229)*COUNTIF(G7_8,J$7))+(COUNTIF(G7_9,$H229)*COUNTIF(G7_9,J$7))+(COUNTIF(G7_10,$H229)*COUNTIF(G7_10,J$7))+(COUNTIF(G8_6,$H229)*COUNTIF(G8_6,J$7))+(COUNTIF(G8_7,$H229)*COUNTIF(G8_7,J$7))+(COUNTIF(G8_8,$H229)*COUNTIF(G8_8,J$7))+(COUNTIF(G8_9,$H229)*COUNTIF(G8_9,J$7))+(COUNTIF(G8_10,$H229)*COUNTIF(G8_10,J$7))+(COUNTIF(G9_6,$H229)*COUNTIF(G9_6,J$7))+(COUNTIF(G9_7,$H229)*COUNTIF(G9_7,J$7))+(COUNTIF(G9_8,$H229)*COUNTIF(G9_8,J$7))+(COUNTIF(G9_9,$H229)*COUNTIF(G9_9,J$7))+(COUNTIF(G9_10,$H229)*COUNTIF(G9_10,J$7)+J288))</f>
        <v>0</v>
      </c>
      <c r="K229" s="25">
        <f t="shared" si="242"/>
        <v>0</v>
      </c>
      <c r="L229" s="103">
        <f t="shared" si="242"/>
        <v>0</v>
      </c>
      <c r="M229" s="25">
        <f t="shared" si="242"/>
        <v>0</v>
      </c>
      <c r="N229" s="148">
        <f t="shared" si="242"/>
        <v>0</v>
      </c>
      <c r="O229" s="25">
        <f t="shared" si="242"/>
        <v>0</v>
      </c>
      <c r="P229" s="148">
        <f t="shared" si="242"/>
        <v>0</v>
      </c>
      <c r="Q229" s="150">
        <f t="shared" si="242"/>
        <v>0</v>
      </c>
      <c r="R229" s="25">
        <f t="shared" si="242"/>
        <v>0</v>
      </c>
      <c r="S229" s="25">
        <f t="shared" si="242"/>
        <v>0</v>
      </c>
      <c r="T229" s="25">
        <f t="shared" si="242"/>
        <v>0</v>
      </c>
      <c r="U229" s="25">
        <f t="shared" si="242"/>
        <v>0</v>
      </c>
      <c r="V229" s="25">
        <f t="shared" si="242"/>
        <v>0</v>
      </c>
      <c r="W229" s="25">
        <f t="shared" si="242"/>
        <v>0</v>
      </c>
      <c r="X229" s="25">
        <f t="shared" si="242"/>
        <v>0</v>
      </c>
      <c r="Y229" s="25">
        <f t="shared" si="242"/>
        <v>0</v>
      </c>
      <c r="Z229" s="25">
        <f t="shared" si="242"/>
        <v>0</v>
      </c>
      <c r="AA229" s="25">
        <f t="shared" si="242"/>
        <v>0</v>
      </c>
      <c r="AB229" s="25">
        <f t="shared" si="242"/>
        <v>0</v>
      </c>
      <c r="AC229" s="25">
        <f t="shared" si="242"/>
        <v>0</v>
      </c>
      <c r="AD229" s="25">
        <f t="shared" si="242"/>
        <v>0</v>
      </c>
      <c r="AE229" s="25">
        <f t="shared" si="242"/>
        <v>0</v>
      </c>
      <c r="AF229" s="25">
        <f t="shared" si="242"/>
        <v>0</v>
      </c>
      <c r="AG229" s="25">
        <f t="shared" si="242"/>
        <v>0</v>
      </c>
      <c r="AH229" s="25">
        <f t="shared" si="242"/>
        <v>0</v>
      </c>
      <c r="AI229" s="25">
        <f t="shared" si="242"/>
        <v>0</v>
      </c>
      <c r="AJ229" s="25">
        <f t="shared" si="242"/>
        <v>0</v>
      </c>
      <c r="AK229" s="25">
        <f t="shared" si="242"/>
        <v>0</v>
      </c>
      <c r="AL229" s="25">
        <f t="shared" si="242"/>
        <v>0</v>
      </c>
      <c r="AM229" s="25">
        <f t="shared" si="242"/>
        <v>0</v>
      </c>
      <c r="AN229" s="25">
        <f t="shared" si="242"/>
        <v>0</v>
      </c>
      <c r="AO229" s="25">
        <f t="shared" si="242"/>
        <v>0</v>
      </c>
      <c r="AP229" s="25">
        <f t="shared" si="242"/>
        <v>0</v>
      </c>
      <c r="AQ229" s="25">
        <f t="shared" si="242"/>
        <v>0</v>
      </c>
      <c r="AR229" s="25">
        <f t="shared" si="242"/>
        <v>0</v>
      </c>
      <c r="AS229" s="25">
        <f t="shared" si="242"/>
        <v>0</v>
      </c>
      <c r="AT229" s="25">
        <f t="shared" si="242"/>
        <v>0</v>
      </c>
      <c r="AU229" s="25">
        <f t="shared" si="242"/>
        <v>0</v>
      </c>
      <c r="AV229" s="25">
        <f t="shared" si="242"/>
        <v>0</v>
      </c>
      <c r="AW229" s="25" t="str">
        <f t="shared" si="242"/>
        <v>-</v>
      </c>
      <c r="AX229" s="25">
        <f t="shared" si="242"/>
        <v>0</v>
      </c>
      <c r="AY229" s="25">
        <f t="shared" si="242"/>
        <v>0</v>
      </c>
      <c r="AZ229" s="25">
        <f t="shared" si="242"/>
        <v>0</v>
      </c>
      <c r="BA229" s="25">
        <f t="shared" si="242"/>
        <v>0</v>
      </c>
      <c r="BB229" s="25">
        <f t="shared" si="242"/>
        <v>0</v>
      </c>
      <c r="BC229" s="25">
        <f t="shared" si="242"/>
        <v>0</v>
      </c>
      <c r="BD229" s="25">
        <f t="shared" si="242"/>
        <v>0</v>
      </c>
      <c r="BE229" s="25">
        <f t="shared" si="242"/>
        <v>0</v>
      </c>
      <c r="BF229" s="25">
        <f t="shared" si="242"/>
        <v>0</v>
      </c>
      <c r="BG229" s="25">
        <f t="shared" si="242"/>
        <v>0</v>
      </c>
    </row>
    <row r="230" spans="8:59">
      <c r="H230">
        <f>Registration!B51</f>
        <v>46</v>
      </c>
      <c r="I230">
        <f>Registration!C51</f>
        <v>0</v>
      </c>
      <c r="J230" s="148">
        <f t="shared" ref="J230:BG230" si="243">IF(ROW()=(COLUMN()+180),"-",(COUNTIF(G6_6,$H230)*COUNTIF(G6_6,J$7))+(COUNTIF(G6_7,$H230)*COUNTIF(G6_7,J$7))+(COUNTIF(G6_8,$H230)*COUNTIF(G6_8,J$7))+(COUNTIF(G6_9,$H230)*COUNTIF(G6_9,J$7))+(COUNTIF(G6_10,$H230)*COUNTIF(G6_10,J$7))+(COUNTIF(G7_6,$H230)*COUNTIF(G7_6,J$7))+(COUNTIF(G7_7,$H230)*COUNTIF(G7_7,J$7))+(COUNTIF(G7_8,$H230)*COUNTIF(G7_8,J$7))+(COUNTIF(G7_9,$H230)*COUNTIF(G7_9,J$7))+(COUNTIF(G7_10,$H230)*COUNTIF(G7_10,J$7))+(COUNTIF(G8_6,$H230)*COUNTIF(G8_6,J$7))+(COUNTIF(G8_7,$H230)*COUNTIF(G8_7,J$7))+(COUNTIF(G8_8,$H230)*COUNTIF(G8_8,J$7))+(COUNTIF(G8_9,$H230)*COUNTIF(G8_9,J$7))+(COUNTIF(G8_10,$H230)*COUNTIF(G8_10,J$7))+(COUNTIF(G9_6,$H230)*COUNTIF(G9_6,J$7))+(COUNTIF(G9_7,$H230)*COUNTIF(G9_7,J$7))+(COUNTIF(G9_8,$H230)*COUNTIF(G9_8,J$7))+(COUNTIF(G9_9,$H230)*COUNTIF(G9_9,J$7))+(COUNTIF(G9_10,$H230)*COUNTIF(G9_10,J$7)+J289))</f>
        <v>0</v>
      </c>
      <c r="K230" s="25">
        <f t="shared" si="243"/>
        <v>0</v>
      </c>
      <c r="L230" s="25">
        <f t="shared" si="243"/>
        <v>0</v>
      </c>
      <c r="M230" s="25">
        <f t="shared" si="243"/>
        <v>0</v>
      </c>
      <c r="N230" s="25">
        <f t="shared" si="243"/>
        <v>0</v>
      </c>
      <c r="O230" s="25">
        <f t="shared" si="243"/>
        <v>0</v>
      </c>
      <c r="P230" s="25">
        <f t="shared" si="243"/>
        <v>0</v>
      </c>
      <c r="Q230" s="25">
        <f t="shared" si="243"/>
        <v>0</v>
      </c>
      <c r="R230" s="25">
        <f t="shared" si="243"/>
        <v>0</v>
      </c>
      <c r="S230" s="25">
        <f t="shared" si="243"/>
        <v>0</v>
      </c>
      <c r="T230" s="25">
        <f t="shared" si="243"/>
        <v>0</v>
      </c>
      <c r="U230" s="25">
        <f t="shared" si="243"/>
        <v>0</v>
      </c>
      <c r="V230" s="25">
        <f t="shared" si="243"/>
        <v>0</v>
      </c>
      <c r="W230" s="25">
        <f t="shared" si="243"/>
        <v>0</v>
      </c>
      <c r="X230" s="25">
        <f t="shared" si="243"/>
        <v>0</v>
      </c>
      <c r="Y230" s="25">
        <f t="shared" si="243"/>
        <v>0</v>
      </c>
      <c r="Z230" s="25">
        <f t="shared" si="243"/>
        <v>0</v>
      </c>
      <c r="AA230" s="25">
        <f t="shared" si="243"/>
        <v>0</v>
      </c>
      <c r="AB230" s="25">
        <f t="shared" si="243"/>
        <v>0</v>
      </c>
      <c r="AC230" s="25">
        <f t="shared" si="243"/>
        <v>0</v>
      </c>
      <c r="AD230" s="25">
        <f t="shared" si="243"/>
        <v>0</v>
      </c>
      <c r="AE230" s="25">
        <f t="shared" si="243"/>
        <v>0</v>
      </c>
      <c r="AF230" s="25">
        <f t="shared" si="243"/>
        <v>0</v>
      </c>
      <c r="AG230" s="25">
        <f t="shared" si="243"/>
        <v>0</v>
      </c>
      <c r="AH230" s="25">
        <f t="shared" si="243"/>
        <v>0</v>
      </c>
      <c r="AI230" s="25">
        <f t="shared" si="243"/>
        <v>0</v>
      </c>
      <c r="AJ230" s="25">
        <f t="shared" si="243"/>
        <v>0</v>
      </c>
      <c r="AK230" s="25">
        <f t="shared" si="243"/>
        <v>0</v>
      </c>
      <c r="AL230" s="25">
        <f t="shared" si="243"/>
        <v>0</v>
      </c>
      <c r="AM230" s="25">
        <f t="shared" si="243"/>
        <v>0</v>
      </c>
      <c r="AN230" s="25">
        <f t="shared" si="243"/>
        <v>0</v>
      </c>
      <c r="AO230" s="25">
        <f t="shared" si="243"/>
        <v>0</v>
      </c>
      <c r="AP230" s="25">
        <f t="shared" si="243"/>
        <v>0</v>
      </c>
      <c r="AQ230" s="25">
        <f t="shared" si="243"/>
        <v>0</v>
      </c>
      <c r="AR230" s="25">
        <f t="shared" si="243"/>
        <v>0</v>
      </c>
      <c r="AS230" s="25">
        <f t="shared" si="243"/>
        <v>0</v>
      </c>
      <c r="AT230" s="25">
        <f t="shared" si="243"/>
        <v>0</v>
      </c>
      <c r="AU230" s="25">
        <f t="shared" si="243"/>
        <v>0</v>
      </c>
      <c r="AV230" s="25">
        <f t="shared" si="243"/>
        <v>0</v>
      </c>
      <c r="AW230" s="25">
        <f t="shared" si="243"/>
        <v>0</v>
      </c>
      <c r="AX230" s="25" t="str">
        <f t="shared" si="243"/>
        <v>-</v>
      </c>
      <c r="AY230" s="25">
        <f t="shared" si="243"/>
        <v>0</v>
      </c>
      <c r="AZ230" s="25">
        <f t="shared" si="243"/>
        <v>0</v>
      </c>
      <c r="BA230" s="25">
        <f t="shared" si="243"/>
        <v>0</v>
      </c>
      <c r="BB230" s="25">
        <f t="shared" si="243"/>
        <v>0</v>
      </c>
      <c r="BC230" s="25">
        <f t="shared" si="243"/>
        <v>0</v>
      </c>
      <c r="BD230" s="25">
        <f t="shared" si="243"/>
        <v>0</v>
      </c>
      <c r="BE230" s="25">
        <f t="shared" si="243"/>
        <v>0</v>
      </c>
      <c r="BF230" s="25">
        <f t="shared" si="243"/>
        <v>0</v>
      </c>
      <c r="BG230" s="25">
        <f t="shared" si="243"/>
        <v>0</v>
      </c>
    </row>
    <row r="231" spans="8:59">
      <c r="H231">
        <f>Registration!B52</f>
        <v>47</v>
      </c>
      <c r="I231">
        <f>Registration!C52</f>
        <v>0</v>
      </c>
      <c r="J231" s="25">
        <f t="shared" ref="J231:BG231" si="244">IF(ROW()=(COLUMN()+180),"-",(COUNTIF(G6_6,$H231)*COUNTIF(G6_6,J$7))+(COUNTIF(G6_7,$H231)*COUNTIF(G6_7,J$7))+(COUNTIF(G6_8,$H231)*COUNTIF(G6_8,J$7))+(COUNTIF(G6_9,$H231)*COUNTIF(G6_9,J$7))+(COUNTIF(G6_10,$H231)*COUNTIF(G6_10,J$7))+(COUNTIF(G7_6,$H231)*COUNTIF(G7_6,J$7))+(COUNTIF(G7_7,$H231)*COUNTIF(G7_7,J$7))+(COUNTIF(G7_8,$H231)*COUNTIF(G7_8,J$7))+(COUNTIF(G7_9,$H231)*COUNTIF(G7_9,J$7))+(COUNTIF(G7_10,$H231)*COUNTIF(G7_10,J$7))+(COUNTIF(G8_6,$H231)*COUNTIF(G8_6,J$7))+(COUNTIF(G8_7,$H231)*COUNTIF(G8_7,J$7))+(COUNTIF(G8_8,$H231)*COUNTIF(G8_8,J$7))+(COUNTIF(G8_9,$H231)*COUNTIF(G8_9,J$7))+(COUNTIF(G8_10,$H231)*COUNTIF(G8_10,J$7))+(COUNTIF(G9_6,$H231)*COUNTIF(G9_6,J$7))+(COUNTIF(G9_7,$H231)*COUNTIF(G9_7,J$7))+(COUNTIF(G9_8,$H231)*COUNTIF(G9_8,J$7))+(COUNTIF(G9_9,$H231)*COUNTIF(G9_9,J$7))+(COUNTIF(G9_10,$H231)*COUNTIF(G9_10,J$7)+J290))</f>
        <v>0</v>
      </c>
      <c r="K231" s="103">
        <f t="shared" si="244"/>
        <v>0</v>
      </c>
      <c r="L231" s="25">
        <f t="shared" si="244"/>
        <v>0</v>
      </c>
      <c r="M231" s="148">
        <f t="shared" si="244"/>
        <v>0</v>
      </c>
      <c r="N231" s="25">
        <f t="shared" si="244"/>
        <v>0</v>
      </c>
      <c r="O231" s="25">
        <f t="shared" si="244"/>
        <v>0</v>
      </c>
      <c r="P231" s="25">
        <f t="shared" si="244"/>
        <v>0</v>
      </c>
      <c r="Q231" s="25">
        <f t="shared" si="244"/>
        <v>0</v>
      </c>
      <c r="R231" s="25">
        <f t="shared" si="244"/>
        <v>0</v>
      </c>
      <c r="S231" s="25">
        <f t="shared" si="244"/>
        <v>0</v>
      </c>
      <c r="T231" s="25">
        <f t="shared" si="244"/>
        <v>0</v>
      </c>
      <c r="U231" s="25">
        <f t="shared" si="244"/>
        <v>0</v>
      </c>
      <c r="V231" s="25">
        <f t="shared" si="244"/>
        <v>0</v>
      </c>
      <c r="W231" s="25">
        <f t="shared" si="244"/>
        <v>0</v>
      </c>
      <c r="X231" s="25">
        <f t="shared" si="244"/>
        <v>0</v>
      </c>
      <c r="Y231" s="25">
        <f t="shared" si="244"/>
        <v>0</v>
      </c>
      <c r="Z231" s="25">
        <f t="shared" si="244"/>
        <v>0</v>
      </c>
      <c r="AA231" s="25">
        <f t="shared" si="244"/>
        <v>0</v>
      </c>
      <c r="AB231" s="25">
        <f t="shared" si="244"/>
        <v>0</v>
      </c>
      <c r="AC231" s="25">
        <f t="shared" si="244"/>
        <v>0</v>
      </c>
      <c r="AD231" s="25">
        <f t="shared" si="244"/>
        <v>0</v>
      </c>
      <c r="AE231" s="25">
        <f t="shared" si="244"/>
        <v>0</v>
      </c>
      <c r="AF231" s="25">
        <f t="shared" si="244"/>
        <v>0</v>
      </c>
      <c r="AG231" s="25">
        <f t="shared" si="244"/>
        <v>0</v>
      </c>
      <c r="AH231" s="25">
        <f t="shared" si="244"/>
        <v>0</v>
      </c>
      <c r="AI231" s="25">
        <f t="shared" si="244"/>
        <v>0</v>
      </c>
      <c r="AJ231" s="25">
        <f t="shared" si="244"/>
        <v>0</v>
      </c>
      <c r="AK231" s="25">
        <f t="shared" si="244"/>
        <v>0</v>
      </c>
      <c r="AL231" s="25">
        <f t="shared" si="244"/>
        <v>0</v>
      </c>
      <c r="AM231" s="25">
        <f t="shared" si="244"/>
        <v>0</v>
      </c>
      <c r="AN231" s="25">
        <f t="shared" si="244"/>
        <v>0</v>
      </c>
      <c r="AO231" s="25">
        <f t="shared" si="244"/>
        <v>0</v>
      </c>
      <c r="AP231" s="25">
        <f t="shared" si="244"/>
        <v>0</v>
      </c>
      <c r="AQ231" s="25">
        <f t="shared" si="244"/>
        <v>0</v>
      </c>
      <c r="AR231" s="25">
        <f t="shared" si="244"/>
        <v>0</v>
      </c>
      <c r="AS231" s="25">
        <f t="shared" si="244"/>
        <v>0</v>
      </c>
      <c r="AT231" s="25">
        <f t="shared" si="244"/>
        <v>0</v>
      </c>
      <c r="AU231" s="25">
        <f t="shared" si="244"/>
        <v>0</v>
      </c>
      <c r="AV231" s="25">
        <f t="shared" si="244"/>
        <v>0</v>
      </c>
      <c r="AW231" s="25">
        <f t="shared" si="244"/>
        <v>0</v>
      </c>
      <c r="AX231" s="25">
        <f t="shared" si="244"/>
        <v>0</v>
      </c>
      <c r="AY231" s="25" t="str">
        <f t="shared" si="244"/>
        <v>-</v>
      </c>
      <c r="AZ231" s="25">
        <f t="shared" si="244"/>
        <v>0</v>
      </c>
      <c r="BA231" s="25">
        <f t="shared" si="244"/>
        <v>0</v>
      </c>
      <c r="BB231" s="25">
        <f t="shared" si="244"/>
        <v>0</v>
      </c>
      <c r="BC231" s="25">
        <f t="shared" si="244"/>
        <v>0</v>
      </c>
      <c r="BD231" s="25">
        <f t="shared" si="244"/>
        <v>0</v>
      </c>
      <c r="BE231" s="25">
        <f t="shared" si="244"/>
        <v>0</v>
      </c>
      <c r="BF231" s="25">
        <f t="shared" si="244"/>
        <v>0</v>
      </c>
      <c r="BG231" s="25">
        <f t="shared" si="244"/>
        <v>0</v>
      </c>
    </row>
    <row r="232" spans="8:59">
      <c r="H232">
        <f>Registration!B53</f>
        <v>48</v>
      </c>
      <c r="I232">
        <f>Registration!C53</f>
        <v>0</v>
      </c>
      <c r="J232" s="25">
        <f t="shared" ref="J232:BG232" si="245">IF(ROW()=(COLUMN()+180),"-",(COUNTIF(G6_6,$H232)*COUNTIF(G6_6,J$7))+(COUNTIF(G6_7,$H232)*COUNTIF(G6_7,J$7))+(COUNTIF(G6_8,$H232)*COUNTIF(G6_8,J$7))+(COUNTIF(G6_9,$H232)*COUNTIF(G6_9,J$7))+(COUNTIF(G6_10,$H232)*COUNTIF(G6_10,J$7))+(COUNTIF(G7_6,$H232)*COUNTIF(G7_6,J$7))+(COUNTIF(G7_7,$H232)*COUNTIF(G7_7,J$7))+(COUNTIF(G7_8,$H232)*COUNTIF(G7_8,J$7))+(COUNTIF(G7_9,$H232)*COUNTIF(G7_9,J$7))+(COUNTIF(G7_10,$H232)*COUNTIF(G7_10,J$7))+(COUNTIF(G8_6,$H232)*COUNTIF(G8_6,J$7))+(COUNTIF(G8_7,$H232)*COUNTIF(G8_7,J$7))+(COUNTIF(G8_8,$H232)*COUNTIF(G8_8,J$7))+(COUNTIF(G8_9,$H232)*COUNTIF(G8_9,J$7))+(COUNTIF(G8_10,$H232)*COUNTIF(G8_10,J$7))+(COUNTIF(G9_6,$H232)*COUNTIF(G9_6,J$7))+(COUNTIF(G9_7,$H232)*COUNTIF(G9_7,J$7))+(COUNTIF(G9_8,$H232)*COUNTIF(G9_8,J$7))+(COUNTIF(G9_9,$H232)*COUNTIF(G9_9,J$7))+(COUNTIF(G9_10,$H232)*COUNTIF(G9_10,J$7)+J291))</f>
        <v>0</v>
      </c>
      <c r="K232" s="25">
        <f t="shared" si="245"/>
        <v>0</v>
      </c>
      <c r="L232" s="25">
        <f t="shared" si="245"/>
        <v>0</v>
      </c>
      <c r="M232" s="25">
        <f t="shared" si="245"/>
        <v>0</v>
      </c>
      <c r="N232" s="25">
        <f t="shared" si="245"/>
        <v>0</v>
      </c>
      <c r="O232" s="68">
        <f t="shared" si="245"/>
        <v>0</v>
      </c>
      <c r="P232" s="25">
        <f t="shared" si="245"/>
        <v>0</v>
      </c>
      <c r="Q232" s="25">
        <f t="shared" si="245"/>
        <v>0</v>
      </c>
      <c r="R232" s="25">
        <f t="shared" si="245"/>
        <v>0</v>
      </c>
      <c r="S232" s="25">
        <f t="shared" si="245"/>
        <v>0</v>
      </c>
      <c r="T232" s="25">
        <f t="shared" si="245"/>
        <v>0</v>
      </c>
      <c r="U232" s="25">
        <f t="shared" si="245"/>
        <v>0</v>
      </c>
      <c r="V232" s="25">
        <f t="shared" si="245"/>
        <v>0</v>
      </c>
      <c r="W232" s="25">
        <f t="shared" si="245"/>
        <v>0</v>
      </c>
      <c r="X232" s="25">
        <f t="shared" si="245"/>
        <v>0</v>
      </c>
      <c r="Y232" s="25">
        <f t="shared" si="245"/>
        <v>0</v>
      </c>
      <c r="Z232" s="25">
        <f t="shared" si="245"/>
        <v>0</v>
      </c>
      <c r="AA232" s="25">
        <f t="shared" si="245"/>
        <v>0</v>
      </c>
      <c r="AB232" s="25">
        <f t="shared" si="245"/>
        <v>0</v>
      </c>
      <c r="AC232" s="25">
        <f t="shared" si="245"/>
        <v>0</v>
      </c>
      <c r="AD232" s="25">
        <f t="shared" si="245"/>
        <v>0</v>
      </c>
      <c r="AE232" s="25">
        <f t="shared" si="245"/>
        <v>0</v>
      </c>
      <c r="AF232" s="25">
        <f t="shared" si="245"/>
        <v>0</v>
      </c>
      <c r="AG232" s="25">
        <f t="shared" si="245"/>
        <v>0</v>
      </c>
      <c r="AH232" s="25">
        <f t="shared" si="245"/>
        <v>0</v>
      </c>
      <c r="AI232" s="25">
        <f t="shared" si="245"/>
        <v>0</v>
      </c>
      <c r="AJ232" s="25">
        <f t="shared" si="245"/>
        <v>0</v>
      </c>
      <c r="AK232" s="25">
        <f t="shared" si="245"/>
        <v>0</v>
      </c>
      <c r="AL232" s="25">
        <f t="shared" si="245"/>
        <v>0</v>
      </c>
      <c r="AM232" s="25">
        <f t="shared" si="245"/>
        <v>0</v>
      </c>
      <c r="AN232" s="25">
        <f t="shared" si="245"/>
        <v>0</v>
      </c>
      <c r="AO232" s="25">
        <f t="shared" si="245"/>
        <v>0</v>
      </c>
      <c r="AP232" s="25">
        <f t="shared" si="245"/>
        <v>0</v>
      </c>
      <c r="AQ232" s="25">
        <f t="shared" si="245"/>
        <v>0</v>
      </c>
      <c r="AR232" s="25">
        <f t="shared" si="245"/>
        <v>0</v>
      </c>
      <c r="AS232" s="25">
        <f t="shared" si="245"/>
        <v>0</v>
      </c>
      <c r="AT232" s="25">
        <f t="shared" si="245"/>
        <v>0</v>
      </c>
      <c r="AU232" s="25">
        <f t="shared" si="245"/>
        <v>0</v>
      </c>
      <c r="AV232" s="25">
        <f t="shared" si="245"/>
        <v>0</v>
      </c>
      <c r="AW232" s="25">
        <f t="shared" si="245"/>
        <v>0</v>
      </c>
      <c r="AX232" s="25">
        <f t="shared" si="245"/>
        <v>0</v>
      </c>
      <c r="AY232" s="25">
        <f t="shared" si="245"/>
        <v>0</v>
      </c>
      <c r="AZ232" s="25" t="str">
        <f t="shared" si="245"/>
        <v>-</v>
      </c>
      <c r="BA232" s="25">
        <f t="shared" si="245"/>
        <v>0</v>
      </c>
      <c r="BB232" s="25">
        <f t="shared" si="245"/>
        <v>0</v>
      </c>
      <c r="BC232" s="25">
        <f t="shared" si="245"/>
        <v>0</v>
      </c>
      <c r="BD232" s="25">
        <f t="shared" si="245"/>
        <v>0</v>
      </c>
      <c r="BE232" s="25">
        <f t="shared" si="245"/>
        <v>0</v>
      </c>
      <c r="BF232" s="25">
        <f t="shared" si="245"/>
        <v>0</v>
      </c>
      <c r="BG232" s="25">
        <f t="shared" si="245"/>
        <v>0</v>
      </c>
    </row>
    <row r="233" spans="8:59">
      <c r="H233">
        <f>Registration!B54</f>
        <v>49</v>
      </c>
      <c r="I233">
        <f>Registration!C54</f>
        <v>0</v>
      </c>
      <c r="J233" s="25">
        <f t="shared" ref="J233:BG233" si="246">IF(ROW()=(COLUMN()+180),"-",(COUNTIF(G6_6,$H233)*COUNTIF(G6_6,J$7))+(COUNTIF(G6_7,$H233)*COUNTIF(G6_7,J$7))+(COUNTIF(G6_8,$H233)*COUNTIF(G6_8,J$7))+(COUNTIF(G6_9,$H233)*COUNTIF(G6_9,J$7))+(COUNTIF(G6_10,$H233)*COUNTIF(G6_10,J$7))+(COUNTIF(G7_6,$H233)*COUNTIF(G7_6,J$7))+(COUNTIF(G7_7,$H233)*COUNTIF(G7_7,J$7))+(COUNTIF(G7_8,$H233)*COUNTIF(G7_8,J$7))+(COUNTIF(G7_9,$H233)*COUNTIF(G7_9,J$7))+(COUNTIF(G7_10,$H233)*COUNTIF(G7_10,J$7))+(COUNTIF(G8_6,$H233)*COUNTIF(G8_6,J$7))+(COUNTIF(G8_7,$H233)*COUNTIF(G8_7,J$7))+(COUNTIF(G8_8,$H233)*COUNTIF(G8_8,J$7))+(COUNTIF(G8_9,$H233)*COUNTIF(G8_9,J$7))+(COUNTIF(G8_10,$H233)*COUNTIF(G8_10,J$7))+(COUNTIF(G9_6,$H233)*COUNTIF(G9_6,J$7))+(COUNTIF(G9_7,$H233)*COUNTIF(G9_7,J$7))+(COUNTIF(G9_8,$H233)*COUNTIF(G9_8,J$7))+(COUNTIF(G9_9,$H233)*COUNTIF(G9_9,J$7))+(COUNTIF(G9_10,$H233)*COUNTIF(G9_10,J$7)+J292))</f>
        <v>0</v>
      </c>
      <c r="K233" s="25">
        <f t="shared" si="246"/>
        <v>0</v>
      </c>
      <c r="L233" s="25">
        <f t="shared" si="246"/>
        <v>0</v>
      </c>
      <c r="M233" s="25">
        <f t="shared" si="246"/>
        <v>0</v>
      </c>
      <c r="N233" s="25">
        <f t="shared" si="246"/>
        <v>0</v>
      </c>
      <c r="O233" s="25">
        <f t="shared" si="246"/>
        <v>0</v>
      </c>
      <c r="P233" s="25">
        <f t="shared" si="246"/>
        <v>0</v>
      </c>
      <c r="Q233" s="25">
        <f t="shared" si="246"/>
        <v>0</v>
      </c>
      <c r="R233" s="25">
        <f t="shared" si="246"/>
        <v>0</v>
      </c>
      <c r="S233" s="25">
        <f t="shared" si="246"/>
        <v>0</v>
      </c>
      <c r="T233" s="25">
        <f t="shared" si="246"/>
        <v>0</v>
      </c>
      <c r="U233" s="25">
        <f t="shared" si="246"/>
        <v>0</v>
      </c>
      <c r="V233" s="25">
        <f t="shared" si="246"/>
        <v>0</v>
      </c>
      <c r="W233" s="25">
        <f t="shared" si="246"/>
        <v>0</v>
      </c>
      <c r="X233" s="25">
        <f t="shared" si="246"/>
        <v>0</v>
      </c>
      <c r="Y233" s="25">
        <f t="shared" si="246"/>
        <v>0</v>
      </c>
      <c r="Z233" s="25">
        <f t="shared" si="246"/>
        <v>0</v>
      </c>
      <c r="AA233" s="25">
        <f t="shared" si="246"/>
        <v>0</v>
      </c>
      <c r="AB233" s="25">
        <f t="shared" si="246"/>
        <v>0</v>
      </c>
      <c r="AC233" s="25">
        <f t="shared" si="246"/>
        <v>0</v>
      </c>
      <c r="AD233" s="25">
        <f t="shared" si="246"/>
        <v>0</v>
      </c>
      <c r="AE233" s="25">
        <f t="shared" si="246"/>
        <v>0</v>
      </c>
      <c r="AF233" s="25">
        <f t="shared" si="246"/>
        <v>0</v>
      </c>
      <c r="AG233" s="25">
        <f t="shared" si="246"/>
        <v>0</v>
      </c>
      <c r="AH233" s="25">
        <f t="shared" si="246"/>
        <v>0</v>
      </c>
      <c r="AI233" s="25">
        <f t="shared" si="246"/>
        <v>0</v>
      </c>
      <c r="AJ233" s="25">
        <f t="shared" si="246"/>
        <v>0</v>
      </c>
      <c r="AK233" s="25">
        <f t="shared" si="246"/>
        <v>0</v>
      </c>
      <c r="AL233" s="25">
        <f t="shared" si="246"/>
        <v>0</v>
      </c>
      <c r="AM233" s="25">
        <f t="shared" si="246"/>
        <v>0</v>
      </c>
      <c r="AN233" s="25">
        <f t="shared" si="246"/>
        <v>0</v>
      </c>
      <c r="AO233" s="25">
        <f t="shared" si="246"/>
        <v>0</v>
      </c>
      <c r="AP233" s="25">
        <f t="shared" si="246"/>
        <v>0</v>
      </c>
      <c r="AQ233" s="25">
        <f t="shared" si="246"/>
        <v>0</v>
      </c>
      <c r="AR233" s="25">
        <f t="shared" si="246"/>
        <v>0</v>
      </c>
      <c r="AS233" s="25">
        <f t="shared" si="246"/>
        <v>0</v>
      </c>
      <c r="AT233" s="25">
        <f t="shared" si="246"/>
        <v>0</v>
      </c>
      <c r="AU233" s="25">
        <f t="shared" si="246"/>
        <v>0</v>
      </c>
      <c r="AV233" s="25">
        <f t="shared" si="246"/>
        <v>0</v>
      </c>
      <c r="AW233" s="25">
        <f t="shared" si="246"/>
        <v>0</v>
      </c>
      <c r="AX233" s="25">
        <f t="shared" si="246"/>
        <v>0</v>
      </c>
      <c r="AY233" s="25">
        <f t="shared" si="246"/>
        <v>0</v>
      </c>
      <c r="AZ233" s="25">
        <f t="shared" si="246"/>
        <v>0</v>
      </c>
      <c r="BA233" s="25" t="str">
        <f t="shared" si="246"/>
        <v>-</v>
      </c>
      <c r="BB233" s="25">
        <f t="shared" si="246"/>
        <v>0</v>
      </c>
      <c r="BC233" s="25">
        <f t="shared" si="246"/>
        <v>0</v>
      </c>
      <c r="BD233" s="25">
        <f t="shared" si="246"/>
        <v>0</v>
      </c>
      <c r="BE233" s="25">
        <f t="shared" si="246"/>
        <v>0</v>
      </c>
      <c r="BF233" s="25">
        <f t="shared" si="246"/>
        <v>0</v>
      </c>
      <c r="BG233" s="25">
        <f t="shared" si="246"/>
        <v>0</v>
      </c>
    </row>
    <row r="234" spans="8:59">
      <c r="H234">
        <f>Registration!B55</f>
        <v>50</v>
      </c>
      <c r="I234">
        <f>Registration!C55</f>
        <v>0</v>
      </c>
      <c r="J234" s="25">
        <f t="shared" ref="J234:BG234" si="247">IF(ROW()=(COLUMN()+180),"-",(COUNTIF(G6_6,$H234)*COUNTIF(G6_6,J$7))+(COUNTIF(G6_7,$H234)*COUNTIF(G6_7,J$7))+(COUNTIF(G6_8,$H234)*COUNTIF(G6_8,J$7))+(COUNTIF(G6_9,$H234)*COUNTIF(G6_9,J$7))+(COUNTIF(G6_10,$H234)*COUNTIF(G6_10,J$7))+(COUNTIF(G7_6,$H234)*COUNTIF(G7_6,J$7))+(COUNTIF(G7_7,$H234)*COUNTIF(G7_7,J$7))+(COUNTIF(G7_8,$H234)*COUNTIF(G7_8,J$7))+(COUNTIF(G7_9,$H234)*COUNTIF(G7_9,J$7))+(COUNTIF(G7_10,$H234)*COUNTIF(G7_10,J$7))+(COUNTIF(G8_6,$H234)*COUNTIF(G8_6,J$7))+(COUNTIF(G8_7,$H234)*COUNTIF(G8_7,J$7))+(COUNTIF(G8_8,$H234)*COUNTIF(G8_8,J$7))+(COUNTIF(G8_9,$H234)*COUNTIF(G8_9,J$7))+(COUNTIF(G8_10,$H234)*COUNTIF(G8_10,J$7))+(COUNTIF(G9_6,$H234)*COUNTIF(G9_6,J$7))+(COUNTIF(G9_7,$H234)*COUNTIF(G9_7,J$7))+(COUNTIF(G9_8,$H234)*COUNTIF(G9_8,J$7))+(COUNTIF(G9_9,$H234)*COUNTIF(G9_9,J$7))+(COUNTIF(G9_10,$H234)*COUNTIF(G9_10,J$7)+J293))</f>
        <v>0</v>
      </c>
      <c r="K234" s="103">
        <f t="shared" si="247"/>
        <v>0</v>
      </c>
      <c r="L234" s="25">
        <f t="shared" si="247"/>
        <v>0</v>
      </c>
      <c r="M234" s="148">
        <f t="shared" si="247"/>
        <v>0</v>
      </c>
      <c r="N234" s="25">
        <f t="shared" si="247"/>
        <v>0</v>
      </c>
      <c r="O234" s="25">
        <f t="shared" si="247"/>
        <v>0</v>
      </c>
      <c r="P234" s="25">
        <f t="shared" si="247"/>
        <v>0</v>
      </c>
      <c r="Q234" s="25">
        <f t="shared" si="247"/>
        <v>0</v>
      </c>
      <c r="R234" s="25">
        <f t="shared" si="247"/>
        <v>0</v>
      </c>
      <c r="S234" s="25">
        <f t="shared" si="247"/>
        <v>0</v>
      </c>
      <c r="T234" s="25">
        <f t="shared" si="247"/>
        <v>0</v>
      </c>
      <c r="U234" s="25">
        <f t="shared" si="247"/>
        <v>0</v>
      </c>
      <c r="V234" s="25">
        <f t="shared" si="247"/>
        <v>0</v>
      </c>
      <c r="W234" s="25">
        <f t="shared" si="247"/>
        <v>0</v>
      </c>
      <c r="X234" s="25">
        <f t="shared" si="247"/>
        <v>0</v>
      </c>
      <c r="Y234" s="25">
        <f t="shared" si="247"/>
        <v>0</v>
      </c>
      <c r="Z234" s="25">
        <f t="shared" si="247"/>
        <v>0</v>
      </c>
      <c r="AA234" s="25">
        <f t="shared" si="247"/>
        <v>0</v>
      </c>
      <c r="AB234" s="25">
        <f t="shared" si="247"/>
        <v>0</v>
      </c>
      <c r="AC234" s="25">
        <f t="shared" si="247"/>
        <v>0</v>
      </c>
      <c r="AD234" s="25">
        <f t="shared" si="247"/>
        <v>0</v>
      </c>
      <c r="AE234" s="25">
        <f t="shared" si="247"/>
        <v>0</v>
      </c>
      <c r="AF234" s="25">
        <f t="shared" si="247"/>
        <v>0</v>
      </c>
      <c r="AG234" s="25">
        <f t="shared" si="247"/>
        <v>0</v>
      </c>
      <c r="AH234" s="25">
        <f t="shared" si="247"/>
        <v>0</v>
      </c>
      <c r="AI234" s="25">
        <f t="shared" si="247"/>
        <v>0</v>
      </c>
      <c r="AJ234" s="25">
        <f t="shared" si="247"/>
        <v>0</v>
      </c>
      <c r="AK234" s="25">
        <f t="shared" si="247"/>
        <v>0</v>
      </c>
      <c r="AL234" s="25">
        <f t="shared" si="247"/>
        <v>0</v>
      </c>
      <c r="AM234" s="25">
        <f t="shared" si="247"/>
        <v>0</v>
      </c>
      <c r="AN234" s="25">
        <f t="shared" si="247"/>
        <v>0</v>
      </c>
      <c r="AO234" s="25">
        <f t="shared" si="247"/>
        <v>0</v>
      </c>
      <c r="AP234" s="25">
        <f t="shared" si="247"/>
        <v>0</v>
      </c>
      <c r="AQ234" s="25">
        <f t="shared" si="247"/>
        <v>0</v>
      </c>
      <c r="AR234" s="25">
        <f t="shared" si="247"/>
        <v>0</v>
      </c>
      <c r="AS234" s="25">
        <f t="shared" si="247"/>
        <v>0</v>
      </c>
      <c r="AT234" s="25">
        <f t="shared" si="247"/>
        <v>0</v>
      </c>
      <c r="AU234" s="25">
        <f t="shared" si="247"/>
        <v>0</v>
      </c>
      <c r="AV234" s="25">
        <f t="shared" si="247"/>
        <v>0</v>
      </c>
      <c r="AW234" s="25">
        <f t="shared" si="247"/>
        <v>0</v>
      </c>
      <c r="AX234" s="25">
        <f t="shared" si="247"/>
        <v>0</v>
      </c>
      <c r="AY234" s="25">
        <f t="shared" si="247"/>
        <v>0</v>
      </c>
      <c r="AZ234" s="25">
        <f t="shared" si="247"/>
        <v>0</v>
      </c>
      <c r="BA234" s="25">
        <f t="shared" si="247"/>
        <v>0</v>
      </c>
      <c r="BB234" s="25" t="str">
        <f t="shared" si="247"/>
        <v>-</v>
      </c>
      <c r="BC234" s="25">
        <f t="shared" si="247"/>
        <v>0</v>
      </c>
      <c r="BD234" s="25">
        <f t="shared" si="247"/>
        <v>0</v>
      </c>
      <c r="BE234" s="25">
        <f t="shared" si="247"/>
        <v>0</v>
      </c>
      <c r="BF234" s="25">
        <f t="shared" si="247"/>
        <v>0</v>
      </c>
      <c r="BG234" s="25">
        <f t="shared" si="247"/>
        <v>0</v>
      </c>
    </row>
    <row r="235" spans="8:59">
      <c r="H235">
        <f>Registration!B56</f>
        <v>51</v>
      </c>
      <c r="I235">
        <f>Registration!C56</f>
        <v>0</v>
      </c>
      <c r="J235" s="25">
        <f t="shared" ref="J235:BG235" si="248">IF(ROW()=(COLUMN()+180),"-",(COUNTIF(G6_6,$H235)*COUNTIF(G6_6,J$7))+(COUNTIF(G6_7,$H235)*COUNTIF(G6_7,J$7))+(COUNTIF(G6_8,$H235)*COUNTIF(G6_8,J$7))+(COUNTIF(G6_9,$H235)*COUNTIF(G6_9,J$7))+(COUNTIF(G6_10,$H235)*COUNTIF(G6_10,J$7))+(COUNTIF(G7_6,$H235)*COUNTIF(G7_6,J$7))+(COUNTIF(G7_7,$H235)*COUNTIF(G7_7,J$7))+(COUNTIF(G7_8,$H235)*COUNTIF(G7_8,J$7))+(COUNTIF(G7_9,$H235)*COUNTIF(G7_9,J$7))+(COUNTIF(G7_10,$H235)*COUNTIF(G7_10,J$7))+(COUNTIF(G8_6,$H235)*COUNTIF(G8_6,J$7))+(COUNTIF(G8_7,$H235)*COUNTIF(G8_7,J$7))+(COUNTIF(G8_8,$H235)*COUNTIF(G8_8,J$7))+(COUNTIF(G8_9,$H235)*COUNTIF(G8_9,J$7))+(COUNTIF(G8_10,$H235)*COUNTIF(G8_10,J$7))+(COUNTIF(G9_6,$H235)*COUNTIF(G9_6,J$7))+(COUNTIF(G9_7,$H235)*COUNTIF(G9_7,J$7))+(COUNTIF(G9_8,$H235)*COUNTIF(G9_8,J$7))+(COUNTIF(G9_9,$H235)*COUNTIF(G9_9,J$7))+(COUNTIF(G9_10,$H235)*COUNTIF(G9_10,J$7)+J294))</f>
        <v>0</v>
      </c>
      <c r="K235" s="25">
        <f t="shared" si="248"/>
        <v>0</v>
      </c>
      <c r="L235" s="25">
        <f t="shared" si="248"/>
        <v>0</v>
      </c>
      <c r="M235" s="25">
        <f t="shared" si="248"/>
        <v>0</v>
      </c>
      <c r="N235" s="25">
        <f t="shared" si="248"/>
        <v>0</v>
      </c>
      <c r="O235" s="68">
        <f t="shared" si="248"/>
        <v>0</v>
      </c>
      <c r="P235" s="25">
        <f t="shared" si="248"/>
        <v>0</v>
      </c>
      <c r="Q235" s="25">
        <f t="shared" si="248"/>
        <v>0</v>
      </c>
      <c r="R235" s="25">
        <f t="shared" si="248"/>
        <v>0</v>
      </c>
      <c r="S235" s="25">
        <f t="shared" si="248"/>
        <v>0</v>
      </c>
      <c r="T235" s="25">
        <f t="shared" si="248"/>
        <v>0</v>
      </c>
      <c r="U235" s="25">
        <f t="shared" si="248"/>
        <v>0</v>
      </c>
      <c r="V235" s="25">
        <f t="shared" si="248"/>
        <v>0</v>
      </c>
      <c r="W235" s="25">
        <f t="shared" si="248"/>
        <v>0</v>
      </c>
      <c r="X235" s="25">
        <f t="shared" si="248"/>
        <v>0</v>
      </c>
      <c r="Y235" s="25">
        <f t="shared" si="248"/>
        <v>0</v>
      </c>
      <c r="Z235" s="25">
        <f t="shared" si="248"/>
        <v>0</v>
      </c>
      <c r="AA235" s="25">
        <f t="shared" si="248"/>
        <v>0</v>
      </c>
      <c r="AB235" s="25">
        <f t="shared" si="248"/>
        <v>0</v>
      </c>
      <c r="AC235" s="25">
        <f t="shared" si="248"/>
        <v>0</v>
      </c>
      <c r="AD235" s="25">
        <f t="shared" si="248"/>
        <v>0</v>
      </c>
      <c r="AE235" s="25">
        <f t="shared" si="248"/>
        <v>0</v>
      </c>
      <c r="AF235" s="25">
        <f t="shared" si="248"/>
        <v>0</v>
      </c>
      <c r="AG235" s="25">
        <f t="shared" si="248"/>
        <v>0</v>
      </c>
      <c r="AH235" s="25">
        <f t="shared" si="248"/>
        <v>0</v>
      </c>
      <c r="AI235" s="25">
        <f t="shared" si="248"/>
        <v>0</v>
      </c>
      <c r="AJ235" s="25">
        <f t="shared" si="248"/>
        <v>0</v>
      </c>
      <c r="AK235" s="25">
        <f t="shared" si="248"/>
        <v>0</v>
      </c>
      <c r="AL235" s="25">
        <f t="shared" si="248"/>
        <v>0</v>
      </c>
      <c r="AM235" s="25">
        <f t="shared" si="248"/>
        <v>0</v>
      </c>
      <c r="AN235" s="25">
        <f t="shared" si="248"/>
        <v>0</v>
      </c>
      <c r="AO235" s="25">
        <f t="shared" si="248"/>
        <v>0</v>
      </c>
      <c r="AP235" s="25">
        <f t="shared" si="248"/>
        <v>0</v>
      </c>
      <c r="AQ235" s="25">
        <f t="shared" si="248"/>
        <v>0</v>
      </c>
      <c r="AR235" s="25">
        <f t="shared" si="248"/>
        <v>0</v>
      </c>
      <c r="AS235" s="25">
        <f t="shared" si="248"/>
        <v>0</v>
      </c>
      <c r="AT235" s="25">
        <f t="shared" si="248"/>
        <v>0</v>
      </c>
      <c r="AU235" s="25">
        <f t="shared" si="248"/>
        <v>0</v>
      </c>
      <c r="AV235" s="25">
        <f t="shared" si="248"/>
        <v>0</v>
      </c>
      <c r="AW235" s="25">
        <f t="shared" si="248"/>
        <v>0</v>
      </c>
      <c r="AX235" s="25">
        <f t="shared" si="248"/>
        <v>0</v>
      </c>
      <c r="AY235" s="25">
        <f t="shared" si="248"/>
        <v>0</v>
      </c>
      <c r="AZ235" s="25">
        <f t="shared" si="248"/>
        <v>0</v>
      </c>
      <c r="BA235" s="25">
        <f t="shared" si="248"/>
        <v>0</v>
      </c>
      <c r="BB235" s="25">
        <f t="shared" si="248"/>
        <v>0</v>
      </c>
      <c r="BC235" s="25" t="str">
        <f t="shared" si="248"/>
        <v>-</v>
      </c>
      <c r="BD235" s="25">
        <f t="shared" si="248"/>
        <v>0</v>
      </c>
      <c r="BE235" s="25">
        <f t="shared" si="248"/>
        <v>0</v>
      </c>
      <c r="BF235" s="25">
        <f t="shared" si="248"/>
        <v>0</v>
      </c>
      <c r="BG235" s="25">
        <f t="shared" si="248"/>
        <v>0</v>
      </c>
    </row>
    <row r="236" spans="8:59">
      <c r="H236">
        <f>Registration!B57</f>
        <v>52</v>
      </c>
      <c r="I236">
        <f>Registration!C57</f>
        <v>0</v>
      </c>
      <c r="J236" s="25">
        <f t="shared" ref="J236:BG236" si="249">IF(ROW()=(COLUMN()+180),"-",(COUNTIF(G6_6,$H236)*COUNTIF(G6_6,J$7))+(COUNTIF(G6_7,$H236)*COUNTIF(G6_7,J$7))+(COUNTIF(G6_8,$H236)*COUNTIF(G6_8,J$7))+(COUNTIF(G6_9,$H236)*COUNTIF(G6_9,J$7))+(COUNTIF(G6_10,$H236)*COUNTIF(G6_10,J$7))+(COUNTIF(G7_6,$H236)*COUNTIF(G7_6,J$7))+(COUNTIF(G7_7,$H236)*COUNTIF(G7_7,J$7))+(COUNTIF(G7_8,$H236)*COUNTIF(G7_8,J$7))+(COUNTIF(G7_9,$H236)*COUNTIF(G7_9,J$7))+(COUNTIF(G7_10,$H236)*COUNTIF(G7_10,J$7))+(COUNTIF(G8_6,$H236)*COUNTIF(G8_6,J$7))+(COUNTIF(G8_7,$H236)*COUNTIF(G8_7,J$7))+(COUNTIF(G8_8,$H236)*COUNTIF(G8_8,J$7))+(COUNTIF(G8_9,$H236)*COUNTIF(G8_9,J$7))+(COUNTIF(G8_10,$H236)*COUNTIF(G8_10,J$7))+(COUNTIF(G9_6,$H236)*COUNTIF(G9_6,J$7))+(COUNTIF(G9_7,$H236)*COUNTIF(G9_7,J$7))+(COUNTIF(G9_8,$H236)*COUNTIF(G9_8,J$7))+(COUNTIF(G9_9,$H236)*COUNTIF(G9_9,J$7))+(COUNTIF(G9_10,$H236)*COUNTIF(G9_10,J$7)+J295))</f>
        <v>0</v>
      </c>
      <c r="K236" s="25">
        <f t="shared" si="249"/>
        <v>0</v>
      </c>
      <c r="L236" s="25">
        <f t="shared" si="249"/>
        <v>0</v>
      </c>
      <c r="M236" s="25">
        <f t="shared" si="249"/>
        <v>0</v>
      </c>
      <c r="N236" s="25">
        <f t="shared" si="249"/>
        <v>0</v>
      </c>
      <c r="O236" s="25">
        <f t="shared" si="249"/>
        <v>0</v>
      </c>
      <c r="P236" s="25">
        <f t="shared" si="249"/>
        <v>0</v>
      </c>
      <c r="Q236" s="25">
        <f t="shared" si="249"/>
        <v>0</v>
      </c>
      <c r="R236" s="25">
        <f t="shared" si="249"/>
        <v>0</v>
      </c>
      <c r="S236" s="25">
        <f t="shared" si="249"/>
        <v>0</v>
      </c>
      <c r="T236" s="25">
        <f t="shared" si="249"/>
        <v>0</v>
      </c>
      <c r="U236" s="25">
        <f t="shared" si="249"/>
        <v>0</v>
      </c>
      <c r="V236" s="25">
        <f t="shared" si="249"/>
        <v>0</v>
      </c>
      <c r="W236" s="25">
        <f t="shared" si="249"/>
        <v>0</v>
      </c>
      <c r="X236" s="25">
        <f t="shared" si="249"/>
        <v>0</v>
      </c>
      <c r="Y236" s="25">
        <f t="shared" si="249"/>
        <v>0</v>
      </c>
      <c r="Z236" s="25">
        <f t="shared" si="249"/>
        <v>0</v>
      </c>
      <c r="AA236" s="25">
        <f t="shared" si="249"/>
        <v>0</v>
      </c>
      <c r="AB236" s="25">
        <f t="shared" si="249"/>
        <v>0</v>
      </c>
      <c r="AC236" s="25">
        <f t="shared" si="249"/>
        <v>0</v>
      </c>
      <c r="AD236" s="25">
        <f t="shared" si="249"/>
        <v>0</v>
      </c>
      <c r="AE236" s="25">
        <f t="shared" si="249"/>
        <v>0</v>
      </c>
      <c r="AF236" s="25">
        <f t="shared" si="249"/>
        <v>0</v>
      </c>
      <c r="AG236" s="25">
        <f t="shared" si="249"/>
        <v>0</v>
      </c>
      <c r="AH236" s="25">
        <f t="shared" si="249"/>
        <v>0</v>
      </c>
      <c r="AI236" s="25">
        <f t="shared" si="249"/>
        <v>0</v>
      </c>
      <c r="AJ236" s="25">
        <f t="shared" si="249"/>
        <v>0</v>
      </c>
      <c r="AK236" s="25">
        <f t="shared" si="249"/>
        <v>0</v>
      </c>
      <c r="AL236" s="25">
        <f t="shared" si="249"/>
        <v>0</v>
      </c>
      <c r="AM236" s="25">
        <f t="shared" si="249"/>
        <v>0</v>
      </c>
      <c r="AN236" s="25">
        <f t="shared" si="249"/>
        <v>0</v>
      </c>
      <c r="AO236" s="25">
        <f t="shared" si="249"/>
        <v>0</v>
      </c>
      <c r="AP236" s="25">
        <f t="shared" si="249"/>
        <v>0</v>
      </c>
      <c r="AQ236" s="25">
        <f t="shared" si="249"/>
        <v>0</v>
      </c>
      <c r="AR236" s="25">
        <f t="shared" si="249"/>
        <v>0</v>
      </c>
      <c r="AS236" s="25">
        <f t="shared" si="249"/>
        <v>0</v>
      </c>
      <c r="AT236" s="25">
        <f t="shared" si="249"/>
        <v>0</v>
      </c>
      <c r="AU236" s="25">
        <f t="shared" si="249"/>
        <v>0</v>
      </c>
      <c r="AV236" s="25">
        <f t="shared" si="249"/>
        <v>0</v>
      </c>
      <c r="AW236" s="25">
        <f t="shared" si="249"/>
        <v>0</v>
      </c>
      <c r="AX236" s="25">
        <f t="shared" si="249"/>
        <v>0</v>
      </c>
      <c r="AY236" s="25">
        <f t="shared" si="249"/>
        <v>0</v>
      </c>
      <c r="AZ236" s="25">
        <f t="shared" si="249"/>
        <v>0</v>
      </c>
      <c r="BA236" s="25">
        <f t="shared" si="249"/>
        <v>0</v>
      </c>
      <c r="BB236" s="25">
        <f t="shared" si="249"/>
        <v>0</v>
      </c>
      <c r="BC236" s="25">
        <f t="shared" si="249"/>
        <v>0</v>
      </c>
      <c r="BD236" s="25" t="str">
        <f t="shared" si="249"/>
        <v>-</v>
      </c>
      <c r="BE236" s="25">
        <f t="shared" si="249"/>
        <v>0</v>
      </c>
      <c r="BF236" s="25">
        <f t="shared" si="249"/>
        <v>0</v>
      </c>
      <c r="BG236" s="25">
        <f t="shared" si="249"/>
        <v>0</v>
      </c>
    </row>
    <row r="237" spans="8:59">
      <c r="H237">
        <f>Registration!B58</f>
        <v>53</v>
      </c>
      <c r="I237">
        <f>Registration!C58</f>
        <v>0</v>
      </c>
      <c r="J237" s="25">
        <f t="shared" ref="J237:BG237" si="250">IF(ROW()=(COLUMN()+180),"-",(COUNTIF(G6_6,$H237)*COUNTIF(G6_6,J$7))+(COUNTIF(G6_7,$H237)*COUNTIF(G6_7,J$7))+(COUNTIF(G6_8,$H237)*COUNTIF(G6_8,J$7))+(COUNTIF(G6_9,$H237)*COUNTIF(G6_9,J$7))+(COUNTIF(G6_10,$H237)*COUNTIF(G6_10,J$7))+(COUNTIF(G7_6,$H237)*COUNTIF(G7_6,J$7))+(COUNTIF(G7_7,$H237)*COUNTIF(G7_7,J$7))+(COUNTIF(G7_8,$H237)*COUNTIF(G7_8,J$7))+(COUNTIF(G7_9,$H237)*COUNTIF(G7_9,J$7))+(COUNTIF(G7_10,$H237)*COUNTIF(G7_10,J$7))+(COUNTIF(G8_6,$H237)*COUNTIF(G8_6,J$7))+(COUNTIF(G8_7,$H237)*COUNTIF(G8_7,J$7))+(COUNTIF(G8_8,$H237)*COUNTIF(G8_8,J$7))+(COUNTIF(G8_9,$H237)*COUNTIF(G8_9,J$7))+(COUNTIF(G8_10,$H237)*COUNTIF(G8_10,J$7))+(COUNTIF(G9_6,$H237)*COUNTIF(G9_6,J$7))+(COUNTIF(G9_7,$H237)*COUNTIF(G9_7,J$7))+(COUNTIF(G9_8,$H237)*COUNTIF(G9_8,J$7))+(COUNTIF(G9_9,$H237)*COUNTIF(G9_9,J$7))+(COUNTIF(G9_10,$H237)*COUNTIF(G9_10,J$7)+J296))</f>
        <v>0</v>
      </c>
      <c r="K237" s="103">
        <f t="shared" si="250"/>
        <v>0</v>
      </c>
      <c r="L237" s="25">
        <f t="shared" si="250"/>
        <v>0</v>
      </c>
      <c r="M237" s="125">
        <f t="shared" si="250"/>
        <v>0</v>
      </c>
      <c r="N237" s="25">
        <f t="shared" si="250"/>
        <v>0</v>
      </c>
      <c r="O237" s="125">
        <f t="shared" si="250"/>
        <v>0</v>
      </c>
      <c r="P237" s="101">
        <f t="shared" si="250"/>
        <v>0</v>
      </c>
      <c r="Q237" s="25">
        <f t="shared" si="250"/>
        <v>0</v>
      </c>
      <c r="R237" s="25">
        <f t="shared" si="250"/>
        <v>0</v>
      </c>
      <c r="S237" s="25">
        <f t="shared" si="250"/>
        <v>0</v>
      </c>
      <c r="T237" s="25">
        <f t="shared" si="250"/>
        <v>0</v>
      </c>
      <c r="U237" s="25">
        <f t="shared" si="250"/>
        <v>0</v>
      </c>
      <c r="V237" s="25">
        <f t="shared" si="250"/>
        <v>0</v>
      </c>
      <c r="W237" s="25">
        <f t="shared" si="250"/>
        <v>0</v>
      </c>
      <c r="X237" s="25">
        <f t="shared" si="250"/>
        <v>0</v>
      </c>
      <c r="Y237" s="25">
        <f t="shared" si="250"/>
        <v>0</v>
      </c>
      <c r="Z237" s="25">
        <f t="shared" si="250"/>
        <v>0</v>
      </c>
      <c r="AA237" s="25">
        <f t="shared" si="250"/>
        <v>0</v>
      </c>
      <c r="AB237" s="25">
        <f t="shared" si="250"/>
        <v>0</v>
      </c>
      <c r="AC237" s="25">
        <f t="shared" si="250"/>
        <v>0</v>
      </c>
      <c r="AD237" s="25">
        <f t="shared" si="250"/>
        <v>0</v>
      </c>
      <c r="AE237" s="25">
        <f t="shared" si="250"/>
        <v>0</v>
      </c>
      <c r="AF237" s="25">
        <f t="shared" si="250"/>
        <v>0</v>
      </c>
      <c r="AG237" s="25">
        <f t="shared" si="250"/>
        <v>0</v>
      </c>
      <c r="AH237" s="25">
        <f t="shared" si="250"/>
        <v>0</v>
      </c>
      <c r="AI237" s="25">
        <f t="shared" si="250"/>
        <v>0</v>
      </c>
      <c r="AJ237" s="25">
        <f t="shared" si="250"/>
        <v>0</v>
      </c>
      <c r="AK237" s="25">
        <f t="shared" si="250"/>
        <v>0</v>
      </c>
      <c r="AL237" s="25">
        <f t="shared" si="250"/>
        <v>0</v>
      </c>
      <c r="AM237" s="25">
        <f t="shared" si="250"/>
        <v>0</v>
      </c>
      <c r="AN237" s="25">
        <f t="shared" si="250"/>
        <v>0</v>
      </c>
      <c r="AO237" s="25">
        <f t="shared" si="250"/>
        <v>0</v>
      </c>
      <c r="AP237" s="25">
        <f t="shared" si="250"/>
        <v>0</v>
      </c>
      <c r="AQ237" s="25">
        <f t="shared" si="250"/>
        <v>0</v>
      </c>
      <c r="AR237" s="25">
        <f t="shared" si="250"/>
        <v>0</v>
      </c>
      <c r="AS237" s="25">
        <f t="shared" si="250"/>
        <v>0</v>
      </c>
      <c r="AT237" s="25">
        <f t="shared" si="250"/>
        <v>0</v>
      </c>
      <c r="AU237" s="25">
        <f t="shared" si="250"/>
        <v>0</v>
      </c>
      <c r="AV237" s="25">
        <f t="shared" si="250"/>
        <v>0</v>
      </c>
      <c r="AW237" s="25">
        <f t="shared" si="250"/>
        <v>0</v>
      </c>
      <c r="AX237" s="25">
        <f t="shared" si="250"/>
        <v>0</v>
      </c>
      <c r="AY237" s="25">
        <f t="shared" si="250"/>
        <v>0</v>
      </c>
      <c r="AZ237" s="25">
        <f t="shared" si="250"/>
        <v>0</v>
      </c>
      <c r="BA237" s="25">
        <f t="shared" si="250"/>
        <v>0</v>
      </c>
      <c r="BB237" s="25">
        <f t="shared" si="250"/>
        <v>0</v>
      </c>
      <c r="BC237" s="25">
        <f t="shared" si="250"/>
        <v>0</v>
      </c>
      <c r="BD237" s="25">
        <f t="shared" si="250"/>
        <v>0</v>
      </c>
      <c r="BE237" s="25" t="str">
        <f t="shared" si="250"/>
        <v>-</v>
      </c>
      <c r="BF237" s="25">
        <f t="shared" si="250"/>
        <v>0</v>
      </c>
      <c r="BG237" s="25">
        <f t="shared" si="250"/>
        <v>0</v>
      </c>
    </row>
    <row r="238" spans="8:59">
      <c r="H238">
        <f>Registration!B59</f>
        <v>54</v>
      </c>
      <c r="I238">
        <f>Registration!C59</f>
        <v>0</v>
      </c>
      <c r="J238" s="25">
        <f t="shared" ref="J238:BG238" si="251">IF(ROW()=(COLUMN()+180),"-",(COUNTIF(G6_6,$H238)*COUNTIF(G6_6,J$7))+(COUNTIF(G6_7,$H238)*COUNTIF(G6_7,J$7))+(COUNTIF(G6_8,$H238)*COUNTIF(G6_8,J$7))+(COUNTIF(G6_9,$H238)*COUNTIF(G6_9,J$7))+(COUNTIF(G6_10,$H238)*COUNTIF(G6_10,J$7))+(COUNTIF(G7_6,$H238)*COUNTIF(G7_6,J$7))+(COUNTIF(G7_7,$H238)*COUNTIF(G7_7,J$7))+(COUNTIF(G7_8,$H238)*COUNTIF(G7_8,J$7))+(COUNTIF(G7_9,$H238)*COUNTIF(G7_9,J$7))+(COUNTIF(G7_10,$H238)*COUNTIF(G7_10,J$7))+(COUNTIF(G8_6,$H238)*COUNTIF(G8_6,J$7))+(COUNTIF(G8_7,$H238)*COUNTIF(G8_7,J$7))+(COUNTIF(G8_8,$H238)*COUNTIF(G8_8,J$7))+(COUNTIF(G8_9,$H238)*COUNTIF(G8_9,J$7))+(COUNTIF(G8_10,$H238)*COUNTIF(G8_10,J$7))+(COUNTIF(G9_6,$H238)*COUNTIF(G9_6,J$7))+(COUNTIF(G9_7,$H238)*COUNTIF(G9_7,J$7))+(COUNTIF(G9_8,$H238)*COUNTIF(G9_8,J$7))+(COUNTIF(G9_9,$H238)*COUNTIF(G9_9,J$7))+(COUNTIF(G9_10,$H238)*COUNTIF(G9_10,J$7)+J297))</f>
        <v>0</v>
      </c>
      <c r="K238" s="25">
        <f t="shared" si="251"/>
        <v>0</v>
      </c>
      <c r="L238" s="25">
        <f t="shared" si="251"/>
        <v>0</v>
      </c>
      <c r="M238" s="25">
        <f t="shared" si="251"/>
        <v>0</v>
      </c>
      <c r="N238" s="25">
        <f t="shared" si="251"/>
        <v>0</v>
      </c>
      <c r="O238" s="25">
        <f t="shared" si="251"/>
        <v>0</v>
      </c>
      <c r="P238" s="125">
        <f t="shared" si="251"/>
        <v>0</v>
      </c>
      <c r="Q238" s="125">
        <f t="shared" si="251"/>
        <v>0</v>
      </c>
      <c r="R238" s="125">
        <f t="shared" si="251"/>
        <v>0</v>
      </c>
      <c r="S238" s="101">
        <f t="shared" si="251"/>
        <v>0</v>
      </c>
      <c r="T238" s="25">
        <f t="shared" si="251"/>
        <v>0</v>
      </c>
      <c r="U238" s="101">
        <f t="shared" si="251"/>
        <v>0</v>
      </c>
      <c r="V238" s="25">
        <f t="shared" si="251"/>
        <v>0</v>
      </c>
      <c r="W238" s="25">
        <f t="shared" si="251"/>
        <v>0</v>
      </c>
      <c r="X238" s="25">
        <f t="shared" si="251"/>
        <v>0</v>
      </c>
      <c r="Y238" s="25">
        <f t="shared" si="251"/>
        <v>0</v>
      </c>
      <c r="Z238" s="25">
        <f t="shared" si="251"/>
        <v>0</v>
      </c>
      <c r="AA238" s="25">
        <f t="shared" si="251"/>
        <v>0</v>
      </c>
      <c r="AB238" s="25">
        <f t="shared" si="251"/>
        <v>0</v>
      </c>
      <c r="AC238" s="25">
        <f t="shared" si="251"/>
        <v>0</v>
      </c>
      <c r="AD238" s="25">
        <f t="shared" si="251"/>
        <v>0</v>
      </c>
      <c r="AE238" s="25">
        <f t="shared" si="251"/>
        <v>0</v>
      </c>
      <c r="AF238" s="25">
        <f t="shared" si="251"/>
        <v>0</v>
      </c>
      <c r="AG238" s="25">
        <f t="shared" si="251"/>
        <v>0</v>
      </c>
      <c r="AH238" s="25">
        <f t="shared" si="251"/>
        <v>0</v>
      </c>
      <c r="AI238" s="25">
        <f t="shared" si="251"/>
        <v>0</v>
      </c>
      <c r="AJ238" s="25">
        <f t="shared" si="251"/>
        <v>0</v>
      </c>
      <c r="AK238" s="25">
        <f t="shared" si="251"/>
        <v>0</v>
      </c>
      <c r="AL238" s="25">
        <f t="shared" si="251"/>
        <v>0</v>
      </c>
      <c r="AM238" s="25">
        <f t="shared" si="251"/>
        <v>0</v>
      </c>
      <c r="AN238" s="25">
        <f t="shared" si="251"/>
        <v>0</v>
      </c>
      <c r="AO238" s="25">
        <f t="shared" si="251"/>
        <v>0</v>
      </c>
      <c r="AP238" s="25">
        <f t="shared" si="251"/>
        <v>0</v>
      </c>
      <c r="AQ238" s="25">
        <f t="shared" si="251"/>
        <v>0</v>
      </c>
      <c r="AR238" s="25">
        <f t="shared" si="251"/>
        <v>0</v>
      </c>
      <c r="AS238" s="25">
        <f t="shared" si="251"/>
        <v>0</v>
      </c>
      <c r="AT238" s="25">
        <f t="shared" si="251"/>
        <v>0</v>
      </c>
      <c r="AU238" s="25">
        <f t="shared" si="251"/>
        <v>0</v>
      </c>
      <c r="AV238" s="25">
        <f t="shared" si="251"/>
        <v>0</v>
      </c>
      <c r="AW238" s="25">
        <f t="shared" si="251"/>
        <v>0</v>
      </c>
      <c r="AX238" s="25">
        <f t="shared" si="251"/>
        <v>0</v>
      </c>
      <c r="AY238" s="25">
        <f t="shared" si="251"/>
        <v>0</v>
      </c>
      <c r="AZ238" s="25">
        <f t="shared" si="251"/>
        <v>0</v>
      </c>
      <c r="BA238" s="101">
        <f t="shared" si="251"/>
        <v>0</v>
      </c>
      <c r="BB238" s="25">
        <f t="shared" si="251"/>
        <v>0</v>
      </c>
      <c r="BC238" s="25">
        <f t="shared" si="251"/>
        <v>0</v>
      </c>
      <c r="BD238" s="25">
        <f t="shared" si="251"/>
        <v>0</v>
      </c>
      <c r="BE238" s="25">
        <f t="shared" si="251"/>
        <v>0</v>
      </c>
      <c r="BF238" s="25" t="str">
        <f t="shared" si="251"/>
        <v>-</v>
      </c>
      <c r="BG238" s="25">
        <f t="shared" si="251"/>
        <v>0</v>
      </c>
    </row>
    <row r="239" spans="8:59">
      <c r="H239">
        <f>Registration!B60</f>
        <v>55</v>
      </c>
      <c r="I239">
        <f>Registration!C60</f>
        <v>0</v>
      </c>
      <c r="J239" s="148">
        <f t="shared" ref="J239:BG239" si="252">IF(ROW()=(COLUMN()+180),"-",(COUNTIF(G6_6,$H239)*COUNTIF(G6_6,J$7))+(COUNTIF(G6_7,$H239)*COUNTIF(G6_7,J$7))+(COUNTIF(G6_8,$H239)*COUNTIF(G6_8,J$7))+(COUNTIF(G6_9,$H239)*COUNTIF(G6_9,J$7))+(COUNTIF(G6_10,$H239)*COUNTIF(G6_10,J$7))+(COUNTIF(G7_6,$H239)*COUNTIF(G7_6,J$7))+(COUNTIF(G7_7,$H239)*COUNTIF(G7_7,J$7))+(COUNTIF(G7_8,$H239)*COUNTIF(G7_8,J$7))+(COUNTIF(G7_9,$H239)*COUNTIF(G7_9,J$7))+(COUNTIF(G7_10,$H239)*COUNTIF(G7_10,J$7))+(COUNTIF(G8_6,$H239)*COUNTIF(G8_6,J$7))+(COUNTIF(G8_7,$H239)*COUNTIF(G8_7,J$7))+(COUNTIF(G8_8,$H239)*COUNTIF(G8_8,J$7))+(COUNTIF(G8_9,$H239)*COUNTIF(G8_9,J$7))+(COUNTIF(G8_10,$H239)*COUNTIF(G8_10,J$7))+(COUNTIF(G9_6,$H239)*COUNTIF(G9_6,J$7))+(COUNTIF(G9_7,$H239)*COUNTIF(G9_7,J$7))+(COUNTIF(G9_8,$H239)*COUNTIF(G9_8,J$7))+(COUNTIF(G9_9,$H239)*COUNTIF(G9_9,J$7))+(COUNTIF(G9_10,$H239)*COUNTIF(G9_10,J$7)+J298))</f>
        <v>0</v>
      </c>
      <c r="K239" s="25">
        <f t="shared" si="252"/>
        <v>0</v>
      </c>
      <c r="L239" s="25">
        <f t="shared" si="252"/>
        <v>0</v>
      </c>
      <c r="M239" s="25">
        <f t="shared" si="252"/>
        <v>0</v>
      </c>
      <c r="N239" s="25">
        <f t="shared" si="252"/>
        <v>0</v>
      </c>
      <c r="O239" s="25">
        <f t="shared" si="252"/>
        <v>0</v>
      </c>
      <c r="P239" s="25">
        <f t="shared" si="252"/>
        <v>0</v>
      </c>
      <c r="Q239" s="25">
        <f t="shared" si="252"/>
        <v>0</v>
      </c>
      <c r="R239" s="25">
        <f t="shared" si="252"/>
        <v>0</v>
      </c>
      <c r="S239" s="25">
        <f t="shared" si="252"/>
        <v>0</v>
      </c>
      <c r="T239" s="25">
        <f t="shared" si="252"/>
        <v>0</v>
      </c>
      <c r="U239" s="25">
        <f t="shared" si="252"/>
        <v>0</v>
      </c>
      <c r="V239" s="25">
        <f t="shared" si="252"/>
        <v>0</v>
      </c>
      <c r="W239" s="25">
        <f t="shared" si="252"/>
        <v>0</v>
      </c>
      <c r="X239" s="25">
        <f t="shared" si="252"/>
        <v>0</v>
      </c>
      <c r="Y239" s="25">
        <f t="shared" si="252"/>
        <v>0</v>
      </c>
      <c r="Z239" s="25">
        <f t="shared" si="252"/>
        <v>0</v>
      </c>
      <c r="AA239" s="101">
        <f t="shared" si="252"/>
        <v>0</v>
      </c>
      <c r="AB239" s="101">
        <f t="shared" si="252"/>
        <v>0</v>
      </c>
      <c r="AC239" s="25">
        <f t="shared" si="252"/>
        <v>0</v>
      </c>
      <c r="AD239" s="25">
        <f t="shared" si="252"/>
        <v>0</v>
      </c>
      <c r="AE239" s="25">
        <f t="shared" si="252"/>
        <v>0</v>
      </c>
      <c r="AF239" s="25">
        <f t="shared" si="252"/>
        <v>0</v>
      </c>
      <c r="AG239" s="25">
        <f t="shared" si="252"/>
        <v>0</v>
      </c>
      <c r="AH239" s="25">
        <f t="shared" si="252"/>
        <v>0</v>
      </c>
      <c r="AI239" s="25">
        <f t="shared" si="252"/>
        <v>0</v>
      </c>
      <c r="AJ239" s="25">
        <f t="shared" si="252"/>
        <v>0</v>
      </c>
      <c r="AK239" s="25">
        <f t="shared" si="252"/>
        <v>0</v>
      </c>
      <c r="AL239" s="25">
        <f t="shared" si="252"/>
        <v>0</v>
      </c>
      <c r="AM239" s="25">
        <f t="shared" si="252"/>
        <v>0</v>
      </c>
      <c r="AN239" s="25">
        <f t="shared" si="252"/>
        <v>0</v>
      </c>
      <c r="AO239" s="25">
        <f t="shared" si="252"/>
        <v>0</v>
      </c>
      <c r="AP239" s="25">
        <f t="shared" si="252"/>
        <v>0</v>
      </c>
      <c r="AQ239" s="25">
        <f t="shared" si="252"/>
        <v>0</v>
      </c>
      <c r="AR239" s="101">
        <f t="shared" si="252"/>
        <v>0</v>
      </c>
      <c r="AS239" s="25">
        <f t="shared" si="252"/>
        <v>0</v>
      </c>
      <c r="AT239" s="25">
        <f t="shared" si="252"/>
        <v>0</v>
      </c>
      <c r="AU239" s="25">
        <f t="shared" si="252"/>
        <v>0</v>
      </c>
      <c r="AV239" s="25">
        <f t="shared" si="252"/>
        <v>0</v>
      </c>
      <c r="AW239" s="25">
        <f t="shared" si="252"/>
        <v>0</v>
      </c>
      <c r="AX239" s="25">
        <f t="shared" si="252"/>
        <v>0</v>
      </c>
      <c r="AY239" s="25">
        <f t="shared" si="252"/>
        <v>0</v>
      </c>
      <c r="AZ239" s="25">
        <f t="shared" si="252"/>
        <v>0</v>
      </c>
      <c r="BA239" s="25">
        <f t="shared" si="252"/>
        <v>0</v>
      </c>
      <c r="BB239" s="25">
        <f t="shared" si="252"/>
        <v>0</v>
      </c>
      <c r="BC239" s="25">
        <f t="shared" si="252"/>
        <v>0</v>
      </c>
      <c r="BD239" s="25">
        <f t="shared" si="252"/>
        <v>0</v>
      </c>
      <c r="BE239" s="25">
        <f t="shared" si="252"/>
        <v>0</v>
      </c>
      <c r="BF239" s="25">
        <f t="shared" si="252"/>
        <v>0</v>
      </c>
      <c r="BG239" s="25" t="str">
        <f t="shared" si="252"/>
        <v>-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8"/>
  <sheetViews>
    <sheetView zoomScale="90" zoomScaleNormal="90" workbookViewId="0"/>
  </sheetViews>
  <sheetFormatPr defaultRowHeight="12.75"/>
  <cols>
    <col min="1" max="1" width="3.140625" style="159" customWidth="1"/>
    <col min="2" max="2" width="10.42578125" style="159" customWidth="1"/>
    <col min="3" max="8" width="9.140625" style="159"/>
    <col min="9" max="9" width="2.7109375" style="159" customWidth="1"/>
    <col min="10" max="10" width="9.140625" style="159"/>
    <col min="11" max="11" width="2.7109375" style="159" customWidth="1"/>
    <col min="12" max="12" width="9.140625" style="159"/>
    <col min="13" max="13" width="2.7109375" style="159" customWidth="1"/>
    <col min="14" max="14" width="9.140625" style="159"/>
    <col min="15" max="15" width="2.7109375" style="159" customWidth="1"/>
    <col min="16" max="16" width="9.140625" style="159"/>
    <col min="17" max="17" width="2.7109375" style="159" customWidth="1"/>
    <col min="18" max="18" width="9.140625" style="159"/>
    <col min="19" max="19" width="2.7109375" style="159" customWidth="1"/>
    <col min="20" max="20" width="9.140625" style="159"/>
    <col min="21" max="21" width="2.7109375" style="159" customWidth="1"/>
    <col min="22" max="16384" width="9.140625" style="159"/>
  </cols>
  <sheetData>
    <row r="1" spans="1:22" ht="19.5" thickTop="1" thickBot="1">
      <c r="A1" s="189" t="s">
        <v>1093</v>
      </c>
      <c r="D1" s="190"/>
      <c r="E1" s="191"/>
      <c r="G1" s="159" t="s">
        <v>1094</v>
      </c>
      <c r="H1" s="232"/>
      <c r="I1" s="233"/>
      <c r="J1" s="234"/>
      <c r="N1" s="159" t="s">
        <v>1095</v>
      </c>
      <c r="P1" s="192"/>
      <c r="Q1" s="193"/>
      <c r="R1" s="159" t="s">
        <v>1096</v>
      </c>
    </row>
    <row r="2" spans="1:22" ht="21" customHeight="1" thickTop="1" thickBot="1">
      <c r="A2" s="189"/>
      <c r="B2" s="159" t="s">
        <v>1097</v>
      </c>
      <c r="D2" s="235"/>
      <c r="E2" s="236"/>
      <c r="H2" s="237" t="s">
        <v>1098</v>
      </c>
      <c r="I2" s="237"/>
      <c r="J2" s="237"/>
      <c r="N2" s="159" t="s">
        <v>1099</v>
      </c>
      <c r="P2" s="194"/>
      <c r="Q2" s="195"/>
      <c r="R2" s="159" t="s">
        <v>1100</v>
      </c>
    </row>
    <row r="3" spans="1:22" ht="13.5" thickTop="1">
      <c r="A3" s="238" t="s">
        <v>1101</v>
      </c>
      <c r="B3" s="239"/>
      <c r="C3" s="239"/>
      <c r="D3" s="240"/>
      <c r="E3" s="240"/>
      <c r="F3" s="239"/>
      <c r="G3" s="239"/>
      <c r="H3" s="241"/>
      <c r="I3" s="196">
        <v>1</v>
      </c>
      <c r="J3" s="196"/>
      <c r="K3" s="197">
        <v>2</v>
      </c>
      <c r="L3" s="197"/>
      <c r="M3" s="197">
        <v>3</v>
      </c>
      <c r="N3" s="197"/>
      <c r="O3" s="197">
        <v>4</v>
      </c>
      <c r="P3" s="197"/>
      <c r="Q3" s="197">
        <v>5</v>
      </c>
      <c r="R3" s="197"/>
      <c r="S3" s="197">
        <v>6</v>
      </c>
      <c r="T3" s="197"/>
      <c r="U3" s="197">
        <v>7</v>
      </c>
      <c r="V3" s="198"/>
    </row>
    <row r="4" spans="1:22" ht="6.75" customHeight="1">
      <c r="A4" s="242"/>
      <c r="B4" s="243"/>
      <c r="C4" s="243"/>
      <c r="D4" s="243"/>
      <c r="E4" s="243"/>
      <c r="F4" s="243"/>
      <c r="G4" s="243"/>
      <c r="H4" s="244"/>
      <c r="I4" s="199"/>
      <c r="J4" s="200" t="s">
        <v>1102</v>
      </c>
      <c r="K4" s="199"/>
      <c r="L4" s="200" t="s">
        <v>1102</v>
      </c>
      <c r="M4" s="199"/>
      <c r="N4" s="200" t="s">
        <v>1102</v>
      </c>
      <c r="O4" s="199"/>
      <c r="P4" s="200" t="s">
        <v>1102</v>
      </c>
      <c r="Q4" s="199"/>
      <c r="R4" s="200" t="s">
        <v>1102</v>
      </c>
      <c r="S4" s="199"/>
      <c r="T4" s="200" t="s">
        <v>1102</v>
      </c>
      <c r="U4" s="199"/>
      <c r="V4" s="201" t="s">
        <v>1102</v>
      </c>
    </row>
    <row r="5" spans="1:22" ht="16.5" customHeight="1">
      <c r="A5" s="202"/>
      <c r="B5" s="199"/>
      <c r="C5" s="245" t="s">
        <v>1103</v>
      </c>
      <c r="D5" s="245" t="s">
        <v>1104</v>
      </c>
      <c r="E5" s="245" t="s">
        <v>1105</v>
      </c>
      <c r="F5" s="245" t="s">
        <v>1106</v>
      </c>
      <c r="G5" s="245" t="s">
        <v>1107</v>
      </c>
      <c r="H5" s="245" t="s">
        <v>1108</v>
      </c>
      <c r="I5" s="230" t="s">
        <v>1109</v>
      </c>
      <c r="J5" s="199"/>
      <c r="K5" s="230" t="s">
        <v>1109</v>
      </c>
      <c r="L5" s="199"/>
      <c r="M5" s="230" t="s">
        <v>1109</v>
      </c>
      <c r="N5" s="199"/>
      <c r="O5" s="230" t="s">
        <v>1109</v>
      </c>
      <c r="P5" s="199"/>
      <c r="Q5" s="230" t="s">
        <v>1109</v>
      </c>
      <c r="R5" s="199"/>
      <c r="S5" s="230" t="s">
        <v>1109</v>
      </c>
      <c r="T5" s="199"/>
      <c r="U5" s="230" t="s">
        <v>1109</v>
      </c>
      <c r="V5" s="204"/>
    </row>
    <row r="6" spans="1:22" ht="27" customHeight="1" thickBot="1">
      <c r="A6" s="202"/>
      <c r="B6" s="203" t="s">
        <v>1110</v>
      </c>
      <c r="C6" s="246"/>
      <c r="D6" s="246"/>
      <c r="E6" s="246"/>
      <c r="F6" s="246"/>
      <c r="G6" s="245"/>
      <c r="H6" s="247"/>
      <c r="I6" s="231"/>
      <c r="J6" s="199" t="s">
        <v>1111</v>
      </c>
      <c r="K6" s="231"/>
      <c r="L6" s="199" t="s">
        <v>1111</v>
      </c>
      <c r="M6" s="231"/>
      <c r="N6" s="199" t="s">
        <v>1111</v>
      </c>
      <c r="O6" s="231"/>
      <c r="P6" s="199" t="s">
        <v>1111</v>
      </c>
      <c r="Q6" s="231"/>
      <c r="R6" s="199" t="s">
        <v>1111</v>
      </c>
      <c r="S6" s="231"/>
      <c r="T6" s="199" t="s">
        <v>1111</v>
      </c>
      <c r="U6" s="231"/>
      <c r="V6" s="204" t="s">
        <v>1111</v>
      </c>
    </row>
    <row r="7" spans="1:22" ht="24.95" customHeight="1" thickBot="1">
      <c r="A7" s="202">
        <v>1</v>
      </c>
      <c r="B7" s="199"/>
      <c r="C7" s="199"/>
      <c r="D7" s="199"/>
      <c r="E7" s="199"/>
      <c r="F7" s="199"/>
      <c r="G7" s="205"/>
      <c r="H7" s="206"/>
      <c r="I7" s="207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204"/>
    </row>
    <row r="8" spans="1:22" ht="24.95" customHeight="1" thickBot="1">
      <c r="A8" s="202">
        <v>2</v>
      </c>
      <c r="B8" s="199"/>
      <c r="C8" s="199"/>
      <c r="D8" s="199"/>
      <c r="E8" s="199"/>
      <c r="F8" s="199"/>
      <c r="G8" s="205"/>
      <c r="H8" s="206"/>
      <c r="I8" s="207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204"/>
    </row>
    <row r="9" spans="1:22" ht="24.95" customHeight="1" thickBot="1">
      <c r="A9" s="202">
        <v>3</v>
      </c>
      <c r="B9" s="199"/>
      <c r="C9" s="199"/>
      <c r="D9" s="199"/>
      <c r="E9" s="199"/>
      <c r="F9" s="199"/>
      <c r="G9" s="205"/>
      <c r="H9" s="206"/>
      <c r="I9" s="207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204"/>
    </row>
    <row r="10" spans="1:22" ht="24.95" customHeight="1" thickBot="1">
      <c r="A10" s="202">
        <v>4</v>
      </c>
      <c r="B10" s="199"/>
      <c r="C10" s="199"/>
      <c r="D10" s="199"/>
      <c r="E10" s="199"/>
      <c r="F10" s="199"/>
      <c r="G10" s="205"/>
      <c r="H10" s="206"/>
      <c r="I10" s="207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204"/>
    </row>
    <row r="11" spans="1:22" ht="24.95" customHeight="1" thickBot="1">
      <c r="A11" s="202">
        <v>5</v>
      </c>
      <c r="B11" s="199"/>
      <c r="C11" s="199"/>
      <c r="D11" s="199"/>
      <c r="E11" s="199"/>
      <c r="F11" s="199"/>
      <c r="G11" s="205"/>
      <c r="H11" s="206"/>
      <c r="I11" s="207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204"/>
    </row>
    <row r="12" spans="1:22" ht="24.95" customHeight="1" thickBot="1">
      <c r="A12" s="202">
        <v>6</v>
      </c>
      <c r="B12" s="199"/>
      <c r="C12" s="199"/>
      <c r="D12" s="199"/>
      <c r="E12" s="199"/>
      <c r="F12" s="199"/>
      <c r="G12" s="205"/>
      <c r="H12" s="206"/>
      <c r="I12" s="207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204"/>
    </row>
    <row r="13" spans="1:22" ht="24.95" customHeight="1" thickBot="1">
      <c r="A13" s="202">
        <v>7</v>
      </c>
      <c r="B13" s="199"/>
      <c r="C13" s="199"/>
      <c r="D13" s="199"/>
      <c r="E13" s="199"/>
      <c r="F13" s="199"/>
      <c r="G13" s="205"/>
      <c r="H13" s="206"/>
      <c r="I13" s="207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204"/>
    </row>
    <row r="14" spans="1:22" ht="24.95" customHeight="1" thickBot="1">
      <c r="A14" s="202">
        <v>8</v>
      </c>
      <c r="B14" s="199"/>
      <c r="C14" s="199"/>
      <c r="D14" s="199"/>
      <c r="E14" s="199"/>
      <c r="F14" s="199"/>
      <c r="G14" s="205"/>
      <c r="H14" s="206"/>
      <c r="I14" s="207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204"/>
    </row>
    <row r="15" spans="1:22" ht="24.95" customHeight="1" thickBot="1">
      <c r="A15" s="202">
        <v>9</v>
      </c>
      <c r="B15" s="199"/>
      <c r="C15" s="199"/>
      <c r="D15" s="199"/>
      <c r="E15" s="199"/>
      <c r="F15" s="199"/>
      <c r="G15" s="205"/>
      <c r="H15" s="206"/>
      <c r="I15" s="207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204"/>
    </row>
    <row r="16" spans="1:22" ht="24.95" customHeight="1" thickBot="1">
      <c r="A16" s="202">
        <v>10</v>
      </c>
      <c r="B16" s="199"/>
      <c r="C16" s="199"/>
      <c r="D16" s="199"/>
      <c r="E16" s="199"/>
      <c r="F16" s="199"/>
      <c r="G16" s="205"/>
      <c r="H16" s="206"/>
      <c r="I16" s="207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204"/>
    </row>
    <row r="17" spans="1:22" ht="24.95" customHeight="1" thickBot="1">
      <c r="A17" s="202">
        <v>11</v>
      </c>
      <c r="B17" s="199"/>
      <c r="C17" s="199"/>
      <c r="D17" s="199"/>
      <c r="E17" s="199"/>
      <c r="F17" s="199"/>
      <c r="G17" s="205"/>
      <c r="H17" s="206"/>
      <c r="I17" s="207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204"/>
    </row>
    <row r="18" spans="1:22" ht="24.95" customHeight="1" thickBot="1">
      <c r="A18" s="202">
        <v>12</v>
      </c>
      <c r="B18" s="199"/>
      <c r="C18" s="199"/>
      <c r="D18" s="199"/>
      <c r="E18" s="199"/>
      <c r="F18" s="199"/>
      <c r="G18" s="205"/>
      <c r="H18" s="206"/>
      <c r="I18" s="207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204"/>
    </row>
    <row r="19" spans="1:22" ht="24.95" customHeight="1" thickBot="1">
      <c r="A19" s="202">
        <v>13</v>
      </c>
      <c r="B19" s="199"/>
      <c r="C19" s="199"/>
      <c r="D19" s="199"/>
      <c r="E19" s="199"/>
      <c r="F19" s="199"/>
      <c r="G19" s="205"/>
      <c r="H19" s="206"/>
      <c r="I19" s="207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204"/>
    </row>
    <row r="20" spans="1:22" ht="24.95" customHeight="1" thickBot="1">
      <c r="A20" s="202">
        <v>14</v>
      </c>
      <c r="B20" s="199"/>
      <c r="C20" s="199"/>
      <c r="D20" s="199"/>
      <c r="E20" s="199"/>
      <c r="F20" s="199"/>
      <c r="G20" s="205"/>
      <c r="H20" s="206"/>
      <c r="I20" s="207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204"/>
    </row>
    <row r="21" spans="1:22" ht="24.95" customHeight="1" thickBot="1">
      <c r="A21" s="202">
        <v>15</v>
      </c>
      <c r="B21" s="199"/>
      <c r="C21" s="199"/>
      <c r="D21" s="199"/>
      <c r="E21" s="199"/>
      <c r="F21" s="199"/>
      <c r="G21" s="205"/>
      <c r="H21" s="206"/>
      <c r="I21" s="207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204"/>
    </row>
    <row r="22" spans="1:22" ht="24.95" customHeight="1" thickBot="1">
      <c r="A22" s="208">
        <v>16</v>
      </c>
      <c r="B22" s="209"/>
      <c r="C22" s="209"/>
      <c r="D22" s="209"/>
      <c r="E22" s="209"/>
      <c r="F22" s="209"/>
      <c r="G22" s="210"/>
      <c r="H22" s="211"/>
      <c r="I22" s="212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13"/>
    </row>
    <row r="23" spans="1:22" ht="24.95" customHeight="1" thickTop="1">
      <c r="B23" s="214" t="s">
        <v>1112</v>
      </c>
      <c r="C23" s="215"/>
      <c r="D23" s="216"/>
      <c r="E23" s="216"/>
      <c r="F23" s="216"/>
      <c r="G23" s="217"/>
      <c r="H23" s="218" t="s">
        <v>1113</v>
      </c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50"/>
    </row>
    <row r="24" spans="1:22" ht="24.95" customHeight="1" thickBot="1">
      <c r="B24" s="219"/>
      <c r="C24" s="220"/>
      <c r="D24" s="220"/>
      <c r="E24" s="220"/>
      <c r="F24" s="220"/>
      <c r="G24" s="221"/>
      <c r="H24" s="222" t="s">
        <v>1114</v>
      </c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8"/>
    </row>
    <row r="25" spans="1:22" ht="24.95" customHeight="1" thickTop="1" thickBot="1">
      <c r="B25" s="223"/>
      <c r="C25" s="224"/>
      <c r="D25" s="224"/>
      <c r="E25" s="224"/>
      <c r="F25" s="224"/>
      <c r="G25" s="225"/>
      <c r="H25" s="176" t="s">
        <v>1115</v>
      </c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</row>
    <row r="26" spans="1:22" ht="24.95" customHeight="1" thickTop="1" thickBot="1">
      <c r="B26" s="159" t="s">
        <v>1116</v>
      </c>
      <c r="H26" s="176" t="s">
        <v>13</v>
      </c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</row>
    <row r="27" spans="1:22" ht="24.95" customHeight="1" thickTop="1" thickBot="1">
      <c r="B27" s="252" t="s">
        <v>1117</v>
      </c>
      <c r="C27" s="252"/>
      <c r="D27" s="252" t="s">
        <v>1118</v>
      </c>
      <c r="E27" s="253"/>
      <c r="F27" s="252" t="s">
        <v>1119</v>
      </c>
      <c r="G27" s="254"/>
      <c r="H27" s="226" t="s">
        <v>1120</v>
      </c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</row>
    <row r="28" spans="1:22" ht="13.5" thickTop="1"/>
  </sheetData>
  <mergeCells count="55">
    <mergeCell ref="B27:C27"/>
    <mergeCell ref="D27:E27"/>
    <mergeCell ref="F27:G27"/>
    <mergeCell ref="I27:J27"/>
    <mergeCell ref="Q27:R27"/>
    <mergeCell ref="S25:T25"/>
    <mergeCell ref="U25:V25"/>
    <mergeCell ref="I24:J24"/>
    <mergeCell ref="K24:L24"/>
    <mergeCell ref="K27:L27"/>
    <mergeCell ref="M27:N27"/>
    <mergeCell ref="O27:P27"/>
    <mergeCell ref="I26:J26"/>
    <mergeCell ref="K26:L26"/>
    <mergeCell ref="M26:N26"/>
    <mergeCell ref="O26:P26"/>
    <mergeCell ref="U27:V27"/>
    <mergeCell ref="Q26:R26"/>
    <mergeCell ref="S26:T26"/>
    <mergeCell ref="U26:V26"/>
    <mergeCell ref="S27:T27"/>
    <mergeCell ref="I25:J25"/>
    <mergeCell ref="K25:L25"/>
    <mergeCell ref="M25:N25"/>
    <mergeCell ref="O25:P25"/>
    <mergeCell ref="Q25:R25"/>
    <mergeCell ref="I23:J23"/>
    <mergeCell ref="K23:L23"/>
    <mergeCell ref="M23:N23"/>
    <mergeCell ref="O23:P23"/>
    <mergeCell ref="Q23:R23"/>
    <mergeCell ref="M24:N24"/>
    <mergeCell ref="O24:P24"/>
    <mergeCell ref="Q24:R24"/>
    <mergeCell ref="S24:T24"/>
    <mergeCell ref="U5:U6"/>
    <mergeCell ref="U24:V24"/>
    <mergeCell ref="S23:T23"/>
    <mergeCell ref="U23:V23"/>
    <mergeCell ref="M5:M6"/>
    <mergeCell ref="O5:O6"/>
    <mergeCell ref="Q5:Q6"/>
    <mergeCell ref="S5:S6"/>
    <mergeCell ref="K5:K6"/>
    <mergeCell ref="H1:J1"/>
    <mergeCell ref="D2:E2"/>
    <mergeCell ref="H2:J2"/>
    <mergeCell ref="A3:H4"/>
    <mergeCell ref="C5:C6"/>
    <mergeCell ref="D5:D6"/>
    <mergeCell ref="E5:E6"/>
    <mergeCell ref="F5:F6"/>
    <mergeCell ref="G5:G6"/>
    <mergeCell ref="H5:H6"/>
    <mergeCell ref="I5:I6"/>
  </mergeCells>
  <phoneticPr fontId="103" type="noConversion"/>
  <pageMargins left="0.36" right="0.38" top="0.57999999999999996" bottom="0.56000000000000005" header="0.5" footer="0.5"/>
  <pageSetup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B1:M48"/>
  <sheetViews>
    <sheetView workbookViewId="0">
      <selection activeCell="H3" sqref="H3"/>
    </sheetView>
  </sheetViews>
  <sheetFormatPr defaultRowHeight="12.75"/>
  <cols>
    <col min="1" max="1" width="5.42578125" style="159" customWidth="1"/>
    <col min="2" max="2" width="9.140625" style="159"/>
    <col min="3" max="3" width="7.7109375" style="159" customWidth="1"/>
    <col min="4" max="4" width="13.85546875" style="159" customWidth="1"/>
    <col min="5" max="5" width="2.5703125" style="159" customWidth="1"/>
    <col min="6" max="7" width="9.140625" style="159"/>
    <col min="8" max="8" width="8.140625" style="159" customWidth="1"/>
    <col min="9" max="9" width="14.140625" style="159" customWidth="1"/>
    <col min="10" max="10" width="3.140625" style="159" customWidth="1"/>
    <col min="11" max="16384" width="9.140625" style="159"/>
  </cols>
  <sheetData>
    <row r="1" spans="2:13" ht="21">
      <c r="F1" s="167" t="s">
        <v>1158</v>
      </c>
    </row>
    <row r="2" spans="2:13" ht="16.5">
      <c r="D2" s="168"/>
      <c r="E2" s="168"/>
      <c r="F2" s="169"/>
    </row>
    <row r="3" spans="2:13">
      <c r="M3" s="170"/>
    </row>
    <row r="4" spans="2:13">
      <c r="C4" s="171" t="s">
        <v>1009</v>
      </c>
    </row>
    <row r="5" spans="2:13">
      <c r="E5" s="172" t="s">
        <v>1010</v>
      </c>
      <c r="F5" s="171" t="s">
        <v>1011</v>
      </c>
    </row>
    <row r="6" spans="2:13" ht="13.5" thickBot="1"/>
    <row r="7" spans="2:13" ht="14.25" thickTop="1" thickBot="1">
      <c r="B7" s="173" t="s">
        <v>1012</v>
      </c>
      <c r="C7" s="174" t="s">
        <v>1013</v>
      </c>
      <c r="D7" s="175" t="s">
        <v>1014</v>
      </c>
      <c r="E7" s="176"/>
      <c r="G7" s="173" t="s">
        <v>1012</v>
      </c>
      <c r="H7" s="174" t="s">
        <v>1013</v>
      </c>
      <c r="I7" s="175" t="s">
        <v>1014</v>
      </c>
      <c r="J7" s="176"/>
    </row>
    <row r="8" spans="2:13" ht="14.25" thickTop="1" thickBot="1">
      <c r="B8" s="177" t="s">
        <v>1015</v>
      </c>
      <c r="C8" s="178" t="s">
        <v>1016</v>
      </c>
      <c r="D8" s="179"/>
      <c r="E8" s="176"/>
      <c r="G8" s="177" t="s">
        <v>1017</v>
      </c>
      <c r="H8" s="180" t="s">
        <v>1018</v>
      </c>
      <c r="I8" s="179"/>
      <c r="J8" s="176"/>
    </row>
    <row r="9" spans="2:13" ht="14.25" thickTop="1" thickBot="1">
      <c r="B9" s="181" t="s">
        <v>1019</v>
      </c>
      <c r="C9" s="182"/>
      <c r="D9" s="179"/>
      <c r="E9" s="176"/>
      <c r="G9" s="181" t="s">
        <v>1020</v>
      </c>
      <c r="H9" s="182"/>
      <c r="I9" s="179"/>
      <c r="J9" s="176"/>
    </row>
    <row r="10" spans="2:13" ht="14.25" thickTop="1" thickBot="1">
      <c r="B10" s="181" t="s">
        <v>1021</v>
      </c>
      <c r="C10" s="182"/>
      <c r="D10" s="179"/>
      <c r="E10" s="176"/>
      <c r="G10" s="181" t="s">
        <v>1022</v>
      </c>
      <c r="H10" s="182"/>
      <c r="I10" s="179"/>
      <c r="J10" s="176"/>
    </row>
    <row r="11" spans="2:13" ht="14.25" thickTop="1" thickBot="1">
      <c r="B11" s="181" t="s">
        <v>1023</v>
      </c>
      <c r="C11" s="182"/>
      <c r="D11" s="179"/>
      <c r="E11" s="176"/>
      <c r="G11" s="181" t="s">
        <v>1024</v>
      </c>
      <c r="H11" s="182"/>
      <c r="I11" s="179"/>
      <c r="J11" s="176"/>
    </row>
    <row r="12" spans="2:13" ht="14.25" thickTop="1" thickBot="1">
      <c r="B12" s="181" t="s">
        <v>1025</v>
      </c>
      <c r="C12" s="182"/>
      <c r="D12" s="179"/>
      <c r="E12" s="176"/>
      <c r="G12" s="181" t="s">
        <v>1026</v>
      </c>
      <c r="H12" s="182"/>
      <c r="I12" s="179"/>
      <c r="J12" s="176"/>
    </row>
    <row r="13" spans="2:13" ht="14.25" thickTop="1" thickBot="1">
      <c r="B13" s="181" t="s">
        <v>1027</v>
      </c>
      <c r="C13" s="182"/>
      <c r="D13" s="179"/>
      <c r="E13" s="176"/>
      <c r="G13" s="181" t="s">
        <v>1028</v>
      </c>
      <c r="H13" s="182"/>
      <c r="I13" s="179"/>
      <c r="J13" s="176"/>
    </row>
    <row r="14" spans="2:13" ht="14.25" thickTop="1" thickBot="1">
      <c r="B14" s="181" t="s">
        <v>1029</v>
      </c>
      <c r="C14" s="182"/>
      <c r="D14" s="179"/>
      <c r="E14" s="176"/>
      <c r="G14" s="181" t="s">
        <v>1030</v>
      </c>
      <c r="H14" s="182"/>
      <c r="I14" s="179"/>
      <c r="J14" s="176"/>
    </row>
    <row r="15" spans="2:13" ht="14.25" thickTop="1" thickBot="1">
      <c r="B15" s="181" t="s">
        <v>1031</v>
      </c>
      <c r="C15" s="182"/>
      <c r="D15" s="179"/>
      <c r="E15" s="176"/>
      <c r="G15" s="181" t="s">
        <v>1032</v>
      </c>
      <c r="H15" s="182"/>
      <c r="I15" s="179"/>
      <c r="J15" s="176"/>
    </row>
    <row r="16" spans="2:13" ht="14.25" thickTop="1" thickBot="1">
      <c r="B16" s="181" t="s">
        <v>1033</v>
      </c>
      <c r="C16" s="182"/>
      <c r="D16" s="179"/>
      <c r="E16" s="176"/>
      <c r="G16" s="181" t="s">
        <v>1034</v>
      </c>
      <c r="H16" s="182"/>
      <c r="I16" s="179"/>
      <c r="J16" s="176"/>
    </row>
    <row r="17" spans="2:10" ht="14.25" thickTop="1" thickBot="1">
      <c r="B17" s="181" t="s">
        <v>1035</v>
      </c>
      <c r="C17" s="182"/>
      <c r="D17" s="179"/>
      <c r="E17" s="176"/>
      <c r="G17" s="181" t="s">
        <v>1036</v>
      </c>
      <c r="H17" s="182"/>
      <c r="I17" s="179"/>
      <c r="J17" s="176"/>
    </row>
    <row r="18" spans="2:10" ht="14.25" thickTop="1" thickBot="1">
      <c r="B18" s="177" t="s">
        <v>1037</v>
      </c>
      <c r="C18" s="178" t="s">
        <v>1038</v>
      </c>
      <c r="D18" s="179"/>
      <c r="E18" s="176"/>
      <c r="G18" s="177" t="s">
        <v>1039</v>
      </c>
      <c r="H18" s="180" t="s">
        <v>1040</v>
      </c>
      <c r="I18" s="179"/>
      <c r="J18" s="176"/>
    </row>
    <row r="19" spans="2:10" ht="14.25" thickTop="1" thickBot="1">
      <c r="B19" s="181" t="s">
        <v>1041</v>
      </c>
      <c r="C19" s="182"/>
      <c r="D19" s="179"/>
      <c r="E19" s="176"/>
      <c r="G19" s="181" t="s">
        <v>1042</v>
      </c>
      <c r="H19" s="182"/>
      <c r="I19" s="179"/>
      <c r="J19" s="176"/>
    </row>
    <row r="20" spans="2:10" ht="14.25" thickTop="1" thickBot="1">
      <c r="B20" s="181" t="s">
        <v>1043</v>
      </c>
      <c r="C20" s="182"/>
      <c r="D20" s="179"/>
      <c r="E20" s="176"/>
      <c r="G20" s="181" t="s">
        <v>1044</v>
      </c>
      <c r="H20" s="182"/>
      <c r="I20" s="179"/>
      <c r="J20" s="176"/>
    </row>
    <row r="21" spans="2:10" ht="14.25" thickTop="1" thickBot="1">
      <c r="B21" s="181" t="s">
        <v>1045</v>
      </c>
      <c r="C21" s="182"/>
      <c r="D21" s="179"/>
      <c r="E21" s="176"/>
      <c r="G21" s="181" t="s">
        <v>1046</v>
      </c>
      <c r="H21" s="182"/>
      <c r="I21" s="179"/>
      <c r="J21" s="176"/>
    </row>
    <row r="22" spans="2:10" ht="14.25" thickTop="1" thickBot="1">
      <c r="B22" s="181" t="s">
        <v>1047</v>
      </c>
      <c r="C22" s="182"/>
      <c r="D22" s="179"/>
      <c r="E22" s="176"/>
      <c r="G22" s="181" t="s">
        <v>1048</v>
      </c>
      <c r="H22" s="182"/>
      <c r="I22" s="179"/>
      <c r="J22" s="176"/>
    </row>
    <row r="23" spans="2:10" ht="14.25" thickTop="1" thickBot="1">
      <c r="B23" s="181" t="s">
        <v>1049</v>
      </c>
      <c r="C23" s="182"/>
      <c r="D23" s="179"/>
      <c r="E23" s="176"/>
      <c r="G23" s="181" t="s">
        <v>1050</v>
      </c>
      <c r="H23" s="182"/>
      <c r="I23" s="179"/>
      <c r="J23" s="176"/>
    </row>
    <row r="24" spans="2:10" ht="14.25" thickTop="1" thickBot="1">
      <c r="B24" s="181" t="s">
        <v>1051</v>
      </c>
      <c r="C24" s="182"/>
      <c r="D24" s="179"/>
      <c r="E24" s="176"/>
      <c r="G24" s="181" t="s">
        <v>1052</v>
      </c>
      <c r="H24" s="182"/>
      <c r="I24" s="179"/>
      <c r="J24" s="176"/>
    </row>
    <row r="25" spans="2:10" ht="14.25" thickTop="1" thickBot="1">
      <c r="B25" s="181" t="s">
        <v>1053</v>
      </c>
      <c r="C25" s="182"/>
      <c r="D25" s="179"/>
      <c r="E25" s="176"/>
      <c r="G25" s="181" t="s">
        <v>1054</v>
      </c>
      <c r="H25" s="182"/>
      <c r="I25" s="179"/>
      <c r="J25" s="176"/>
    </row>
    <row r="26" spans="2:10" ht="14.25" thickTop="1" thickBot="1">
      <c r="B26" s="181" t="s">
        <v>1055</v>
      </c>
      <c r="C26" s="182"/>
      <c r="D26" s="179"/>
      <c r="E26" s="176"/>
      <c r="G26" s="181" t="s">
        <v>1056</v>
      </c>
      <c r="H26" s="182"/>
      <c r="I26" s="179"/>
      <c r="J26" s="176"/>
    </row>
    <row r="27" spans="2:10" ht="14.25" thickTop="1" thickBot="1">
      <c r="B27" s="181" t="s">
        <v>1057</v>
      </c>
      <c r="C27" s="182"/>
      <c r="D27" s="179"/>
      <c r="E27" s="176"/>
      <c r="G27" s="181" t="s">
        <v>1058</v>
      </c>
      <c r="H27" s="182"/>
      <c r="I27" s="179"/>
      <c r="J27" s="176"/>
    </row>
    <row r="28" spans="2:10" ht="14.25" thickTop="1" thickBot="1">
      <c r="B28" s="177" t="s">
        <v>1059</v>
      </c>
      <c r="C28" s="178" t="s">
        <v>1060</v>
      </c>
      <c r="D28" s="179"/>
      <c r="E28" s="176"/>
      <c r="G28" s="177" t="s">
        <v>1039</v>
      </c>
      <c r="H28" s="180" t="s">
        <v>1061</v>
      </c>
      <c r="I28" s="179"/>
      <c r="J28" s="176"/>
    </row>
    <row r="29" spans="2:10" ht="14.25" thickTop="1" thickBot="1">
      <c r="B29" s="181" t="s">
        <v>1062</v>
      </c>
      <c r="C29" s="182"/>
      <c r="D29" s="179"/>
      <c r="E29" s="176"/>
      <c r="G29" s="181" t="s">
        <v>1042</v>
      </c>
      <c r="H29" s="182"/>
      <c r="I29" s="179"/>
      <c r="J29" s="176"/>
    </row>
    <row r="30" spans="2:10" ht="14.25" thickTop="1" thickBot="1">
      <c r="B30" s="181" t="s">
        <v>1063</v>
      </c>
      <c r="C30" s="182"/>
      <c r="D30" s="179"/>
      <c r="E30" s="176"/>
      <c r="G30" s="181" t="s">
        <v>1044</v>
      </c>
      <c r="H30" s="182"/>
      <c r="I30" s="179"/>
      <c r="J30" s="176"/>
    </row>
    <row r="31" spans="2:10" ht="14.25" thickTop="1" thickBot="1">
      <c r="B31" s="181" t="s">
        <v>1064</v>
      </c>
      <c r="C31" s="182"/>
      <c r="D31" s="179"/>
      <c r="E31" s="176"/>
      <c r="G31" s="181" t="s">
        <v>1046</v>
      </c>
      <c r="H31" s="182"/>
      <c r="I31" s="179"/>
      <c r="J31" s="176"/>
    </row>
    <row r="32" spans="2:10" ht="14.25" thickTop="1" thickBot="1">
      <c r="B32" s="181" t="s">
        <v>1065</v>
      </c>
      <c r="C32" s="182"/>
      <c r="D32" s="179"/>
      <c r="E32" s="176"/>
      <c r="G32" s="181" t="s">
        <v>1048</v>
      </c>
      <c r="H32" s="182"/>
      <c r="I32" s="179"/>
      <c r="J32" s="176"/>
    </row>
    <row r="33" spans="2:10" ht="14.25" thickTop="1" thickBot="1">
      <c r="B33" s="181" t="s">
        <v>1066</v>
      </c>
      <c r="C33" s="182"/>
      <c r="D33" s="179"/>
      <c r="E33" s="176"/>
      <c r="G33" s="181" t="s">
        <v>1050</v>
      </c>
      <c r="H33" s="182"/>
      <c r="I33" s="179"/>
      <c r="J33" s="176"/>
    </row>
    <row r="34" spans="2:10" ht="14.25" thickTop="1" thickBot="1">
      <c r="B34" s="181" t="s">
        <v>1067</v>
      </c>
      <c r="C34" s="182"/>
      <c r="D34" s="179"/>
      <c r="E34" s="176"/>
      <c r="G34" s="181" t="s">
        <v>1052</v>
      </c>
      <c r="H34" s="182"/>
      <c r="I34" s="179"/>
      <c r="J34" s="176"/>
    </row>
    <row r="35" spans="2:10" ht="14.25" thickTop="1" thickBot="1">
      <c r="B35" s="181" t="s">
        <v>1068</v>
      </c>
      <c r="C35" s="182"/>
      <c r="D35" s="179"/>
      <c r="E35" s="176"/>
      <c r="G35" s="181" t="s">
        <v>1054</v>
      </c>
      <c r="H35" s="182"/>
      <c r="I35" s="179"/>
      <c r="J35" s="176"/>
    </row>
    <row r="36" spans="2:10" ht="14.25" thickTop="1" thickBot="1">
      <c r="B36" s="181" t="s">
        <v>1069</v>
      </c>
      <c r="C36" s="182"/>
      <c r="D36" s="179"/>
      <c r="E36" s="176"/>
      <c r="G36" s="181" t="s">
        <v>1056</v>
      </c>
      <c r="H36" s="182"/>
      <c r="I36" s="179"/>
      <c r="J36" s="176"/>
    </row>
    <row r="37" spans="2:10" ht="14.25" thickTop="1" thickBot="1">
      <c r="B37" s="181" t="s">
        <v>1070</v>
      </c>
      <c r="C37" s="183"/>
      <c r="D37" s="179"/>
      <c r="E37" s="176"/>
      <c r="G37" s="181" t="s">
        <v>1058</v>
      </c>
      <c r="H37" s="183"/>
      <c r="I37" s="179"/>
      <c r="J37" s="176"/>
    </row>
    <row r="38" spans="2:10" ht="14.25" thickTop="1" thickBot="1">
      <c r="B38" s="177" t="s">
        <v>1071</v>
      </c>
      <c r="C38" s="184" t="s">
        <v>1072</v>
      </c>
      <c r="D38" s="179"/>
      <c r="E38" s="176"/>
      <c r="G38" s="177" t="s">
        <v>1073</v>
      </c>
      <c r="H38" s="185" t="s">
        <v>1074</v>
      </c>
      <c r="I38" s="179"/>
      <c r="J38" s="176"/>
    </row>
    <row r="39" spans="2:10" ht="14.25" thickTop="1" thickBot="1">
      <c r="B39" s="181" t="s">
        <v>1075</v>
      </c>
      <c r="C39" s="182"/>
      <c r="D39" s="179"/>
      <c r="E39" s="176"/>
      <c r="G39" s="181" t="s">
        <v>1076</v>
      </c>
      <c r="H39" s="182"/>
      <c r="I39" s="179"/>
      <c r="J39" s="176"/>
    </row>
    <row r="40" spans="2:10" ht="14.25" thickTop="1" thickBot="1">
      <c r="B40" s="181" t="s">
        <v>1077</v>
      </c>
      <c r="C40" s="182"/>
      <c r="D40" s="179"/>
      <c r="E40" s="176"/>
      <c r="G40" s="181" t="s">
        <v>1078</v>
      </c>
      <c r="H40" s="182"/>
      <c r="I40" s="179"/>
      <c r="J40" s="176"/>
    </row>
    <row r="41" spans="2:10" ht="14.25" thickTop="1" thickBot="1">
      <c r="B41" s="181" t="s">
        <v>1079</v>
      </c>
      <c r="C41" s="182"/>
      <c r="D41" s="179"/>
      <c r="E41" s="176"/>
      <c r="G41" s="181" t="s">
        <v>1080</v>
      </c>
      <c r="H41" s="182"/>
      <c r="I41" s="179"/>
      <c r="J41" s="176"/>
    </row>
    <row r="42" spans="2:10" ht="14.25" thickTop="1" thickBot="1">
      <c r="B42" s="181" t="s">
        <v>1081</v>
      </c>
      <c r="C42" s="182"/>
      <c r="D42" s="179"/>
      <c r="E42" s="176"/>
      <c r="G42" s="181" t="s">
        <v>1082</v>
      </c>
      <c r="H42" s="182"/>
      <c r="I42" s="179"/>
      <c r="J42" s="176"/>
    </row>
    <row r="43" spans="2:10" ht="14.25" thickTop="1" thickBot="1">
      <c r="B43" s="181" t="s">
        <v>1083</v>
      </c>
      <c r="C43" s="182"/>
      <c r="D43" s="179"/>
      <c r="E43" s="176"/>
      <c r="G43" s="181" t="s">
        <v>1084</v>
      </c>
      <c r="H43" s="182"/>
      <c r="I43" s="179"/>
      <c r="J43" s="176"/>
    </row>
    <row r="44" spans="2:10" ht="14.25" thickTop="1" thickBot="1">
      <c r="B44" s="181" t="s">
        <v>1085</v>
      </c>
      <c r="C44" s="182"/>
      <c r="D44" s="179"/>
      <c r="E44" s="176"/>
      <c r="G44" s="181" t="s">
        <v>1086</v>
      </c>
      <c r="H44" s="182"/>
      <c r="I44" s="179"/>
      <c r="J44" s="176"/>
    </row>
    <row r="45" spans="2:10" ht="14.25" thickTop="1" thickBot="1">
      <c r="B45" s="181" t="s">
        <v>1087</v>
      </c>
      <c r="C45" s="182"/>
      <c r="D45" s="179"/>
      <c r="E45" s="176"/>
      <c r="G45" s="181" t="s">
        <v>1088</v>
      </c>
      <c r="H45" s="182"/>
      <c r="I45" s="179"/>
      <c r="J45" s="176"/>
    </row>
    <row r="46" spans="2:10" ht="14.25" thickTop="1" thickBot="1">
      <c r="B46" s="181" t="s">
        <v>1089</v>
      </c>
      <c r="C46" s="182"/>
      <c r="D46" s="179"/>
      <c r="E46" s="176"/>
      <c r="G46" s="181" t="s">
        <v>1090</v>
      </c>
      <c r="H46" s="182"/>
      <c r="I46" s="179"/>
      <c r="J46" s="176"/>
    </row>
    <row r="47" spans="2:10" ht="14.25" thickTop="1" thickBot="1">
      <c r="B47" s="186" t="s">
        <v>1091</v>
      </c>
      <c r="C47" s="187"/>
      <c r="D47" s="188"/>
      <c r="E47" s="176"/>
      <c r="G47" s="186" t="s">
        <v>1092</v>
      </c>
      <c r="H47" s="187"/>
      <c r="I47" s="188"/>
      <c r="J47" s="176"/>
    </row>
    <row r="48" spans="2:10" ht="13.5" thickTop="1"/>
  </sheetData>
  <phoneticPr fontId="103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P39" sqref="P39"/>
    </sheetView>
  </sheetViews>
  <sheetFormatPr defaultRowHeight="12.75"/>
  <cols>
    <col min="1" max="1" width="4.7109375" customWidth="1"/>
  </cols>
  <sheetData>
    <row r="1" spans="1:4">
      <c r="A1" t="s">
        <v>1121</v>
      </c>
      <c r="D1" s="159" t="s">
        <v>1159</v>
      </c>
    </row>
    <row r="2" spans="1:4">
      <c r="B2" t="s">
        <v>1122</v>
      </c>
      <c r="D2" t="s">
        <v>3</v>
      </c>
    </row>
    <row r="3" spans="1:4">
      <c r="B3" t="s">
        <v>1123</v>
      </c>
      <c r="D3" t="s">
        <v>1002</v>
      </c>
    </row>
    <row r="5" spans="1:4">
      <c r="B5" t="s">
        <v>1124</v>
      </c>
    </row>
    <row r="6" spans="1:4">
      <c r="B6" t="s">
        <v>1125</v>
      </c>
    </row>
    <row r="8" spans="1:4">
      <c r="B8" t="s">
        <v>1126</v>
      </c>
    </row>
    <row r="10" spans="1:4">
      <c r="A10" t="s">
        <v>1145</v>
      </c>
    </row>
    <row r="11" spans="1:4">
      <c r="B11" t="s">
        <v>1146</v>
      </c>
    </row>
    <row r="13" spans="1:4">
      <c r="A13" t="s">
        <v>1127</v>
      </c>
    </row>
    <row r="14" spans="1:4">
      <c r="B14" t="s">
        <v>1128</v>
      </c>
      <c r="D14" t="s">
        <v>1129</v>
      </c>
    </row>
    <row r="15" spans="1:4">
      <c r="B15" t="s">
        <v>3</v>
      </c>
      <c r="D15" t="s">
        <v>1130</v>
      </c>
    </row>
    <row r="18" spans="1:3">
      <c r="A18" t="s">
        <v>1131</v>
      </c>
    </row>
    <row r="19" spans="1:3">
      <c r="B19" t="s">
        <v>35</v>
      </c>
    </row>
    <row r="20" spans="1:3">
      <c r="B20" t="s">
        <v>1132</v>
      </c>
    </row>
    <row r="21" spans="1:3">
      <c r="C21" t="s">
        <v>1133</v>
      </c>
    </row>
    <row r="22" spans="1:3">
      <c r="C22" t="s">
        <v>1135</v>
      </c>
    </row>
    <row r="23" spans="1:3">
      <c r="C23" t="s">
        <v>1134</v>
      </c>
    </row>
    <row r="25" spans="1:3">
      <c r="C25" t="s">
        <v>1136</v>
      </c>
    </row>
    <row r="26" spans="1:3">
      <c r="C26" t="s">
        <v>1137</v>
      </c>
    </row>
    <row r="28" spans="1:3">
      <c r="C28" t="s">
        <v>1138</v>
      </c>
    </row>
    <row r="29" spans="1:3">
      <c r="C29" t="s">
        <v>1139</v>
      </c>
    </row>
    <row r="31" spans="1:3">
      <c r="A31" t="s">
        <v>1140</v>
      </c>
    </row>
    <row r="32" spans="1:3">
      <c r="C32" t="s">
        <v>1141</v>
      </c>
    </row>
    <row r="35" spans="1:1">
      <c r="A35" t="s">
        <v>1142</v>
      </c>
    </row>
    <row r="39" spans="1:1">
      <c r="A39" t="s">
        <v>1143</v>
      </c>
    </row>
    <row r="42" spans="1:1">
      <c r="A42" t="s">
        <v>1144</v>
      </c>
    </row>
  </sheetData>
  <phoneticPr fontId="10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H60"/>
  <sheetViews>
    <sheetView view="pageBreakPreview" zoomScaleNormal="100" zoomScaleSheetLayoutView="100" workbookViewId="0">
      <selection activeCell="AD61" sqref="AD61"/>
    </sheetView>
  </sheetViews>
  <sheetFormatPr defaultColWidth="9" defaultRowHeight="12.75"/>
  <cols>
    <col min="1" max="1" width="1.140625" style="1" customWidth="1"/>
    <col min="2" max="2" width="4.42578125" style="153" customWidth="1"/>
    <col min="3" max="3" width="14.85546875" style="1" customWidth="1"/>
    <col min="4" max="4" width="8.28515625" style="2" customWidth="1"/>
    <col min="5" max="5" width="10.140625" style="3" customWidth="1"/>
    <col min="6" max="6" width="5" style="1" customWidth="1"/>
    <col min="7" max="7" width="2.7109375" style="1" customWidth="1"/>
    <col min="8" max="8" width="1.7109375" style="1" customWidth="1"/>
    <col min="9" max="9" width="5.7109375" style="2" customWidth="1"/>
    <col min="10" max="10" width="5.7109375" style="5" customWidth="1"/>
    <col min="11" max="11" width="1.7109375" style="5" customWidth="1"/>
    <col min="12" max="13" width="5.7109375" style="2" customWidth="1"/>
    <col min="14" max="14" width="1.7109375" style="2" customWidth="1"/>
    <col min="15" max="15" width="5.7109375" style="2" customWidth="1"/>
    <col min="16" max="16" width="7" style="2" customWidth="1"/>
    <col min="17" max="17" width="1.7109375" style="2" customWidth="1"/>
    <col min="18" max="19" width="5.7109375" style="2" customWidth="1"/>
    <col min="20" max="20" width="1.7109375" style="2" customWidth="1"/>
    <col min="21" max="21" width="5.7109375" style="2" customWidth="1"/>
    <col min="22" max="22" width="5.7109375" style="1" customWidth="1"/>
    <col min="23" max="23" width="1.7109375" style="1" customWidth="1"/>
    <col min="24" max="25" width="5.7109375" style="1" customWidth="1"/>
    <col min="26" max="26" width="1.7109375" style="1" customWidth="1"/>
    <col min="27" max="28" width="5.7109375" style="1" customWidth="1"/>
    <col min="29" max="29" width="1.7109375" style="1" customWidth="1"/>
    <col min="30" max="31" width="5.7109375" style="1" customWidth="1"/>
    <col min="32" max="32" width="1.7109375" style="1" customWidth="1"/>
    <col min="33" max="34" width="5.7109375" style="1" customWidth="1"/>
  </cols>
  <sheetData>
    <row r="4" spans="2:34">
      <c r="J4" s="6" t="s">
        <v>4</v>
      </c>
    </row>
    <row r="5" spans="2:34">
      <c r="J5" s="6" t="s">
        <v>5</v>
      </c>
    </row>
    <row r="6" spans="2:34">
      <c r="J6" s="6" t="s">
        <v>6</v>
      </c>
    </row>
    <row r="7" spans="2:34">
      <c r="J7" s="6" t="s">
        <v>7</v>
      </c>
    </row>
    <row r="8" spans="2:34">
      <c r="D8" s="2" t="s">
        <v>8</v>
      </c>
      <c r="E8" s="3" t="s">
        <v>9</v>
      </c>
      <c r="F8" s="1" t="s">
        <v>10</v>
      </c>
      <c r="J8" s="6"/>
      <c r="AD8" s="159" t="s">
        <v>1156</v>
      </c>
    </row>
    <row r="9" spans="2:34">
      <c r="B9" s="154" t="s">
        <v>0</v>
      </c>
      <c r="C9" s="1" t="s">
        <v>11</v>
      </c>
      <c r="D9" s="2" t="s">
        <v>12</v>
      </c>
      <c r="E9" s="3" t="s">
        <v>13</v>
      </c>
      <c r="F9" s="1" t="s">
        <v>14</v>
      </c>
      <c r="I9" s="2" t="s">
        <v>15</v>
      </c>
      <c r="L9" s="2" t="s">
        <v>16</v>
      </c>
      <c r="O9" s="2" t="s">
        <v>17</v>
      </c>
      <c r="R9" s="2" t="s">
        <v>18</v>
      </c>
      <c r="S9" s="5"/>
      <c r="T9" s="5"/>
      <c r="U9" s="2" t="s">
        <v>19</v>
      </c>
      <c r="V9" s="2"/>
      <c r="W9" s="2"/>
      <c r="X9" s="2" t="s">
        <v>20</v>
      </c>
      <c r="Y9" s="2">
        <v>90</v>
      </c>
      <c r="Z9" s="2"/>
      <c r="AA9" s="2" t="s">
        <v>21</v>
      </c>
      <c r="AB9" s="5"/>
      <c r="AC9" s="5"/>
      <c r="AD9" s="2" t="s">
        <v>22</v>
      </c>
      <c r="AE9" s="2"/>
      <c r="AF9" s="2"/>
      <c r="AG9" s="159" t="s">
        <v>1155</v>
      </c>
    </row>
    <row r="10" spans="2:34">
      <c r="B10" s="155"/>
      <c r="C10" s="1" t="str">
        <f>Registration!C10</f>
        <v xml:space="preserve">  </v>
      </c>
    </row>
    <row r="11" spans="2:34">
      <c r="B11" s="155">
        <f>Registration!B11</f>
        <v>1</v>
      </c>
      <c r="C11" s="1" t="str">
        <f>Registration!C11</f>
        <v>Tyler Harvey</v>
      </c>
      <c r="D11" s="2" t="e">
        <f t="shared" ref="D11:D42" si="0">F11+IF(H11="X",I11,0)+IF(K11="X",L11,0)+IF(N11="X",O11,0)+IF(Q11="X",R11,0)+IF(T11="X",U11,0)+IF(W11="X",X11,0)+IF(Z11="X",AA11,0)+IF(AC11="X",AD11,0)+IF(AF11="X",AG11,0)</f>
        <v>#VALUE!</v>
      </c>
      <c r="E11" s="3" t="str">
        <f t="shared" ref="E11:E42" si="1">IF(F11=0," ",RANK(D11,D$1:D$31990))</f>
        <v xml:space="preserve"> </v>
      </c>
      <c r="F11">
        <f>'Opponents Played'!BH10</f>
        <v>0</v>
      </c>
      <c r="H11" s="163" t="s">
        <v>1152</v>
      </c>
      <c r="I11" s="2" t="str">
        <f t="shared" ref="I11:I42" si="2">IF(ISNA(VLOOKUP(B11,Session1,1,FALSE()))=TRUE()," ",VLOOKUP(B11,Session1,8,FALSE()))</f>
        <v xml:space="preserve"> </v>
      </c>
      <c r="J11" s="8" t="str">
        <f t="shared" ref="J11:J42" si="3">IF(ISNA(VLOOKUP(B11,Session1,1,FALSE()))=TRUE()," ",VLOOKUP(B11,Session1,3,FALSE()))</f>
        <v xml:space="preserve"> </v>
      </c>
      <c r="K11" s="163" t="s">
        <v>1152</v>
      </c>
      <c r="L11" s="2" t="str">
        <f t="shared" ref="L11:L42" si="4">IF(ISNA(VLOOKUP(B11,Session2,1,FALSE()))=TRUE()," ",VLOOKUP(B11,Session2,8,FALSE()))</f>
        <v xml:space="preserve"> </v>
      </c>
      <c r="M11" s="5" t="str">
        <f t="shared" ref="M11:M42" si="5">IF(ISNA(VLOOKUP(B11,Session2,1,FALSE()))=TRUE()," ",VLOOKUP(B11,Session2,3,FALSE()))</f>
        <v xml:space="preserve"> </v>
      </c>
      <c r="N11" s="163" t="s">
        <v>1152</v>
      </c>
      <c r="O11" s="2" t="str">
        <f t="shared" ref="O11:O42" si="6">IF(ISNA(VLOOKUP(B11,Session3,1,FALSE()))=TRUE()," ",VLOOKUP(B11,Session3,8,FALSE()))</f>
        <v xml:space="preserve"> </v>
      </c>
      <c r="P11" s="5" t="str">
        <f t="shared" ref="P11:P42" si="7">IF(ISNA(VLOOKUP(B11,Session3,1,FALSE()))=TRUE()," ",VLOOKUP(B11,Session3,3,FALSE()))</f>
        <v xml:space="preserve"> </v>
      </c>
      <c r="Q11" s="163" t="s">
        <v>1152</v>
      </c>
      <c r="R11" s="2" t="str">
        <f t="shared" ref="R11:R42" si="8">IF(ISNA(VLOOKUP(B11,Session4,1,FALSE()))=TRUE()," ",VLOOKUP(B11,Session4,8,FALSE()))</f>
        <v xml:space="preserve"> </v>
      </c>
      <c r="S11" s="5" t="str">
        <f t="shared" ref="S11:S42" si="9">IF(ISNA(VLOOKUP(B11,Session4,1,FALSE()))=TRUE()," ",VLOOKUP(B11,Session4,3,FALSE()))</f>
        <v xml:space="preserve"> </v>
      </c>
      <c r="T11" s="163"/>
      <c r="U11" s="2" t="str">
        <f t="shared" ref="U11:U42" si="10">IF(ISNA(VLOOKUP(B11,Session5,1,FALSE()))=TRUE()," ",VLOOKUP(B11,Session5,8,FALSE()))</f>
        <v xml:space="preserve"> </v>
      </c>
      <c r="V11" s="5" t="str">
        <f t="shared" ref="V11:V42" si="11">IF(ISNA(VLOOKUP(B11,Session5,1,FALSE()))=TRUE()," ",VLOOKUP(B11,Session5,3,FALSE()))</f>
        <v xml:space="preserve"> </v>
      </c>
      <c r="W11" s="163"/>
      <c r="X11" s="2" t="str">
        <f t="shared" ref="X11:X42" si="12">IF(ISNA(VLOOKUP(B11,Session6,1,FALSE()))=TRUE()," ",VLOOKUP(B11,Session6,8,FALSE()))</f>
        <v xml:space="preserve"> </v>
      </c>
      <c r="Y11" s="5" t="str">
        <f t="shared" ref="Y11:Y42" si="13">IF(ISNA(VLOOKUP(B11,Session6,1,FALSE()))=TRUE()," ",VLOOKUP(B11,Session6,3,FALSE()))</f>
        <v xml:space="preserve"> </v>
      </c>
      <c r="Z11" s="163"/>
      <c r="AA11" s="2" t="str">
        <f t="shared" ref="AA11:AA42" si="14">IF(ISNA(VLOOKUP(B11,Session7,1,FALSE()))=TRUE()," ",VLOOKUP(B11,Session7,8,FALSE()))</f>
        <v xml:space="preserve"> </v>
      </c>
      <c r="AB11" s="5" t="str">
        <f t="shared" ref="AB11:AB42" si="15">IF(ISNA(VLOOKUP(B11,Session7,1,FALSE()))=TRUE()," ",VLOOKUP(B11,Session7,3,FALSE()))</f>
        <v xml:space="preserve"> </v>
      </c>
      <c r="AC11" s="152"/>
      <c r="AD11" s="2" t="str">
        <f t="shared" ref="AD11:AD42" si="16">IF(ISNA(VLOOKUP(B11,Session8,1,FALSE()))=TRUE()," ",VLOOKUP(B11,Session8,8,FALSE()))</f>
        <v xml:space="preserve"> </v>
      </c>
      <c r="AE11" s="5" t="str">
        <f t="shared" ref="AE11:AE42" si="17">IF(ISNA(VLOOKUP(B11,Session8,1,FALSE()))=TRUE()," ",VLOOKUP(B11,Session8,3,FALSE()))</f>
        <v xml:space="preserve"> </v>
      </c>
      <c r="AF11" s="152"/>
      <c r="AG11" s="2" t="str">
        <f t="shared" ref="AG11:AG42" si="18">IF(ISNA(VLOOKUP(B11,Session9,1,FALSE()))=TRUE()," ",VLOOKUP(B11,Session9,8,FALSE()))</f>
        <v xml:space="preserve"> </v>
      </c>
      <c r="AH11" s="5" t="str">
        <f t="shared" ref="AH11:AH42" si="19">IF(ISNA(VLOOKUP(B11,Session9,1,FALSE()))=TRUE()," ",VLOOKUP(B11,Session9,3,FALSE()))</f>
        <v xml:space="preserve"> </v>
      </c>
    </row>
    <row r="12" spans="2:34">
      <c r="B12" s="155">
        <f>Registration!B12</f>
        <v>2</v>
      </c>
      <c r="C12" s="1" t="str">
        <f>Registration!C12</f>
        <v>Sean King</v>
      </c>
      <c r="D12" s="2" t="e">
        <f t="shared" si="0"/>
        <v>#VALUE!</v>
      </c>
      <c r="E12" s="3" t="str">
        <f t="shared" si="1"/>
        <v xml:space="preserve"> </v>
      </c>
      <c r="F12" s="10">
        <f>'Opponents Played'!BH11</f>
        <v>0</v>
      </c>
      <c r="H12" s="163" t="s">
        <v>1152</v>
      </c>
      <c r="I12" s="2" t="str">
        <f t="shared" si="2"/>
        <v xml:space="preserve"> </v>
      </c>
      <c r="J12" s="8" t="str">
        <f t="shared" si="3"/>
        <v xml:space="preserve"> </v>
      </c>
      <c r="K12" s="163" t="s">
        <v>1152</v>
      </c>
      <c r="L12" s="2" t="str">
        <f t="shared" si="4"/>
        <v xml:space="preserve"> </v>
      </c>
      <c r="M12" s="5" t="str">
        <f t="shared" si="5"/>
        <v xml:space="preserve"> </v>
      </c>
      <c r="N12" s="163" t="s">
        <v>1152</v>
      </c>
      <c r="O12" s="2" t="str">
        <f t="shared" si="6"/>
        <v xml:space="preserve"> </v>
      </c>
      <c r="P12" s="5" t="str">
        <f t="shared" si="7"/>
        <v xml:space="preserve"> </v>
      </c>
      <c r="Q12" s="163" t="s">
        <v>1152</v>
      </c>
      <c r="R12" s="2" t="str">
        <f t="shared" si="8"/>
        <v xml:space="preserve"> </v>
      </c>
      <c r="S12" s="5" t="str">
        <f t="shared" si="9"/>
        <v xml:space="preserve"> </v>
      </c>
      <c r="T12" s="163"/>
      <c r="U12" s="2" t="str">
        <f t="shared" si="10"/>
        <v xml:space="preserve"> </v>
      </c>
      <c r="V12" s="5" t="str">
        <f t="shared" si="11"/>
        <v xml:space="preserve"> </v>
      </c>
      <c r="W12" s="163"/>
      <c r="X12" s="2" t="str">
        <f t="shared" si="12"/>
        <v xml:space="preserve"> </v>
      </c>
      <c r="Y12" s="5" t="str">
        <f t="shared" si="13"/>
        <v xml:space="preserve"> </v>
      </c>
      <c r="Z12" s="163"/>
      <c r="AA12" s="2" t="str">
        <f t="shared" si="14"/>
        <v xml:space="preserve"> </v>
      </c>
      <c r="AB12" s="5" t="str">
        <f t="shared" si="15"/>
        <v xml:space="preserve"> </v>
      </c>
      <c r="AC12" s="152"/>
      <c r="AD12" s="2" t="str">
        <f t="shared" si="16"/>
        <v xml:space="preserve"> </v>
      </c>
      <c r="AE12" s="5" t="str">
        <f t="shared" si="17"/>
        <v xml:space="preserve"> </v>
      </c>
      <c r="AF12" s="152"/>
      <c r="AG12" s="2" t="str">
        <f t="shared" si="18"/>
        <v xml:space="preserve"> </v>
      </c>
      <c r="AH12" s="5" t="str">
        <f t="shared" si="19"/>
        <v xml:space="preserve"> </v>
      </c>
    </row>
    <row r="13" spans="2:34">
      <c r="B13" s="155">
        <f>Registration!B13</f>
        <v>3</v>
      </c>
      <c r="C13" s="1" t="str">
        <f>Registration!C13</f>
        <v>Paul Work</v>
      </c>
      <c r="D13" s="2" t="e">
        <f t="shared" si="0"/>
        <v>#VALUE!</v>
      </c>
      <c r="E13" s="3" t="str">
        <f t="shared" si="1"/>
        <v xml:space="preserve"> </v>
      </c>
      <c r="F13" s="11">
        <f>'Opponents Played'!BH12</f>
        <v>0</v>
      </c>
      <c r="H13" s="163"/>
      <c r="I13" s="2" t="str">
        <f t="shared" si="2"/>
        <v xml:space="preserve"> </v>
      </c>
      <c r="J13" s="8" t="str">
        <f t="shared" si="3"/>
        <v xml:space="preserve"> </v>
      </c>
      <c r="K13" s="163" t="s">
        <v>1152</v>
      </c>
      <c r="L13" s="2" t="str">
        <f t="shared" si="4"/>
        <v xml:space="preserve"> </v>
      </c>
      <c r="M13" s="5" t="str">
        <f t="shared" si="5"/>
        <v xml:space="preserve"> </v>
      </c>
      <c r="N13" s="163" t="s">
        <v>1152</v>
      </c>
      <c r="O13" s="2" t="str">
        <f t="shared" si="6"/>
        <v xml:space="preserve"> </v>
      </c>
      <c r="P13" s="5" t="str">
        <f t="shared" si="7"/>
        <v xml:space="preserve"> </v>
      </c>
      <c r="Q13" s="163" t="s">
        <v>1152</v>
      </c>
      <c r="R13" s="2" t="str">
        <f t="shared" si="8"/>
        <v xml:space="preserve"> </v>
      </c>
      <c r="S13" s="5" t="str">
        <f t="shared" si="9"/>
        <v xml:space="preserve"> </v>
      </c>
      <c r="T13" s="163"/>
      <c r="U13" s="2" t="str">
        <f t="shared" si="10"/>
        <v xml:space="preserve"> </v>
      </c>
      <c r="V13" s="5" t="str">
        <f t="shared" si="11"/>
        <v xml:space="preserve"> </v>
      </c>
      <c r="W13" s="163" t="s">
        <v>1152</v>
      </c>
      <c r="X13" s="2" t="str">
        <f t="shared" si="12"/>
        <v xml:space="preserve"> </v>
      </c>
      <c r="Y13" s="5" t="str">
        <f t="shared" si="13"/>
        <v xml:space="preserve"> </v>
      </c>
      <c r="Z13" s="163"/>
      <c r="AA13" s="2" t="str">
        <f t="shared" si="14"/>
        <v xml:space="preserve"> </v>
      </c>
      <c r="AB13" s="5" t="str">
        <f t="shared" si="15"/>
        <v xml:space="preserve"> </v>
      </c>
      <c r="AC13" s="152"/>
      <c r="AD13" s="2" t="str">
        <f t="shared" si="16"/>
        <v xml:space="preserve"> </v>
      </c>
      <c r="AE13" s="5" t="str">
        <f t="shared" si="17"/>
        <v xml:space="preserve"> </v>
      </c>
      <c r="AF13" s="152"/>
      <c r="AG13" s="2" t="str">
        <f t="shared" si="18"/>
        <v xml:space="preserve"> </v>
      </c>
      <c r="AH13" s="5" t="str">
        <f t="shared" si="19"/>
        <v xml:space="preserve"> </v>
      </c>
    </row>
    <row r="14" spans="2:34">
      <c r="B14" s="155">
        <f>Registration!B14</f>
        <v>4</v>
      </c>
      <c r="C14" s="1" t="str">
        <f>Registration!C14</f>
        <v>David Simmons</v>
      </c>
      <c r="D14" s="2" t="e">
        <f t="shared" si="0"/>
        <v>#VALUE!</v>
      </c>
      <c r="E14" s="3" t="str">
        <f t="shared" si="1"/>
        <v xml:space="preserve"> </v>
      </c>
      <c r="F14">
        <f>'Opponents Played'!BH13</f>
        <v>0</v>
      </c>
      <c r="H14" s="163" t="s">
        <v>1152</v>
      </c>
      <c r="I14" s="2" t="str">
        <f t="shared" si="2"/>
        <v xml:space="preserve"> </v>
      </c>
      <c r="J14" s="8" t="str">
        <f t="shared" si="3"/>
        <v xml:space="preserve"> </v>
      </c>
      <c r="K14" s="163" t="s">
        <v>1152</v>
      </c>
      <c r="L14" s="2" t="str">
        <f t="shared" si="4"/>
        <v xml:space="preserve"> </v>
      </c>
      <c r="M14" s="5" t="str">
        <f t="shared" si="5"/>
        <v xml:space="preserve"> </v>
      </c>
      <c r="N14" s="163"/>
      <c r="O14" s="2" t="str">
        <f t="shared" si="6"/>
        <v xml:space="preserve"> </v>
      </c>
      <c r="P14" s="5" t="str">
        <f t="shared" si="7"/>
        <v xml:space="preserve"> </v>
      </c>
      <c r="Q14" s="163" t="s">
        <v>1152</v>
      </c>
      <c r="R14" s="2" t="str">
        <f t="shared" si="8"/>
        <v xml:space="preserve"> </v>
      </c>
      <c r="S14" s="5" t="str">
        <f t="shared" si="9"/>
        <v xml:space="preserve"> </v>
      </c>
      <c r="T14" s="163"/>
      <c r="U14" s="2" t="str">
        <f t="shared" si="10"/>
        <v xml:space="preserve"> </v>
      </c>
      <c r="V14" s="5" t="str">
        <f t="shared" si="11"/>
        <v xml:space="preserve"> </v>
      </c>
      <c r="W14" s="163" t="s">
        <v>1152</v>
      </c>
      <c r="X14" s="2" t="str">
        <f t="shared" si="12"/>
        <v xml:space="preserve"> </v>
      </c>
      <c r="Y14" s="5" t="str">
        <f t="shared" si="13"/>
        <v xml:space="preserve"> </v>
      </c>
      <c r="Z14" s="163"/>
      <c r="AA14" s="2" t="str">
        <f t="shared" si="14"/>
        <v xml:space="preserve"> </v>
      </c>
      <c r="AB14" s="5" t="str">
        <f t="shared" si="15"/>
        <v xml:space="preserve"> </v>
      </c>
      <c r="AC14" s="152"/>
      <c r="AD14" s="2" t="str">
        <f t="shared" si="16"/>
        <v xml:space="preserve"> </v>
      </c>
      <c r="AE14" s="5" t="str">
        <f t="shared" si="17"/>
        <v xml:space="preserve"> </v>
      </c>
      <c r="AF14" s="152"/>
      <c r="AG14" s="2" t="str">
        <f t="shared" si="18"/>
        <v xml:space="preserve"> </v>
      </c>
      <c r="AH14" s="5" t="str">
        <f t="shared" si="19"/>
        <v xml:space="preserve"> </v>
      </c>
    </row>
    <row r="15" spans="2:34">
      <c r="B15" s="155">
        <f>Registration!B15</f>
        <v>5</v>
      </c>
      <c r="C15" s="1" t="str">
        <f>Registration!C15</f>
        <v>David Hecht</v>
      </c>
      <c r="D15" s="2" t="e">
        <f t="shared" si="0"/>
        <v>#VALUE!</v>
      </c>
      <c r="E15" s="3" t="str">
        <f t="shared" si="1"/>
        <v xml:space="preserve"> </v>
      </c>
      <c r="F15">
        <f>'Opponents Played'!BH14</f>
        <v>0</v>
      </c>
      <c r="H15" s="163"/>
      <c r="I15" s="2" t="str">
        <f t="shared" si="2"/>
        <v xml:space="preserve"> </v>
      </c>
      <c r="J15" s="8" t="str">
        <f t="shared" si="3"/>
        <v xml:space="preserve"> </v>
      </c>
      <c r="K15" s="163"/>
      <c r="L15" s="2" t="str">
        <f t="shared" si="4"/>
        <v xml:space="preserve"> </v>
      </c>
      <c r="M15" s="5" t="str">
        <f t="shared" si="5"/>
        <v xml:space="preserve"> </v>
      </c>
      <c r="N15" s="163" t="s">
        <v>1152</v>
      </c>
      <c r="O15" s="2" t="str">
        <f t="shared" si="6"/>
        <v xml:space="preserve"> </v>
      </c>
      <c r="P15" s="5" t="str">
        <f t="shared" si="7"/>
        <v xml:space="preserve"> </v>
      </c>
      <c r="Q15" s="163" t="s">
        <v>1152</v>
      </c>
      <c r="R15" s="2" t="str">
        <f t="shared" si="8"/>
        <v xml:space="preserve"> </v>
      </c>
      <c r="S15" s="5" t="str">
        <f t="shared" si="9"/>
        <v xml:space="preserve"> </v>
      </c>
      <c r="T15" s="163"/>
      <c r="U15" s="2" t="str">
        <f t="shared" si="10"/>
        <v xml:space="preserve"> </v>
      </c>
      <c r="V15" s="5" t="str">
        <f t="shared" si="11"/>
        <v xml:space="preserve"> </v>
      </c>
      <c r="W15" s="163" t="s">
        <v>1152</v>
      </c>
      <c r="X15" s="2" t="str">
        <f t="shared" si="12"/>
        <v xml:space="preserve"> </v>
      </c>
      <c r="Y15" s="5" t="str">
        <f t="shared" si="13"/>
        <v xml:space="preserve"> </v>
      </c>
      <c r="Z15" s="163" t="s">
        <v>1152</v>
      </c>
      <c r="AA15" s="2" t="str">
        <f t="shared" si="14"/>
        <v xml:space="preserve"> </v>
      </c>
      <c r="AB15" s="5" t="str">
        <f t="shared" si="15"/>
        <v xml:space="preserve"> </v>
      </c>
      <c r="AC15" s="152"/>
      <c r="AD15" s="2" t="str">
        <f t="shared" si="16"/>
        <v xml:space="preserve"> </v>
      </c>
      <c r="AE15" s="5" t="str">
        <f t="shared" si="17"/>
        <v xml:space="preserve"> </v>
      </c>
      <c r="AF15" s="163"/>
      <c r="AG15" s="2" t="str">
        <f t="shared" si="18"/>
        <v xml:space="preserve"> </v>
      </c>
      <c r="AH15" s="5" t="str">
        <f t="shared" si="19"/>
        <v xml:space="preserve"> </v>
      </c>
    </row>
    <row r="16" spans="2:34">
      <c r="B16" s="155">
        <f>Registration!B16</f>
        <v>6</v>
      </c>
      <c r="C16" s="1" t="str">
        <f>Registration!C16</f>
        <v>Rick Westerman</v>
      </c>
      <c r="D16" s="2" t="e">
        <f t="shared" si="0"/>
        <v>#VALUE!</v>
      </c>
      <c r="E16" s="3" t="str">
        <f t="shared" si="1"/>
        <v xml:space="preserve"> </v>
      </c>
      <c r="F16">
        <f>'Opponents Played'!BH15</f>
        <v>0</v>
      </c>
      <c r="H16" s="163"/>
      <c r="I16" s="2" t="str">
        <f t="shared" si="2"/>
        <v xml:space="preserve"> </v>
      </c>
      <c r="J16" s="8" t="str">
        <f t="shared" si="3"/>
        <v xml:space="preserve"> </v>
      </c>
      <c r="K16" s="163" t="s">
        <v>1152</v>
      </c>
      <c r="L16" s="2" t="str">
        <f t="shared" si="4"/>
        <v xml:space="preserve"> </v>
      </c>
      <c r="M16" s="5" t="str">
        <f t="shared" si="5"/>
        <v xml:space="preserve"> </v>
      </c>
      <c r="N16" s="163"/>
      <c r="O16" s="2" t="str">
        <f t="shared" si="6"/>
        <v xml:space="preserve"> </v>
      </c>
      <c r="P16" s="5" t="str">
        <f t="shared" si="7"/>
        <v xml:space="preserve"> </v>
      </c>
      <c r="Q16" s="163"/>
      <c r="R16" s="2" t="str">
        <f t="shared" si="8"/>
        <v xml:space="preserve"> </v>
      </c>
      <c r="S16" s="5" t="str">
        <f t="shared" si="9"/>
        <v xml:space="preserve"> </v>
      </c>
      <c r="T16" s="163"/>
      <c r="U16" s="2" t="str">
        <f t="shared" si="10"/>
        <v xml:space="preserve"> </v>
      </c>
      <c r="V16" s="5" t="str">
        <f t="shared" si="11"/>
        <v xml:space="preserve"> </v>
      </c>
      <c r="W16" s="163" t="s">
        <v>1152</v>
      </c>
      <c r="X16" s="2" t="str">
        <f t="shared" si="12"/>
        <v xml:space="preserve"> </v>
      </c>
      <c r="Y16" s="5" t="str">
        <f t="shared" si="13"/>
        <v xml:space="preserve"> </v>
      </c>
      <c r="Z16" s="163"/>
      <c r="AA16" s="2" t="str">
        <f t="shared" si="14"/>
        <v xml:space="preserve"> </v>
      </c>
      <c r="AB16" s="5" t="str">
        <f t="shared" si="15"/>
        <v xml:space="preserve"> </v>
      </c>
      <c r="AC16" s="152"/>
      <c r="AD16" s="2" t="str">
        <f t="shared" si="16"/>
        <v xml:space="preserve"> </v>
      </c>
      <c r="AE16" s="5" t="str">
        <f t="shared" si="17"/>
        <v xml:space="preserve"> </v>
      </c>
      <c r="AF16" s="152"/>
      <c r="AG16" s="2" t="str">
        <f t="shared" si="18"/>
        <v xml:space="preserve"> </v>
      </c>
      <c r="AH16" s="5" t="str">
        <f t="shared" si="19"/>
        <v xml:space="preserve"> </v>
      </c>
    </row>
    <row r="17" spans="2:34">
      <c r="B17" s="155">
        <f>Registration!B17</f>
        <v>7</v>
      </c>
      <c r="C17" s="1" t="str">
        <f>Registration!C17</f>
        <v>Ken Boucher</v>
      </c>
      <c r="D17" s="2" t="e">
        <f t="shared" si="0"/>
        <v>#VALUE!</v>
      </c>
      <c r="E17" s="3" t="str">
        <f t="shared" si="1"/>
        <v xml:space="preserve"> </v>
      </c>
      <c r="F17">
        <f>'Opponents Played'!BH16</f>
        <v>0</v>
      </c>
      <c r="H17" s="163" t="s">
        <v>1152</v>
      </c>
      <c r="I17" s="2" t="str">
        <f t="shared" si="2"/>
        <v xml:space="preserve"> </v>
      </c>
      <c r="J17" s="8" t="str">
        <f t="shared" si="3"/>
        <v xml:space="preserve"> </v>
      </c>
      <c r="K17" s="163" t="s">
        <v>1152</v>
      </c>
      <c r="L17" s="2" t="str">
        <f t="shared" si="4"/>
        <v xml:space="preserve"> </v>
      </c>
      <c r="M17" s="5" t="str">
        <f t="shared" si="5"/>
        <v xml:space="preserve"> </v>
      </c>
      <c r="N17" s="163"/>
      <c r="O17" s="2" t="str">
        <f t="shared" si="6"/>
        <v xml:space="preserve"> </v>
      </c>
      <c r="P17" s="5" t="str">
        <f t="shared" si="7"/>
        <v xml:space="preserve"> </v>
      </c>
      <c r="Q17" s="163"/>
      <c r="R17" s="2" t="str">
        <f t="shared" si="8"/>
        <v xml:space="preserve"> </v>
      </c>
      <c r="S17" s="5" t="str">
        <f t="shared" si="9"/>
        <v xml:space="preserve"> </v>
      </c>
      <c r="T17" s="163" t="s">
        <v>1152</v>
      </c>
      <c r="U17" s="2" t="str">
        <f t="shared" si="10"/>
        <v xml:space="preserve"> </v>
      </c>
      <c r="V17" s="5" t="str">
        <f t="shared" si="11"/>
        <v xml:space="preserve"> </v>
      </c>
      <c r="W17" s="163"/>
      <c r="X17" s="2" t="str">
        <f t="shared" si="12"/>
        <v xml:space="preserve"> </v>
      </c>
      <c r="Y17" s="5" t="str">
        <f t="shared" si="13"/>
        <v xml:space="preserve"> </v>
      </c>
      <c r="Z17" s="163" t="s">
        <v>1152</v>
      </c>
      <c r="AA17" s="2" t="str">
        <f t="shared" si="14"/>
        <v xml:space="preserve"> </v>
      </c>
      <c r="AB17" s="5" t="str">
        <f t="shared" si="15"/>
        <v xml:space="preserve"> </v>
      </c>
      <c r="AC17" s="152"/>
      <c r="AD17" s="2" t="str">
        <f t="shared" si="16"/>
        <v xml:space="preserve"> </v>
      </c>
      <c r="AE17" s="5" t="str">
        <f t="shared" si="17"/>
        <v xml:space="preserve"> </v>
      </c>
      <c r="AF17" s="152"/>
      <c r="AG17" s="2" t="str">
        <f t="shared" si="18"/>
        <v xml:space="preserve"> </v>
      </c>
      <c r="AH17" s="5" t="str">
        <f t="shared" si="19"/>
        <v xml:space="preserve"> </v>
      </c>
    </row>
    <row r="18" spans="2:34">
      <c r="B18" s="155">
        <f>Registration!B18</f>
        <v>8</v>
      </c>
      <c r="C18" s="1" t="str">
        <f>Registration!C18</f>
        <v>Jeff Heuer</v>
      </c>
      <c r="D18" s="2" t="e">
        <f t="shared" si="0"/>
        <v>#VALUE!</v>
      </c>
      <c r="E18" s="3" t="str">
        <f t="shared" si="1"/>
        <v xml:space="preserve"> </v>
      </c>
      <c r="F18">
        <f>'Opponents Played'!BH17</f>
        <v>0</v>
      </c>
      <c r="H18" s="163" t="s">
        <v>1152</v>
      </c>
      <c r="I18" s="2" t="str">
        <f t="shared" si="2"/>
        <v xml:space="preserve"> </v>
      </c>
      <c r="J18" s="8" t="str">
        <f t="shared" si="3"/>
        <v xml:space="preserve"> </v>
      </c>
      <c r="K18" s="163" t="s">
        <v>1152</v>
      </c>
      <c r="L18" s="2" t="str">
        <f t="shared" si="4"/>
        <v xml:space="preserve"> </v>
      </c>
      <c r="M18" s="5" t="str">
        <f t="shared" si="5"/>
        <v xml:space="preserve"> </v>
      </c>
      <c r="N18" s="163" t="s">
        <v>1152</v>
      </c>
      <c r="O18" s="2" t="str">
        <f t="shared" si="6"/>
        <v xml:space="preserve"> </v>
      </c>
      <c r="P18" s="5" t="str">
        <f t="shared" si="7"/>
        <v xml:space="preserve"> </v>
      </c>
      <c r="Q18" s="163"/>
      <c r="R18" s="2" t="str">
        <f t="shared" si="8"/>
        <v xml:space="preserve"> </v>
      </c>
      <c r="S18" s="5" t="str">
        <f t="shared" si="9"/>
        <v xml:space="preserve"> </v>
      </c>
      <c r="T18" s="163"/>
      <c r="U18" s="2" t="str">
        <f t="shared" si="10"/>
        <v xml:space="preserve"> </v>
      </c>
      <c r="V18" s="5" t="str">
        <f t="shared" si="11"/>
        <v xml:space="preserve"> </v>
      </c>
      <c r="W18" s="163" t="s">
        <v>1152</v>
      </c>
      <c r="X18" s="2" t="str">
        <f t="shared" si="12"/>
        <v xml:space="preserve"> </v>
      </c>
      <c r="Y18" s="5" t="str">
        <f t="shared" si="13"/>
        <v xml:space="preserve"> </v>
      </c>
      <c r="Z18" s="163"/>
      <c r="AA18" s="2" t="str">
        <f t="shared" si="14"/>
        <v xml:space="preserve"> </v>
      </c>
      <c r="AB18" s="5" t="str">
        <f t="shared" si="15"/>
        <v xml:space="preserve"> </v>
      </c>
      <c r="AC18" s="152"/>
      <c r="AD18" s="2" t="str">
        <f t="shared" si="16"/>
        <v xml:space="preserve"> </v>
      </c>
      <c r="AE18" s="5" t="str">
        <f t="shared" si="17"/>
        <v xml:space="preserve"> </v>
      </c>
      <c r="AF18" s="152"/>
      <c r="AG18" s="2" t="str">
        <f t="shared" si="18"/>
        <v xml:space="preserve"> </v>
      </c>
      <c r="AH18" s="5" t="str">
        <f t="shared" si="19"/>
        <v xml:space="preserve"> </v>
      </c>
    </row>
    <row r="19" spans="2:34">
      <c r="B19" s="155">
        <f>Registration!B19</f>
        <v>9</v>
      </c>
      <c r="C19" s="1" t="str">
        <f>Registration!C19</f>
        <v>Aliza Panitz</v>
      </c>
      <c r="D19" s="2" t="e">
        <f t="shared" si="0"/>
        <v>#VALUE!</v>
      </c>
      <c r="E19" s="3" t="str">
        <f t="shared" si="1"/>
        <v xml:space="preserve"> </v>
      </c>
      <c r="F19">
        <f>'Opponents Played'!BH18</f>
        <v>0</v>
      </c>
      <c r="H19" s="163" t="s">
        <v>1152</v>
      </c>
      <c r="I19" s="2" t="str">
        <f t="shared" si="2"/>
        <v xml:space="preserve"> </v>
      </c>
      <c r="J19" s="8" t="str">
        <f t="shared" si="3"/>
        <v xml:space="preserve"> </v>
      </c>
      <c r="K19" s="163"/>
      <c r="L19" s="2" t="str">
        <f t="shared" si="4"/>
        <v xml:space="preserve"> </v>
      </c>
      <c r="M19" s="5" t="str">
        <f t="shared" si="5"/>
        <v xml:space="preserve"> </v>
      </c>
      <c r="N19" s="163"/>
      <c r="O19" s="2" t="str">
        <f t="shared" si="6"/>
        <v xml:space="preserve"> </v>
      </c>
      <c r="P19" s="5" t="str">
        <f t="shared" si="7"/>
        <v xml:space="preserve"> </v>
      </c>
      <c r="Q19" s="163" t="s">
        <v>1152</v>
      </c>
      <c r="R19" s="2" t="str">
        <f t="shared" si="8"/>
        <v xml:space="preserve"> </v>
      </c>
      <c r="S19" s="5" t="str">
        <f t="shared" si="9"/>
        <v xml:space="preserve"> </v>
      </c>
      <c r="T19" s="163"/>
      <c r="U19" s="2" t="str">
        <f t="shared" si="10"/>
        <v xml:space="preserve"> </v>
      </c>
      <c r="V19" s="5" t="str">
        <f t="shared" si="11"/>
        <v xml:space="preserve"> </v>
      </c>
      <c r="W19" s="163"/>
      <c r="X19" s="2" t="str">
        <f t="shared" si="12"/>
        <v xml:space="preserve"> </v>
      </c>
      <c r="Y19" s="5" t="str">
        <f t="shared" si="13"/>
        <v xml:space="preserve"> </v>
      </c>
      <c r="Z19" s="163"/>
      <c r="AA19" s="2" t="str">
        <f t="shared" si="14"/>
        <v xml:space="preserve"> </v>
      </c>
      <c r="AB19" s="5" t="str">
        <f t="shared" si="15"/>
        <v xml:space="preserve"> </v>
      </c>
      <c r="AC19" s="152"/>
      <c r="AD19" s="2" t="str">
        <f t="shared" si="16"/>
        <v xml:space="preserve"> </v>
      </c>
      <c r="AE19" s="5" t="str">
        <f t="shared" si="17"/>
        <v xml:space="preserve"> </v>
      </c>
      <c r="AF19" s="163"/>
      <c r="AG19" s="2" t="str">
        <f t="shared" si="18"/>
        <v xml:space="preserve"> </v>
      </c>
      <c r="AH19" s="5" t="str">
        <f t="shared" si="19"/>
        <v xml:space="preserve"> </v>
      </c>
    </row>
    <row r="20" spans="2:34">
      <c r="B20" s="155">
        <f>Registration!B20</f>
        <v>10</v>
      </c>
      <c r="C20" s="1" t="str">
        <f>Registration!C20</f>
        <v>John Tamplin</v>
      </c>
      <c r="D20" s="2" t="e">
        <f t="shared" si="0"/>
        <v>#VALUE!</v>
      </c>
      <c r="E20" s="3" t="str">
        <f t="shared" si="1"/>
        <v xml:space="preserve"> </v>
      </c>
      <c r="F20">
        <f>'Opponents Played'!BH19</f>
        <v>0</v>
      </c>
      <c r="H20" s="163" t="s">
        <v>1152</v>
      </c>
      <c r="I20" s="2" t="str">
        <f t="shared" si="2"/>
        <v xml:space="preserve"> </v>
      </c>
      <c r="J20" s="8" t="str">
        <f t="shared" si="3"/>
        <v xml:space="preserve"> </v>
      </c>
      <c r="K20" s="163" t="s">
        <v>1152</v>
      </c>
      <c r="L20" s="2" t="str">
        <f t="shared" si="4"/>
        <v xml:space="preserve"> </v>
      </c>
      <c r="M20" s="5" t="str">
        <f t="shared" si="5"/>
        <v xml:space="preserve"> </v>
      </c>
      <c r="N20" s="163"/>
      <c r="O20" s="2" t="str">
        <f t="shared" si="6"/>
        <v xml:space="preserve"> </v>
      </c>
      <c r="P20" s="5" t="str">
        <f t="shared" si="7"/>
        <v xml:space="preserve"> </v>
      </c>
      <c r="Q20" s="163" t="s">
        <v>1152</v>
      </c>
      <c r="R20" s="2" t="str">
        <f t="shared" si="8"/>
        <v xml:space="preserve"> </v>
      </c>
      <c r="S20" s="5" t="str">
        <f t="shared" si="9"/>
        <v xml:space="preserve"> </v>
      </c>
      <c r="T20" s="163"/>
      <c r="U20" s="2" t="str">
        <f t="shared" si="10"/>
        <v xml:space="preserve"> </v>
      </c>
      <c r="V20" s="5" t="str">
        <f t="shared" si="11"/>
        <v xml:space="preserve"> </v>
      </c>
      <c r="W20" s="163"/>
      <c r="X20" s="2" t="str">
        <f t="shared" si="12"/>
        <v xml:space="preserve"> </v>
      </c>
      <c r="Y20" s="5" t="str">
        <f t="shared" si="13"/>
        <v xml:space="preserve"> </v>
      </c>
      <c r="Z20" s="163" t="s">
        <v>1152</v>
      </c>
      <c r="AA20" s="2" t="str">
        <f t="shared" si="14"/>
        <v xml:space="preserve"> </v>
      </c>
      <c r="AB20" s="5" t="str">
        <f t="shared" si="15"/>
        <v xml:space="preserve"> </v>
      </c>
      <c r="AC20" s="152"/>
      <c r="AD20" s="2" t="str">
        <f t="shared" si="16"/>
        <v xml:space="preserve"> </v>
      </c>
      <c r="AE20" s="5" t="str">
        <f t="shared" si="17"/>
        <v xml:space="preserve"> </v>
      </c>
      <c r="AF20" s="152"/>
      <c r="AG20" s="2" t="str">
        <f t="shared" si="18"/>
        <v xml:space="preserve"> </v>
      </c>
      <c r="AH20" s="5" t="str">
        <f t="shared" si="19"/>
        <v xml:space="preserve"> </v>
      </c>
    </row>
    <row r="21" spans="2:34">
      <c r="B21" s="155">
        <f>Registration!B21</f>
        <v>11</v>
      </c>
      <c r="C21" s="1" t="str">
        <f>Registration!C21</f>
        <v>Dave Blanchard</v>
      </c>
      <c r="D21" s="2" t="e">
        <f t="shared" si="0"/>
        <v>#VALUE!</v>
      </c>
      <c r="E21" s="3" t="str">
        <f t="shared" si="1"/>
        <v xml:space="preserve"> </v>
      </c>
      <c r="F21">
        <f>'Opponents Played'!BH20</f>
        <v>0</v>
      </c>
      <c r="H21" s="163" t="s">
        <v>1152</v>
      </c>
      <c r="I21" s="2" t="str">
        <f t="shared" si="2"/>
        <v xml:space="preserve"> </v>
      </c>
      <c r="J21" s="8" t="str">
        <f t="shared" si="3"/>
        <v xml:space="preserve"> </v>
      </c>
      <c r="K21" s="163" t="s">
        <v>1152</v>
      </c>
      <c r="L21" s="2" t="str">
        <f t="shared" si="4"/>
        <v xml:space="preserve"> </v>
      </c>
      <c r="M21" s="5" t="str">
        <f t="shared" si="5"/>
        <v xml:space="preserve"> </v>
      </c>
      <c r="N21" s="163"/>
      <c r="O21" s="2" t="str">
        <f t="shared" si="6"/>
        <v xml:space="preserve"> </v>
      </c>
      <c r="P21" s="5" t="str">
        <f t="shared" si="7"/>
        <v xml:space="preserve"> </v>
      </c>
      <c r="Q21" s="163" t="s">
        <v>1152</v>
      </c>
      <c r="R21" s="2" t="str">
        <f t="shared" si="8"/>
        <v xml:space="preserve"> </v>
      </c>
      <c r="S21" s="5" t="str">
        <f t="shared" si="9"/>
        <v xml:space="preserve"> </v>
      </c>
      <c r="T21" s="163" t="s">
        <v>1152</v>
      </c>
      <c r="U21" s="2" t="str">
        <f t="shared" si="10"/>
        <v xml:space="preserve"> </v>
      </c>
      <c r="V21" s="5" t="str">
        <f t="shared" si="11"/>
        <v xml:space="preserve"> </v>
      </c>
      <c r="W21" s="163"/>
      <c r="X21" s="2" t="str">
        <f t="shared" si="12"/>
        <v xml:space="preserve"> </v>
      </c>
      <c r="Y21" s="5" t="str">
        <f t="shared" si="13"/>
        <v xml:space="preserve"> </v>
      </c>
      <c r="Z21" s="163"/>
      <c r="AA21" s="2" t="str">
        <f t="shared" si="14"/>
        <v xml:space="preserve"> </v>
      </c>
      <c r="AB21" s="5" t="str">
        <f t="shared" si="15"/>
        <v xml:space="preserve"> </v>
      </c>
      <c r="AC21" s="152"/>
      <c r="AD21" s="2" t="str">
        <f t="shared" si="16"/>
        <v xml:space="preserve"> </v>
      </c>
      <c r="AE21" s="5" t="str">
        <f t="shared" si="17"/>
        <v xml:space="preserve"> </v>
      </c>
      <c r="AF21" s="152"/>
      <c r="AG21" s="2" t="str">
        <f t="shared" si="18"/>
        <v xml:space="preserve"> </v>
      </c>
      <c r="AH21" s="5" t="str">
        <f t="shared" si="19"/>
        <v xml:space="preserve"> </v>
      </c>
    </row>
    <row r="22" spans="2:34">
      <c r="B22" s="155">
        <f>Registration!B22</f>
        <v>12</v>
      </c>
      <c r="C22" s="1" t="str">
        <f>Registration!C22</f>
        <v>Mike Monical</v>
      </c>
      <c r="D22" s="2" t="e">
        <f t="shared" si="0"/>
        <v>#VALUE!</v>
      </c>
      <c r="E22" s="3" t="str">
        <f t="shared" si="1"/>
        <v xml:space="preserve"> </v>
      </c>
      <c r="F22">
        <f>'Opponents Played'!BH21</f>
        <v>0</v>
      </c>
      <c r="H22" s="163" t="s">
        <v>1152</v>
      </c>
      <c r="I22" s="2" t="str">
        <f t="shared" si="2"/>
        <v xml:space="preserve"> </v>
      </c>
      <c r="J22" s="8" t="str">
        <f t="shared" si="3"/>
        <v xml:space="preserve"> </v>
      </c>
      <c r="K22" s="163" t="s">
        <v>1152</v>
      </c>
      <c r="L22" s="2" t="str">
        <f t="shared" si="4"/>
        <v xml:space="preserve"> </v>
      </c>
      <c r="M22" s="5" t="str">
        <f t="shared" si="5"/>
        <v xml:space="preserve"> </v>
      </c>
      <c r="N22" s="163"/>
      <c r="O22" s="2" t="str">
        <f t="shared" si="6"/>
        <v xml:space="preserve"> </v>
      </c>
      <c r="P22" s="5" t="str">
        <f t="shared" si="7"/>
        <v xml:space="preserve"> </v>
      </c>
      <c r="Q22" s="163" t="s">
        <v>1152</v>
      </c>
      <c r="R22" s="2" t="str">
        <f t="shared" si="8"/>
        <v xml:space="preserve"> </v>
      </c>
      <c r="S22" s="5" t="str">
        <f t="shared" si="9"/>
        <v xml:space="preserve"> </v>
      </c>
      <c r="T22" s="163" t="s">
        <v>1152</v>
      </c>
      <c r="U22" s="2" t="str">
        <f t="shared" si="10"/>
        <v xml:space="preserve"> </v>
      </c>
      <c r="V22" s="5" t="str">
        <f t="shared" si="11"/>
        <v xml:space="preserve"> </v>
      </c>
      <c r="W22" s="163"/>
      <c r="X22" s="2" t="str">
        <f t="shared" si="12"/>
        <v xml:space="preserve"> </v>
      </c>
      <c r="Y22" s="5" t="str">
        <f t="shared" si="13"/>
        <v xml:space="preserve"> </v>
      </c>
      <c r="Z22" s="163"/>
      <c r="AA22" s="2" t="str">
        <f t="shared" si="14"/>
        <v xml:space="preserve"> </v>
      </c>
      <c r="AB22" s="5" t="str">
        <f t="shared" si="15"/>
        <v xml:space="preserve"> </v>
      </c>
      <c r="AC22" s="152"/>
      <c r="AD22" s="2" t="str">
        <f t="shared" si="16"/>
        <v xml:space="preserve"> </v>
      </c>
      <c r="AE22" s="5" t="str">
        <f t="shared" si="17"/>
        <v xml:space="preserve"> </v>
      </c>
      <c r="AF22" s="152"/>
      <c r="AG22" s="2" t="str">
        <f t="shared" si="18"/>
        <v xml:space="preserve"> </v>
      </c>
      <c r="AH22" s="5" t="str">
        <f t="shared" si="19"/>
        <v xml:space="preserve"> </v>
      </c>
    </row>
    <row r="23" spans="2:34">
      <c r="B23" s="155">
        <f>Registration!B23</f>
        <v>13</v>
      </c>
      <c r="C23" s="1" t="str">
        <f>Registration!C23</f>
        <v>Chris Schaffer</v>
      </c>
      <c r="D23" s="2" t="e">
        <f t="shared" si="0"/>
        <v>#VALUE!</v>
      </c>
      <c r="E23" s="3" t="str">
        <f t="shared" si="1"/>
        <v xml:space="preserve"> </v>
      </c>
      <c r="F23">
        <f>'Opponents Played'!BH22</f>
        <v>0</v>
      </c>
      <c r="H23" s="163" t="s">
        <v>1152</v>
      </c>
      <c r="I23" s="2" t="str">
        <f t="shared" si="2"/>
        <v xml:space="preserve"> </v>
      </c>
      <c r="J23" s="8" t="str">
        <f t="shared" si="3"/>
        <v xml:space="preserve"> </v>
      </c>
      <c r="K23" s="163"/>
      <c r="L23" s="2" t="str">
        <f t="shared" si="4"/>
        <v xml:space="preserve"> </v>
      </c>
      <c r="M23" s="5" t="str">
        <f t="shared" si="5"/>
        <v xml:space="preserve"> </v>
      </c>
      <c r="N23" s="163" t="s">
        <v>1152</v>
      </c>
      <c r="O23" s="2" t="str">
        <f t="shared" si="6"/>
        <v xml:space="preserve"> </v>
      </c>
      <c r="P23" s="5" t="str">
        <f t="shared" si="7"/>
        <v xml:space="preserve"> </v>
      </c>
      <c r="Q23" s="163" t="s">
        <v>1152</v>
      </c>
      <c r="R23" s="2" t="str">
        <f t="shared" si="8"/>
        <v xml:space="preserve"> </v>
      </c>
      <c r="S23" s="5" t="str">
        <f t="shared" si="9"/>
        <v xml:space="preserve"> </v>
      </c>
      <c r="T23" s="163"/>
      <c r="U23" s="2" t="str">
        <f t="shared" si="10"/>
        <v xml:space="preserve"> </v>
      </c>
      <c r="V23" s="5" t="str">
        <f t="shared" si="11"/>
        <v xml:space="preserve"> </v>
      </c>
      <c r="W23" s="163" t="s">
        <v>1152</v>
      </c>
      <c r="X23" s="2" t="str">
        <f t="shared" si="12"/>
        <v xml:space="preserve"> </v>
      </c>
      <c r="Y23" s="5" t="str">
        <f t="shared" si="13"/>
        <v xml:space="preserve"> </v>
      </c>
      <c r="Z23" s="163"/>
      <c r="AA23" s="2" t="str">
        <f t="shared" si="14"/>
        <v xml:space="preserve"> </v>
      </c>
      <c r="AB23" s="5" t="str">
        <f t="shared" si="15"/>
        <v xml:space="preserve"> </v>
      </c>
      <c r="AC23" s="152"/>
      <c r="AD23" s="2" t="str">
        <f t="shared" si="16"/>
        <v xml:space="preserve"> </v>
      </c>
      <c r="AE23" s="5" t="str">
        <f t="shared" si="17"/>
        <v xml:space="preserve"> </v>
      </c>
      <c r="AF23" s="152"/>
      <c r="AG23" s="2" t="str">
        <f t="shared" si="18"/>
        <v xml:space="preserve"> </v>
      </c>
      <c r="AH23" s="5" t="str">
        <f t="shared" si="19"/>
        <v xml:space="preserve"> </v>
      </c>
    </row>
    <row r="24" spans="2:34">
      <c r="B24" s="155">
        <f>Registration!B24</f>
        <v>14</v>
      </c>
      <c r="C24" s="1" t="str">
        <f>Registration!C24</f>
        <v>Myk Deans</v>
      </c>
      <c r="D24" s="2" t="e">
        <f t="shared" si="0"/>
        <v>#VALUE!</v>
      </c>
      <c r="E24" s="3" t="str">
        <f t="shared" si="1"/>
        <v xml:space="preserve"> </v>
      </c>
      <c r="F24">
        <f>'Opponents Played'!BH23</f>
        <v>0</v>
      </c>
      <c r="H24" s="163"/>
      <c r="I24" s="2" t="str">
        <f t="shared" si="2"/>
        <v xml:space="preserve"> </v>
      </c>
      <c r="J24" s="8" t="str">
        <f t="shared" si="3"/>
        <v xml:space="preserve"> </v>
      </c>
      <c r="K24" s="163" t="s">
        <v>1152</v>
      </c>
      <c r="L24" s="2" t="str">
        <f t="shared" si="4"/>
        <v xml:space="preserve"> </v>
      </c>
      <c r="M24" s="5" t="str">
        <f t="shared" si="5"/>
        <v xml:space="preserve"> </v>
      </c>
      <c r="N24" s="163"/>
      <c r="O24" s="2" t="str">
        <f t="shared" si="6"/>
        <v xml:space="preserve"> </v>
      </c>
      <c r="P24" s="5" t="str">
        <f t="shared" si="7"/>
        <v xml:space="preserve"> </v>
      </c>
      <c r="Q24" s="163" t="s">
        <v>1152</v>
      </c>
      <c r="R24" s="2" t="str">
        <f t="shared" si="8"/>
        <v xml:space="preserve"> </v>
      </c>
      <c r="S24" s="5" t="str">
        <f t="shared" si="9"/>
        <v xml:space="preserve"> </v>
      </c>
      <c r="T24" s="163"/>
      <c r="U24" s="2" t="str">
        <f t="shared" si="10"/>
        <v xml:space="preserve"> </v>
      </c>
      <c r="V24" s="5" t="str">
        <f t="shared" si="11"/>
        <v xml:space="preserve"> </v>
      </c>
      <c r="W24" s="163" t="s">
        <v>1152</v>
      </c>
      <c r="X24" s="2" t="str">
        <f t="shared" si="12"/>
        <v xml:space="preserve"> </v>
      </c>
      <c r="Y24" s="5" t="str">
        <f t="shared" si="13"/>
        <v xml:space="preserve"> </v>
      </c>
      <c r="Z24" s="163" t="s">
        <v>1152</v>
      </c>
      <c r="AA24" s="2" t="str">
        <f t="shared" si="14"/>
        <v xml:space="preserve"> </v>
      </c>
      <c r="AB24" s="5" t="str">
        <f t="shared" si="15"/>
        <v xml:space="preserve"> </v>
      </c>
      <c r="AC24" s="152"/>
      <c r="AD24" s="2" t="str">
        <f t="shared" si="16"/>
        <v xml:space="preserve"> </v>
      </c>
      <c r="AE24" s="5" t="str">
        <f t="shared" si="17"/>
        <v xml:space="preserve"> </v>
      </c>
      <c r="AF24" s="152"/>
      <c r="AG24" s="2" t="str">
        <f t="shared" si="18"/>
        <v xml:space="preserve"> </v>
      </c>
      <c r="AH24" s="5" t="str">
        <f t="shared" si="19"/>
        <v xml:space="preserve"> </v>
      </c>
    </row>
    <row r="25" spans="2:34">
      <c r="B25" s="155">
        <f>Registration!B25</f>
        <v>15</v>
      </c>
      <c r="C25" s="1" t="str">
        <f>Registration!C25</f>
        <v>Rich Atwater</v>
      </c>
      <c r="D25" s="2" t="e">
        <f t="shared" si="0"/>
        <v>#VALUE!</v>
      </c>
      <c r="E25" s="3" t="str">
        <f t="shared" si="1"/>
        <v xml:space="preserve"> </v>
      </c>
      <c r="F25">
        <f>'Opponents Played'!BH24</f>
        <v>0</v>
      </c>
      <c r="H25" s="163"/>
      <c r="I25" s="2" t="str">
        <f t="shared" si="2"/>
        <v xml:space="preserve"> </v>
      </c>
      <c r="J25" s="8" t="str">
        <f t="shared" si="3"/>
        <v xml:space="preserve"> </v>
      </c>
      <c r="K25" s="163" t="s">
        <v>1152</v>
      </c>
      <c r="L25" s="2" t="str">
        <f t="shared" si="4"/>
        <v xml:space="preserve"> </v>
      </c>
      <c r="M25" s="5" t="str">
        <f t="shared" si="5"/>
        <v xml:space="preserve"> </v>
      </c>
      <c r="N25" s="163" t="s">
        <v>1152</v>
      </c>
      <c r="O25" s="2" t="str">
        <f t="shared" si="6"/>
        <v xml:space="preserve"> </v>
      </c>
      <c r="P25" s="5" t="str">
        <f t="shared" si="7"/>
        <v xml:space="preserve"> </v>
      </c>
      <c r="Q25" s="163" t="s">
        <v>1152</v>
      </c>
      <c r="R25" s="2" t="str">
        <f t="shared" si="8"/>
        <v xml:space="preserve"> </v>
      </c>
      <c r="S25" s="5" t="str">
        <f t="shared" si="9"/>
        <v xml:space="preserve"> </v>
      </c>
      <c r="T25" s="163"/>
      <c r="U25" s="2" t="str">
        <f t="shared" si="10"/>
        <v xml:space="preserve"> </v>
      </c>
      <c r="V25" s="5" t="str">
        <f t="shared" si="11"/>
        <v xml:space="preserve"> </v>
      </c>
      <c r="W25" s="163" t="s">
        <v>1152</v>
      </c>
      <c r="X25" s="2" t="str">
        <f t="shared" si="12"/>
        <v xml:space="preserve"> </v>
      </c>
      <c r="Y25" s="5" t="str">
        <f t="shared" si="13"/>
        <v xml:space="preserve"> </v>
      </c>
      <c r="Z25" s="163"/>
      <c r="AA25" s="2" t="str">
        <f t="shared" si="14"/>
        <v xml:space="preserve"> </v>
      </c>
      <c r="AB25" s="5" t="str">
        <f t="shared" si="15"/>
        <v xml:space="preserve"> </v>
      </c>
      <c r="AC25" s="152"/>
      <c r="AD25" s="2" t="str">
        <f t="shared" si="16"/>
        <v xml:space="preserve"> </v>
      </c>
      <c r="AE25" s="5" t="str">
        <f t="shared" si="17"/>
        <v xml:space="preserve"> </v>
      </c>
      <c r="AF25" s="152"/>
      <c r="AG25" s="2" t="str">
        <f t="shared" si="18"/>
        <v xml:space="preserve"> </v>
      </c>
      <c r="AH25" s="5" t="str">
        <f t="shared" si="19"/>
        <v xml:space="preserve"> </v>
      </c>
    </row>
    <row r="26" spans="2:34">
      <c r="B26" s="155">
        <f>Registration!B26</f>
        <v>16</v>
      </c>
      <c r="C26" s="1" t="str">
        <f>Registration!C26</f>
        <v>Jason Ley</v>
      </c>
      <c r="D26" s="2" t="e">
        <f t="shared" si="0"/>
        <v>#VALUE!</v>
      </c>
      <c r="E26" s="3" t="str">
        <f t="shared" si="1"/>
        <v xml:space="preserve"> </v>
      </c>
      <c r="F26">
        <f>'Opponents Played'!BH25</f>
        <v>0</v>
      </c>
      <c r="H26" s="163" t="s">
        <v>1152</v>
      </c>
      <c r="I26" s="2" t="str">
        <f t="shared" si="2"/>
        <v xml:space="preserve"> </v>
      </c>
      <c r="J26" s="8" t="str">
        <f t="shared" si="3"/>
        <v xml:space="preserve"> </v>
      </c>
      <c r="K26" s="163"/>
      <c r="L26" s="2" t="str">
        <f t="shared" si="4"/>
        <v xml:space="preserve"> </v>
      </c>
      <c r="M26" s="5" t="str">
        <f t="shared" si="5"/>
        <v xml:space="preserve"> </v>
      </c>
      <c r="N26" s="163" t="s">
        <v>1152</v>
      </c>
      <c r="O26" s="2" t="str">
        <f t="shared" si="6"/>
        <v xml:space="preserve"> </v>
      </c>
      <c r="P26" s="5" t="str">
        <f t="shared" si="7"/>
        <v xml:space="preserve"> </v>
      </c>
      <c r="Q26" s="163"/>
      <c r="R26" s="2" t="str">
        <f t="shared" si="8"/>
        <v xml:space="preserve"> </v>
      </c>
      <c r="S26" s="5" t="str">
        <f t="shared" si="9"/>
        <v xml:space="preserve"> </v>
      </c>
      <c r="T26" s="7"/>
      <c r="U26" s="2" t="str">
        <f t="shared" si="10"/>
        <v xml:space="preserve"> </v>
      </c>
      <c r="V26" s="5" t="str">
        <f t="shared" si="11"/>
        <v xml:space="preserve"> </v>
      </c>
      <c r="W26" s="163" t="s">
        <v>1152</v>
      </c>
      <c r="X26" s="2" t="str">
        <f t="shared" si="12"/>
        <v xml:space="preserve"> </v>
      </c>
      <c r="Y26" s="5" t="str">
        <f t="shared" si="13"/>
        <v xml:space="preserve"> </v>
      </c>
      <c r="Z26" s="163" t="s">
        <v>1152</v>
      </c>
      <c r="AA26" s="2" t="str">
        <f t="shared" si="14"/>
        <v xml:space="preserve"> </v>
      </c>
      <c r="AB26" s="5" t="str">
        <f t="shared" si="15"/>
        <v xml:space="preserve"> </v>
      </c>
      <c r="AC26" s="152"/>
      <c r="AD26" s="2" t="str">
        <f t="shared" si="16"/>
        <v xml:space="preserve"> </v>
      </c>
      <c r="AE26" s="5" t="str">
        <f t="shared" si="17"/>
        <v xml:space="preserve"> </v>
      </c>
      <c r="AF26" s="152"/>
      <c r="AG26" s="2" t="str">
        <f t="shared" si="18"/>
        <v xml:space="preserve"> </v>
      </c>
      <c r="AH26" s="5" t="str">
        <f t="shared" si="19"/>
        <v xml:space="preserve"> </v>
      </c>
    </row>
    <row r="27" spans="2:34">
      <c r="B27" s="155">
        <f>Registration!B27</f>
        <v>17</v>
      </c>
      <c r="C27" s="1">
        <f>Registration!C27</f>
        <v>0</v>
      </c>
      <c r="D27" s="2" t="e">
        <f t="shared" si="0"/>
        <v>#VALUE!</v>
      </c>
      <c r="E27" s="3" t="str">
        <f t="shared" si="1"/>
        <v xml:space="preserve"> </v>
      </c>
      <c r="F27">
        <f>'Opponents Played'!BH26</f>
        <v>0</v>
      </c>
      <c r="H27" s="163"/>
      <c r="I27" s="2" t="str">
        <f t="shared" si="2"/>
        <v xml:space="preserve"> </v>
      </c>
      <c r="J27" s="8" t="str">
        <f t="shared" si="3"/>
        <v xml:space="preserve"> </v>
      </c>
      <c r="K27" s="163" t="s">
        <v>1152</v>
      </c>
      <c r="L27" s="2" t="str">
        <f t="shared" si="4"/>
        <v xml:space="preserve"> </v>
      </c>
      <c r="M27" s="5" t="str">
        <f t="shared" si="5"/>
        <v xml:space="preserve"> </v>
      </c>
      <c r="N27" s="163" t="s">
        <v>1152</v>
      </c>
      <c r="O27" s="2" t="str">
        <f t="shared" si="6"/>
        <v xml:space="preserve"> </v>
      </c>
      <c r="P27" s="5" t="str">
        <f t="shared" si="7"/>
        <v xml:space="preserve"> </v>
      </c>
      <c r="Q27" s="163" t="s">
        <v>1152</v>
      </c>
      <c r="R27" s="2" t="str">
        <f t="shared" si="8"/>
        <v xml:space="preserve"> </v>
      </c>
      <c r="S27" s="5" t="str">
        <f t="shared" si="9"/>
        <v xml:space="preserve"> </v>
      </c>
      <c r="T27" s="163" t="s">
        <v>1152</v>
      </c>
      <c r="U27" s="2" t="str">
        <f t="shared" si="10"/>
        <v xml:space="preserve"> </v>
      </c>
      <c r="V27" s="5" t="str">
        <f t="shared" si="11"/>
        <v xml:space="preserve"> </v>
      </c>
      <c r="W27" s="163"/>
      <c r="X27" s="2" t="str">
        <f t="shared" si="12"/>
        <v xml:space="preserve"> </v>
      </c>
      <c r="Y27" s="5" t="str">
        <f t="shared" si="13"/>
        <v xml:space="preserve"> </v>
      </c>
      <c r="Z27" s="163"/>
      <c r="AA27" s="2" t="str">
        <f t="shared" si="14"/>
        <v xml:space="preserve"> </v>
      </c>
      <c r="AB27" s="5" t="str">
        <f t="shared" si="15"/>
        <v xml:space="preserve"> </v>
      </c>
      <c r="AC27" s="152"/>
      <c r="AD27" s="2" t="str">
        <f t="shared" si="16"/>
        <v xml:space="preserve"> </v>
      </c>
      <c r="AE27" s="5" t="str">
        <f t="shared" si="17"/>
        <v xml:space="preserve"> </v>
      </c>
      <c r="AF27" s="152"/>
      <c r="AG27" s="2" t="str">
        <f t="shared" si="18"/>
        <v xml:space="preserve"> </v>
      </c>
      <c r="AH27" s="5" t="str">
        <f t="shared" si="19"/>
        <v xml:space="preserve"> </v>
      </c>
    </row>
    <row r="28" spans="2:34">
      <c r="B28" s="155">
        <f>Registration!B28</f>
        <v>18</v>
      </c>
      <c r="C28" s="1">
        <f>Registration!C28</f>
        <v>0</v>
      </c>
      <c r="D28" s="2" t="e">
        <f t="shared" si="0"/>
        <v>#VALUE!</v>
      </c>
      <c r="E28" s="3" t="str">
        <f t="shared" si="1"/>
        <v xml:space="preserve"> </v>
      </c>
      <c r="F28">
        <f>'Opponents Played'!BH27</f>
        <v>0</v>
      </c>
      <c r="H28" s="163" t="s">
        <v>1152</v>
      </c>
      <c r="I28" s="2" t="str">
        <f t="shared" si="2"/>
        <v xml:space="preserve"> </v>
      </c>
      <c r="J28" s="8" t="str">
        <f t="shared" si="3"/>
        <v xml:space="preserve"> </v>
      </c>
      <c r="K28" s="163" t="s">
        <v>1152</v>
      </c>
      <c r="L28" s="2" t="str">
        <f t="shared" si="4"/>
        <v xml:space="preserve"> </v>
      </c>
      <c r="M28" s="5" t="str">
        <f t="shared" si="5"/>
        <v xml:space="preserve"> </v>
      </c>
      <c r="N28" s="163"/>
      <c r="O28" s="2" t="str">
        <f t="shared" si="6"/>
        <v xml:space="preserve"> </v>
      </c>
      <c r="P28" s="5" t="str">
        <f t="shared" si="7"/>
        <v xml:space="preserve"> </v>
      </c>
      <c r="Q28" s="163" t="s">
        <v>1152</v>
      </c>
      <c r="R28" s="2" t="str">
        <f t="shared" si="8"/>
        <v xml:space="preserve"> </v>
      </c>
      <c r="S28" s="5" t="str">
        <f t="shared" si="9"/>
        <v xml:space="preserve"> </v>
      </c>
      <c r="T28" s="163"/>
      <c r="U28" s="2" t="str">
        <f t="shared" si="10"/>
        <v xml:space="preserve"> </v>
      </c>
      <c r="V28" s="5" t="str">
        <f t="shared" si="11"/>
        <v xml:space="preserve"> </v>
      </c>
      <c r="W28" s="163"/>
      <c r="X28" s="2" t="str">
        <f t="shared" si="12"/>
        <v xml:space="preserve"> </v>
      </c>
      <c r="Y28" s="5" t="str">
        <f t="shared" si="13"/>
        <v xml:space="preserve"> </v>
      </c>
      <c r="Z28" s="163"/>
      <c r="AA28" s="2" t="str">
        <f t="shared" si="14"/>
        <v xml:space="preserve"> </v>
      </c>
      <c r="AB28" s="5" t="str">
        <f t="shared" si="15"/>
        <v xml:space="preserve"> </v>
      </c>
      <c r="AC28" s="152"/>
      <c r="AD28" s="2" t="str">
        <f t="shared" si="16"/>
        <v xml:space="preserve"> </v>
      </c>
      <c r="AE28" s="5" t="str">
        <f t="shared" si="17"/>
        <v xml:space="preserve"> </v>
      </c>
      <c r="AF28" s="163"/>
      <c r="AG28" s="2" t="str">
        <f t="shared" si="18"/>
        <v xml:space="preserve"> </v>
      </c>
      <c r="AH28" s="5" t="str">
        <f t="shared" si="19"/>
        <v xml:space="preserve"> </v>
      </c>
    </row>
    <row r="29" spans="2:34">
      <c r="B29" s="155">
        <f>Registration!B29</f>
        <v>19</v>
      </c>
      <c r="C29" s="1">
        <f>Registration!C29</f>
        <v>0</v>
      </c>
      <c r="D29" s="2" t="e">
        <f t="shared" si="0"/>
        <v>#VALUE!</v>
      </c>
      <c r="E29" s="3" t="str">
        <f t="shared" si="1"/>
        <v xml:space="preserve"> </v>
      </c>
      <c r="F29">
        <f>'Opponents Played'!BH28</f>
        <v>0</v>
      </c>
      <c r="H29" s="163" t="s">
        <v>1152</v>
      </c>
      <c r="I29" s="2" t="str">
        <f t="shared" si="2"/>
        <v xml:space="preserve"> </v>
      </c>
      <c r="J29" s="8" t="str">
        <f t="shared" si="3"/>
        <v xml:space="preserve"> </v>
      </c>
      <c r="K29" s="163"/>
      <c r="L29" s="2" t="str">
        <f t="shared" si="4"/>
        <v xml:space="preserve"> </v>
      </c>
      <c r="M29" s="5" t="str">
        <f t="shared" si="5"/>
        <v xml:space="preserve"> </v>
      </c>
      <c r="N29" s="163" t="s">
        <v>1152</v>
      </c>
      <c r="O29" s="2" t="str">
        <f t="shared" si="6"/>
        <v xml:space="preserve"> </v>
      </c>
      <c r="P29" s="5" t="str">
        <f t="shared" si="7"/>
        <v xml:space="preserve"> </v>
      </c>
      <c r="Q29" s="163"/>
      <c r="R29" s="2" t="str">
        <f t="shared" si="8"/>
        <v xml:space="preserve"> </v>
      </c>
      <c r="S29" s="5" t="str">
        <f t="shared" si="9"/>
        <v xml:space="preserve"> </v>
      </c>
      <c r="T29" s="163" t="s">
        <v>1152</v>
      </c>
      <c r="U29" s="2" t="str">
        <f t="shared" si="10"/>
        <v xml:space="preserve"> </v>
      </c>
      <c r="V29" s="5" t="str">
        <f t="shared" si="11"/>
        <v xml:space="preserve"> </v>
      </c>
      <c r="W29" s="163" t="s">
        <v>1152</v>
      </c>
      <c r="X29" s="2" t="str">
        <f t="shared" si="12"/>
        <v xml:space="preserve"> </v>
      </c>
      <c r="Y29" s="5" t="str">
        <f t="shared" si="13"/>
        <v xml:space="preserve"> </v>
      </c>
      <c r="Z29" s="163"/>
      <c r="AA29" s="2" t="str">
        <f t="shared" si="14"/>
        <v xml:space="preserve"> </v>
      </c>
      <c r="AB29" s="5" t="str">
        <f t="shared" si="15"/>
        <v xml:space="preserve"> </v>
      </c>
      <c r="AC29" s="152"/>
      <c r="AD29" s="2" t="str">
        <f t="shared" si="16"/>
        <v xml:space="preserve"> </v>
      </c>
      <c r="AE29" s="5" t="str">
        <f t="shared" si="17"/>
        <v xml:space="preserve"> </v>
      </c>
      <c r="AF29" s="152"/>
      <c r="AG29" s="2" t="str">
        <f t="shared" si="18"/>
        <v xml:space="preserve"> </v>
      </c>
      <c r="AH29" s="5" t="str">
        <f t="shared" si="19"/>
        <v xml:space="preserve"> </v>
      </c>
    </row>
    <row r="30" spans="2:34">
      <c r="B30" s="155">
        <f>Registration!B30</f>
        <v>20</v>
      </c>
      <c r="C30" s="1">
        <f>Registration!C30</f>
        <v>0</v>
      </c>
      <c r="D30" s="2">
        <f t="shared" si="0"/>
        <v>0</v>
      </c>
      <c r="E30" s="3" t="str">
        <f t="shared" si="1"/>
        <v xml:space="preserve"> </v>
      </c>
      <c r="F30">
        <f>'Opponents Played'!BH29</f>
        <v>0</v>
      </c>
      <c r="H30" s="163"/>
      <c r="I30" s="2" t="str">
        <f t="shared" si="2"/>
        <v xml:space="preserve"> </v>
      </c>
      <c r="J30" s="8" t="str">
        <f t="shared" si="3"/>
        <v xml:space="preserve"> </v>
      </c>
      <c r="K30" s="163"/>
      <c r="L30" s="2" t="str">
        <f t="shared" si="4"/>
        <v xml:space="preserve"> </v>
      </c>
      <c r="M30" s="5" t="str">
        <f t="shared" si="5"/>
        <v xml:space="preserve"> </v>
      </c>
      <c r="N30" s="163"/>
      <c r="O30" s="2" t="str">
        <f t="shared" si="6"/>
        <v xml:space="preserve"> </v>
      </c>
      <c r="P30" s="5" t="str">
        <f t="shared" si="7"/>
        <v xml:space="preserve"> </v>
      </c>
      <c r="Q30" s="163"/>
      <c r="R30" s="2" t="str">
        <f t="shared" si="8"/>
        <v xml:space="preserve"> </v>
      </c>
      <c r="S30" s="5" t="str">
        <f t="shared" si="9"/>
        <v xml:space="preserve"> </v>
      </c>
      <c r="T30" s="163"/>
      <c r="U30" s="2" t="str">
        <f t="shared" si="10"/>
        <v xml:space="preserve"> </v>
      </c>
      <c r="V30" s="5" t="str">
        <f t="shared" si="11"/>
        <v xml:space="preserve"> </v>
      </c>
      <c r="W30" s="163"/>
      <c r="X30" s="2" t="str">
        <f t="shared" si="12"/>
        <v xml:space="preserve"> </v>
      </c>
      <c r="Y30" s="5" t="str">
        <f t="shared" si="13"/>
        <v xml:space="preserve"> </v>
      </c>
      <c r="Z30" s="163"/>
      <c r="AA30" s="2" t="str">
        <f t="shared" si="14"/>
        <v xml:space="preserve"> </v>
      </c>
      <c r="AB30" s="5" t="str">
        <f t="shared" si="15"/>
        <v xml:space="preserve"> </v>
      </c>
      <c r="AC30" s="152"/>
      <c r="AD30" s="2" t="str">
        <f t="shared" si="16"/>
        <v xml:space="preserve"> </v>
      </c>
      <c r="AE30" s="5" t="str">
        <f t="shared" si="17"/>
        <v xml:space="preserve"> </v>
      </c>
      <c r="AF30" s="152"/>
      <c r="AG30" s="2" t="str">
        <f t="shared" si="18"/>
        <v xml:space="preserve"> </v>
      </c>
      <c r="AH30" s="5" t="str">
        <f t="shared" si="19"/>
        <v xml:space="preserve"> </v>
      </c>
    </row>
    <row r="31" spans="2:34">
      <c r="B31" s="155">
        <f>Registration!B31</f>
        <v>21</v>
      </c>
      <c r="C31" s="1">
        <f>Registration!C31</f>
        <v>0</v>
      </c>
      <c r="D31" s="2">
        <f t="shared" si="0"/>
        <v>0</v>
      </c>
      <c r="E31" s="3" t="str">
        <f t="shared" si="1"/>
        <v xml:space="preserve"> </v>
      </c>
      <c r="F31">
        <f>'Opponents Played'!BH30</f>
        <v>0</v>
      </c>
      <c r="H31" s="163"/>
      <c r="I31" s="2" t="str">
        <f t="shared" si="2"/>
        <v xml:space="preserve"> </v>
      </c>
      <c r="J31" s="8" t="str">
        <f t="shared" si="3"/>
        <v xml:space="preserve"> </v>
      </c>
      <c r="K31" s="163"/>
      <c r="L31" s="2" t="str">
        <f t="shared" si="4"/>
        <v xml:space="preserve"> </v>
      </c>
      <c r="M31" s="5" t="str">
        <f t="shared" si="5"/>
        <v xml:space="preserve"> </v>
      </c>
      <c r="N31" s="163"/>
      <c r="O31" s="2" t="str">
        <f t="shared" si="6"/>
        <v xml:space="preserve"> </v>
      </c>
      <c r="P31" s="5" t="str">
        <f t="shared" si="7"/>
        <v xml:space="preserve"> </v>
      </c>
      <c r="Q31" s="163"/>
      <c r="R31" s="2" t="str">
        <f t="shared" si="8"/>
        <v xml:space="preserve"> </v>
      </c>
      <c r="S31" s="5" t="str">
        <f t="shared" si="9"/>
        <v xml:space="preserve"> </v>
      </c>
      <c r="T31" s="163"/>
      <c r="U31" s="2" t="str">
        <f t="shared" si="10"/>
        <v xml:space="preserve"> </v>
      </c>
      <c r="V31" s="5" t="str">
        <f t="shared" si="11"/>
        <v xml:space="preserve"> </v>
      </c>
      <c r="W31" s="163"/>
      <c r="X31" s="2" t="str">
        <f t="shared" si="12"/>
        <v xml:space="preserve"> </v>
      </c>
      <c r="Y31" s="5" t="str">
        <f t="shared" si="13"/>
        <v xml:space="preserve"> </v>
      </c>
      <c r="Z31" s="163"/>
      <c r="AA31" s="2" t="str">
        <f t="shared" si="14"/>
        <v xml:space="preserve"> </v>
      </c>
      <c r="AB31" s="5" t="str">
        <f t="shared" si="15"/>
        <v xml:space="preserve"> </v>
      </c>
      <c r="AC31" s="152"/>
      <c r="AD31" s="2" t="str">
        <f t="shared" si="16"/>
        <v xml:space="preserve"> </v>
      </c>
      <c r="AE31" s="5" t="str">
        <f t="shared" si="17"/>
        <v xml:space="preserve"> </v>
      </c>
      <c r="AF31" s="152"/>
      <c r="AG31" s="2" t="str">
        <f t="shared" si="18"/>
        <v xml:space="preserve"> </v>
      </c>
      <c r="AH31" s="5" t="str">
        <f t="shared" si="19"/>
        <v xml:space="preserve"> </v>
      </c>
    </row>
    <row r="32" spans="2:34">
      <c r="B32" s="155">
        <f>Registration!B32</f>
        <v>22</v>
      </c>
      <c r="C32" s="1">
        <f>Registration!C32</f>
        <v>0</v>
      </c>
      <c r="D32" s="2">
        <f t="shared" si="0"/>
        <v>0</v>
      </c>
      <c r="E32" s="3" t="str">
        <f t="shared" si="1"/>
        <v xml:space="preserve"> </v>
      </c>
      <c r="F32">
        <f>'Opponents Played'!BH31</f>
        <v>0</v>
      </c>
      <c r="H32" s="163"/>
      <c r="I32" s="2" t="str">
        <f t="shared" si="2"/>
        <v xml:space="preserve"> </v>
      </c>
      <c r="J32" s="8" t="str">
        <f t="shared" si="3"/>
        <v xml:space="preserve"> </v>
      </c>
      <c r="K32" s="163"/>
      <c r="L32" s="2" t="str">
        <f t="shared" si="4"/>
        <v xml:space="preserve"> </v>
      </c>
      <c r="M32" s="5" t="str">
        <f t="shared" si="5"/>
        <v xml:space="preserve"> </v>
      </c>
      <c r="N32" s="163"/>
      <c r="O32" s="2" t="str">
        <f t="shared" si="6"/>
        <v xml:space="preserve"> </v>
      </c>
      <c r="P32" s="5" t="str">
        <f t="shared" si="7"/>
        <v xml:space="preserve"> </v>
      </c>
      <c r="Q32" s="163"/>
      <c r="R32" s="2" t="str">
        <f t="shared" si="8"/>
        <v xml:space="preserve"> </v>
      </c>
      <c r="S32" s="5" t="str">
        <f t="shared" si="9"/>
        <v xml:space="preserve"> </v>
      </c>
      <c r="T32" s="163"/>
      <c r="U32" s="2" t="str">
        <f t="shared" si="10"/>
        <v xml:space="preserve"> </v>
      </c>
      <c r="V32" s="5" t="str">
        <f t="shared" si="11"/>
        <v xml:space="preserve"> </v>
      </c>
      <c r="W32" s="163"/>
      <c r="X32" s="2" t="str">
        <f t="shared" si="12"/>
        <v xml:space="preserve"> </v>
      </c>
      <c r="Y32" s="5" t="str">
        <f t="shared" si="13"/>
        <v xml:space="preserve"> </v>
      </c>
      <c r="Z32" s="163"/>
      <c r="AA32" s="2" t="str">
        <f t="shared" si="14"/>
        <v xml:space="preserve"> </v>
      </c>
      <c r="AB32" s="5" t="str">
        <f t="shared" si="15"/>
        <v xml:space="preserve"> </v>
      </c>
      <c r="AC32" s="152"/>
      <c r="AD32" s="2" t="str">
        <f t="shared" si="16"/>
        <v xml:space="preserve"> </v>
      </c>
      <c r="AE32" s="5" t="str">
        <f t="shared" si="17"/>
        <v xml:space="preserve"> </v>
      </c>
      <c r="AF32" s="152"/>
      <c r="AG32" s="2" t="str">
        <f t="shared" si="18"/>
        <v xml:space="preserve"> </v>
      </c>
      <c r="AH32" s="5" t="str">
        <f t="shared" si="19"/>
        <v xml:space="preserve"> </v>
      </c>
    </row>
    <row r="33" spans="2:34">
      <c r="B33" s="155">
        <f>Registration!B33</f>
        <v>23</v>
      </c>
      <c r="C33" s="1">
        <f>Registration!C33</f>
        <v>0</v>
      </c>
      <c r="D33" s="2">
        <f t="shared" si="0"/>
        <v>0</v>
      </c>
      <c r="E33" s="3" t="str">
        <f t="shared" si="1"/>
        <v xml:space="preserve"> </v>
      </c>
      <c r="F33" s="12">
        <f>'Opponents Played'!BH32</f>
        <v>0</v>
      </c>
      <c r="H33" s="7"/>
      <c r="I33" s="2" t="str">
        <f t="shared" si="2"/>
        <v xml:space="preserve"> </v>
      </c>
      <c r="J33" s="8" t="str">
        <f t="shared" si="3"/>
        <v xml:space="preserve"> </v>
      </c>
      <c r="K33" s="7"/>
      <c r="L33" s="2" t="str">
        <f t="shared" si="4"/>
        <v xml:space="preserve"> </v>
      </c>
      <c r="M33" s="5" t="str">
        <f t="shared" si="5"/>
        <v xml:space="preserve"> </v>
      </c>
      <c r="N33" s="7"/>
      <c r="O33" s="2" t="str">
        <f t="shared" si="6"/>
        <v xml:space="preserve"> </v>
      </c>
      <c r="P33" s="5" t="str">
        <f t="shared" si="7"/>
        <v xml:space="preserve"> </v>
      </c>
      <c r="Q33" s="7"/>
      <c r="R33" s="2" t="str">
        <f t="shared" si="8"/>
        <v xml:space="preserve"> </v>
      </c>
      <c r="S33" s="5" t="str">
        <f t="shared" si="9"/>
        <v xml:space="preserve"> </v>
      </c>
      <c r="T33" s="7"/>
      <c r="U33" s="2" t="str">
        <f t="shared" si="10"/>
        <v xml:space="preserve"> </v>
      </c>
      <c r="V33" s="5" t="str">
        <f t="shared" si="11"/>
        <v xml:space="preserve"> </v>
      </c>
      <c r="W33" s="7"/>
      <c r="X33" s="2" t="str">
        <f t="shared" si="12"/>
        <v xml:space="preserve"> </v>
      </c>
      <c r="Y33" s="5" t="str">
        <f t="shared" si="13"/>
        <v xml:space="preserve"> </v>
      </c>
      <c r="Z33" s="7"/>
      <c r="AA33" s="2" t="str">
        <f t="shared" si="14"/>
        <v xml:space="preserve"> </v>
      </c>
      <c r="AB33" s="5" t="str">
        <f t="shared" si="15"/>
        <v xml:space="preserve"> </v>
      </c>
      <c r="AC33" s="152"/>
      <c r="AD33" s="2" t="str">
        <f t="shared" si="16"/>
        <v xml:space="preserve"> </v>
      </c>
      <c r="AE33" s="5" t="str">
        <f t="shared" si="17"/>
        <v xml:space="preserve"> </v>
      </c>
      <c r="AF33" s="152"/>
      <c r="AG33" s="2" t="str">
        <f t="shared" si="18"/>
        <v xml:space="preserve"> </v>
      </c>
      <c r="AH33" s="5" t="str">
        <f t="shared" si="19"/>
        <v xml:space="preserve"> </v>
      </c>
    </row>
    <row r="34" spans="2:34">
      <c r="B34" s="155">
        <f>Registration!B34</f>
        <v>24</v>
      </c>
      <c r="C34" s="1">
        <f>Registration!C34</f>
        <v>0</v>
      </c>
      <c r="D34" s="2">
        <f t="shared" si="0"/>
        <v>0</v>
      </c>
      <c r="E34" s="3" t="str">
        <f t="shared" si="1"/>
        <v xml:space="preserve"> </v>
      </c>
      <c r="F34">
        <f>'Opponents Played'!BH33</f>
        <v>0</v>
      </c>
      <c r="H34" s="163"/>
      <c r="I34" s="2" t="str">
        <f t="shared" si="2"/>
        <v xml:space="preserve"> </v>
      </c>
      <c r="J34" s="8" t="str">
        <f t="shared" si="3"/>
        <v xml:space="preserve"> </v>
      </c>
      <c r="K34" s="163"/>
      <c r="L34" s="2" t="str">
        <f t="shared" si="4"/>
        <v xml:space="preserve"> </v>
      </c>
      <c r="M34" s="5" t="str">
        <f t="shared" si="5"/>
        <v xml:space="preserve"> </v>
      </c>
      <c r="N34" s="163"/>
      <c r="O34" s="2" t="str">
        <f t="shared" si="6"/>
        <v xml:space="preserve"> </v>
      </c>
      <c r="P34" s="5" t="str">
        <f t="shared" si="7"/>
        <v xml:space="preserve"> </v>
      </c>
      <c r="Q34" s="163"/>
      <c r="R34" s="2" t="str">
        <f t="shared" si="8"/>
        <v xml:space="preserve"> </v>
      </c>
      <c r="S34" s="5" t="str">
        <f t="shared" si="9"/>
        <v xml:space="preserve"> </v>
      </c>
      <c r="T34" s="163"/>
      <c r="U34" s="2" t="str">
        <f t="shared" si="10"/>
        <v xml:space="preserve"> </v>
      </c>
      <c r="V34" s="5" t="str">
        <f t="shared" si="11"/>
        <v xml:space="preserve"> </v>
      </c>
      <c r="W34" s="163"/>
      <c r="X34" s="2" t="str">
        <f t="shared" si="12"/>
        <v xml:space="preserve"> </v>
      </c>
      <c r="Y34" s="5" t="str">
        <f t="shared" si="13"/>
        <v xml:space="preserve"> </v>
      </c>
      <c r="Z34" s="163"/>
      <c r="AA34" s="2" t="str">
        <f t="shared" si="14"/>
        <v xml:space="preserve"> </v>
      </c>
      <c r="AB34" s="5" t="str">
        <f t="shared" si="15"/>
        <v xml:space="preserve"> </v>
      </c>
      <c r="AC34" s="152"/>
      <c r="AD34" s="2" t="str">
        <f t="shared" si="16"/>
        <v xml:space="preserve"> </v>
      </c>
      <c r="AE34" s="5" t="str">
        <f t="shared" si="17"/>
        <v xml:space="preserve"> </v>
      </c>
      <c r="AF34" s="152"/>
      <c r="AG34" s="2" t="str">
        <f t="shared" si="18"/>
        <v xml:space="preserve"> </v>
      </c>
      <c r="AH34" s="5" t="str">
        <f t="shared" si="19"/>
        <v xml:space="preserve"> </v>
      </c>
    </row>
    <row r="35" spans="2:34">
      <c r="B35" s="155">
        <f>Registration!B35</f>
        <v>25</v>
      </c>
      <c r="C35" s="1">
        <f>Registration!C35</f>
        <v>0</v>
      </c>
      <c r="D35" s="2">
        <f t="shared" si="0"/>
        <v>0</v>
      </c>
      <c r="E35" s="3" t="str">
        <f t="shared" si="1"/>
        <v xml:space="preserve"> </v>
      </c>
      <c r="F35">
        <f>'Opponents Played'!BH34</f>
        <v>0</v>
      </c>
      <c r="H35" s="163"/>
      <c r="I35" s="2" t="str">
        <f t="shared" si="2"/>
        <v xml:space="preserve"> </v>
      </c>
      <c r="J35" s="8" t="str">
        <f t="shared" si="3"/>
        <v xml:space="preserve"> </v>
      </c>
      <c r="K35" s="163"/>
      <c r="L35" s="2" t="str">
        <f t="shared" si="4"/>
        <v xml:space="preserve"> </v>
      </c>
      <c r="M35" s="5" t="str">
        <f t="shared" si="5"/>
        <v xml:space="preserve"> </v>
      </c>
      <c r="N35" s="163"/>
      <c r="O35" s="2" t="str">
        <f t="shared" si="6"/>
        <v xml:space="preserve"> </v>
      </c>
      <c r="P35" s="5" t="str">
        <f t="shared" si="7"/>
        <v xml:space="preserve"> </v>
      </c>
      <c r="Q35" s="163"/>
      <c r="R35" s="2" t="str">
        <f t="shared" si="8"/>
        <v xml:space="preserve"> </v>
      </c>
      <c r="S35" s="5" t="str">
        <f t="shared" si="9"/>
        <v xml:space="preserve"> </v>
      </c>
      <c r="T35" s="163"/>
      <c r="U35" s="2" t="str">
        <f t="shared" si="10"/>
        <v xml:space="preserve"> </v>
      </c>
      <c r="V35" s="5" t="str">
        <f t="shared" si="11"/>
        <v xml:space="preserve"> </v>
      </c>
      <c r="W35" s="163"/>
      <c r="X35" s="2" t="str">
        <f t="shared" si="12"/>
        <v xml:space="preserve"> </v>
      </c>
      <c r="Y35" s="5" t="str">
        <f t="shared" si="13"/>
        <v xml:space="preserve"> </v>
      </c>
      <c r="Z35" s="163"/>
      <c r="AA35" s="2" t="str">
        <f t="shared" si="14"/>
        <v xml:space="preserve"> </v>
      </c>
      <c r="AB35" s="5" t="str">
        <f t="shared" si="15"/>
        <v xml:space="preserve"> </v>
      </c>
      <c r="AC35" s="152"/>
      <c r="AD35" s="2" t="str">
        <f t="shared" si="16"/>
        <v xml:space="preserve"> </v>
      </c>
      <c r="AE35" s="5" t="str">
        <f t="shared" si="17"/>
        <v xml:space="preserve"> </v>
      </c>
      <c r="AF35" s="152"/>
      <c r="AG35" s="2" t="str">
        <f t="shared" si="18"/>
        <v xml:space="preserve"> </v>
      </c>
      <c r="AH35" s="5" t="str">
        <f t="shared" si="19"/>
        <v xml:space="preserve"> </v>
      </c>
    </row>
    <row r="36" spans="2:34">
      <c r="B36" s="155">
        <f>Registration!B36</f>
        <v>26</v>
      </c>
      <c r="C36" s="1">
        <f>Registration!C36</f>
        <v>0</v>
      </c>
      <c r="D36" s="2">
        <f t="shared" si="0"/>
        <v>0</v>
      </c>
      <c r="E36" s="3" t="str">
        <f t="shared" si="1"/>
        <v xml:space="preserve"> </v>
      </c>
      <c r="F36">
        <f>'Opponents Played'!BH35</f>
        <v>0</v>
      </c>
      <c r="H36" s="163"/>
      <c r="I36" s="2" t="str">
        <f t="shared" si="2"/>
        <v xml:space="preserve"> </v>
      </c>
      <c r="J36" s="8" t="str">
        <f t="shared" si="3"/>
        <v xml:space="preserve"> </v>
      </c>
      <c r="K36" s="163"/>
      <c r="L36" s="2" t="str">
        <f t="shared" si="4"/>
        <v xml:space="preserve"> </v>
      </c>
      <c r="M36" s="5" t="str">
        <f t="shared" si="5"/>
        <v xml:space="preserve"> </v>
      </c>
      <c r="N36" s="163"/>
      <c r="O36" s="2" t="str">
        <f t="shared" si="6"/>
        <v xml:space="preserve"> </v>
      </c>
      <c r="P36" s="5" t="str">
        <f t="shared" si="7"/>
        <v xml:space="preserve"> </v>
      </c>
      <c r="Q36" s="163"/>
      <c r="R36" s="2" t="str">
        <f t="shared" si="8"/>
        <v xml:space="preserve"> </v>
      </c>
      <c r="S36" s="5" t="str">
        <f t="shared" si="9"/>
        <v xml:space="preserve"> </v>
      </c>
      <c r="T36" s="163"/>
      <c r="U36" s="2" t="str">
        <f t="shared" si="10"/>
        <v xml:space="preserve"> </v>
      </c>
      <c r="V36" s="5" t="str">
        <f t="shared" si="11"/>
        <v xml:space="preserve"> </v>
      </c>
      <c r="W36" s="163"/>
      <c r="X36" s="2" t="str">
        <f t="shared" si="12"/>
        <v xml:space="preserve"> </v>
      </c>
      <c r="Y36" s="5" t="str">
        <f t="shared" si="13"/>
        <v xml:space="preserve"> </v>
      </c>
      <c r="Z36" s="163"/>
      <c r="AA36" s="2" t="str">
        <f t="shared" si="14"/>
        <v xml:space="preserve"> </v>
      </c>
      <c r="AB36" s="5" t="str">
        <f t="shared" si="15"/>
        <v xml:space="preserve"> </v>
      </c>
      <c r="AC36" s="152"/>
      <c r="AD36" s="2" t="str">
        <f t="shared" si="16"/>
        <v xml:space="preserve"> </v>
      </c>
      <c r="AE36" s="5" t="str">
        <f t="shared" si="17"/>
        <v xml:space="preserve"> </v>
      </c>
      <c r="AF36" s="152"/>
      <c r="AG36" s="2" t="str">
        <f t="shared" si="18"/>
        <v xml:space="preserve"> </v>
      </c>
      <c r="AH36" s="5" t="str">
        <f t="shared" si="19"/>
        <v xml:space="preserve"> </v>
      </c>
    </row>
    <row r="37" spans="2:34">
      <c r="B37" s="155">
        <f>Registration!B37</f>
        <v>27</v>
      </c>
      <c r="C37" s="1">
        <f>Registration!C37</f>
        <v>0</v>
      </c>
      <c r="D37" s="2">
        <f t="shared" si="0"/>
        <v>0</v>
      </c>
      <c r="E37" s="3" t="str">
        <f t="shared" si="1"/>
        <v xml:space="preserve"> </v>
      </c>
      <c r="F37">
        <f>'Opponents Played'!BH36</f>
        <v>0</v>
      </c>
      <c r="H37" s="163"/>
      <c r="I37" s="2" t="str">
        <f t="shared" si="2"/>
        <v xml:space="preserve"> </v>
      </c>
      <c r="J37" s="8" t="str">
        <f t="shared" si="3"/>
        <v xml:space="preserve"> </v>
      </c>
      <c r="K37" s="163"/>
      <c r="L37" s="2" t="str">
        <f t="shared" si="4"/>
        <v xml:space="preserve"> </v>
      </c>
      <c r="M37" s="5" t="str">
        <f t="shared" si="5"/>
        <v xml:space="preserve"> </v>
      </c>
      <c r="N37" s="163"/>
      <c r="O37" s="2" t="str">
        <f t="shared" si="6"/>
        <v xml:space="preserve"> </v>
      </c>
      <c r="P37" s="5" t="str">
        <f t="shared" si="7"/>
        <v xml:space="preserve"> </v>
      </c>
      <c r="Q37" s="163"/>
      <c r="R37" s="2" t="str">
        <f t="shared" si="8"/>
        <v xml:space="preserve"> </v>
      </c>
      <c r="S37" s="5" t="str">
        <f t="shared" si="9"/>
        <v xml:space="preserve"> </v>
      </c>
      <c r="T37" s="163"/>
      <c r="U37" s="2" t="str">
        <f t="shared" si="10"/>
        <v xml:space="preserve"> </v>
      </c>
      <c r="V37" s="5" t="str">
        <f t="shared" si="11"/>
        <v xml:space="preserve"> </v>
      </c>
      <c r="W37" s="163"/>
      <c r="X37" s="2" t="str">
        <f t="shared" si="12"/>
        <v xml:space="preserve"> </v>
      </c>
      <c r="Y37" s="5" t="str">
        <f t="shared" si="13"/>
        <v xml:space="preserve"> </v>
      </c>
      <c r="Z37" s="163"/>
      <c r="AA37" s="2" t="str">
        <f t="shared" si="14"/>
        <v xml:space="preserve"> </v>
      </c>
      <c r="AB37" s="5" t="str">
        <f t="shared" si="15"/>
        <v xml:space="preserve"> </v>
      </c>
      <c r="AC37" s="152"/>
      <c r="AD37" s="2" t="str">
        <f t="shared" si="16"/>
        <v xml:space="preserve"> </v>
      </c>
      <c r="AE37" s="5" t="str">
        <f t="shared" si="17"/>
        <v xml:space="preserve"> </v>
      </c>
      <c r="AF37" s="152"/>
      <c r="AG37" s="2" t="str">
        <f t="shared" si="18"/>
        <v xml:space="preserve"> </v>
      </c>
      <c r="AH37" s="5" t="str">
        <f t="shared" si="19"/>
        <v xml:space="preserve"> </v>
      </c>
    </row>
    <row r="38" spans="2:34">
      <c r="B38" s="155">
        <f>Registration!B38</f>
        <v>28</v>
      </c>
      <c r="C38" s="1">
        <f>Registration!C38</f>
        <v>0</v>
      </c>
      <c r="D38" s="2">
        <f t="shared" si="0"/>
        <v>0</v>
      </c>
      <c r="E38" s="3" t="str">
        <f t="shared" si="1"/>
        <v xml:space="preserve"> </v>
      </c>
      <c r="F38">
        <f>'Opponents Played'!BH37</f>
        <v>0</v>
      </c>
      <c r="H38" s="163"/>
      <c r="I38" s="2" t="str">
        <f t="shared" si="2"/>
        <v xml:space="preserve"> </v>
      </c>
      <c r="J38" s="8" t="str">
        <f t="shared" si="3"/>
        <v xml:space="preserve"> </v>
      </c>
      <c r="K38" s="163"/>
      <c r="L38" s="2" t="str">
        <f t="shared" si="4"/>
        <v xml:space="preserve"> </v>
      </c>
      <c r="M38" s="5" t="str">
        <f t="shared" si="5"/>
        <v xml:space="preserve"> </v>
      </c>
      <c r="N38" s="163"/>
      <c r="O38" s="2" t="str">
        <f t="shared" si="6"/>
        <v xml:space="preserve"> </v>
      </c>
      <c r="P38" s="5" t="str">
        <f t="shared" si="7"/>
        <v xml:space="preserve"> </v>
      </c>
      <c r="Q38" s="163"/>
      <c r="R38" s="2" t="str">
        <f t="shared" si="8"/>
        <v xml:space="preserve"> </v>
      </c>
      <c r="S38" s="5" t="str">
        <f t="shared" si="9"/>
        <v xml:space="preserve"> </v>
      </c>
      <c r="T38" s="163"/>
      <c r="U38" s="2" t="str">
        <f t="shared" si="10"/>
        <v xml:space="preserve"> </v>
      </c>
      <c r="V38" s="5" t="str">
        <f t="shared" si="11"/>
        <v xml:space="preserve"> </v>
      </c>
      <c r="W38" s="163"/>
      <c r="X38" s="2" t="str">
        <f t="shared" si="12"/>
        <v xml:space="preserve"> </v>
      </c>
      <c r="Y38" s="5" t="str">
        <f t="shared" si="13"/>
        <v xml:space="preserve"> </v>
      </c>
      <c r="Z38" s="163"/>
      <c r="AA38" s="2" t="str">
        <f t="shared" si="14"/>
        <v xml:space="preserve"> </v>
      </c>
      <c r="AB38" s="5" t="str">
        <f t="shared" si="15"/>
        <v xml:space="preserve"> </v>
      </c>
      <c r="AC38" s="152"/>
      <c r="AD38" s="2" t="str">
        <f t="shared" si="16"/>
        <v xml:space="preserve"> </v>
      </c>
      <c r="AE38" s="5" t="str">
        <f t="shared" si="17"/>
        <v xml:space="preserve"> </v>
      </c>
      <c r="AF38" s="152"/>
      <c r="AG38" s="2" t="str">
        <f t="shared" si="18"/>
        <v xml:space="preserve"> </v>
      </c>
      <c r="AH38" s="5" t="str">
        <f t="shared" si="19"/>
        <v xml:space="preserve"> </v>
      </c>
    </row>
    <row r="39" spans="2:34">
      <c r="B39" s="155">
        <f>Registration!B39</f>
        <v>29</v>
      </c>
      <c r="C39" s="1">
        <f>Registration!C39</f>
        <v>0</v>
      </c>
      <c r="D39" s="2">
        <f t="shared" si="0"/>
        <v>0</v>
      </c>
      <c r="E39" s="3" t="str">
        <f t="shared" si="1"/>
        <v xml:space="preserve"> </v>
      </c>
      <c r="F39">
        <f>'Opponents Played'!BH38</f>
        <v>0</v>
      </c>
      <c r="H39" s="163"/>
      <c r="I39" s="2" t="str">
        <f t="shared" si="2"/>
        <v xml:space="preserve"> </v>
      </c>
      <c r="J39" s="8" t="str">
        <f t="shared" si="3"/>
        <v xml:space="preserve"> </v>
      </c>
      <c r="K39" s="163"/>
      <c r="L39" s="2" t="str">
        <f t="shared" si="4"/>
        <v xml:space="preserve"> </v>
      </c>
      <c r="M39" s="5" t="str">
        <f t="shared" si="5"/>
        <v xml:space="preserve"> </v>
      </c>
      <c r="N39" s="163"/>
      <c r="O39" s="2" t="str">
        <f t="shared" si="6"/>
        <v xml:space="preserve"> </v>
      </c>
      <c r="P39" s="5" t="str">
        <f t="shared" si="7"/>
        <v xml:space="preserve"> </v>
      </c>
      <c r="Q39" s="163"/>
      <c r="R39" s="2" t="str">
        <f t="shared" si="8"/>
        <v xml:space="preserve"> </v>
      </c>
      <c r="S39" s="5" t="str">
        <f t="shared" si="9"/>
        <v xml:space="preserve"> </v>
      </c>
      <c r="T39" s="163"/>
      <c r="U39" s="2" t="str">
        <f t="shared" si="10"/>
        <v xml:space="preserve"> </v>
      </c>
      <c r="V39" s="5" t="str">
        <f t="shared" si="11"/>
        <v xml:space="preserve"> </v>
      </c>
      <c r="W39" s="163"/>
      <c r="X39" s="2" t="str">
        <f t="shared" si="12"/>
        <v xml:space="preserve"> </v>
      </c>
      <c r="Y39" s="5" t="str">
        <f t="shared" si="13"/>
        <v xml:space="preserve"> </v>
      </c>
      <c r="Z39" s="163"/>
      <c r="AA39" s="2" t="str">
        <f t="shared" si="14"/>
        <v xml:space="preserve"> </v>
      </c>
      <c r="AB39" s="5" t="str">
        <f t="shared" si="15"/>
        <v xml:space="preserve"> </v>
      </c>
      <c r="AC39" s="152"/>
      <c r="AD39" s="2" t="str">
        <f t="shared" si="16"/>
        <v xml:space="preserve"> </v>
      </c>
      <c r="AE39" s="5" t="str">
        <f t="shared" si="17"/>
        <v xml:space="preserve"> </v>
      </c>
      <c r="AF39" s="152"/>
      <c r="AG39" s="2" t="str">
        <f t="shared" si="18"/>
        <v xml:space="preserve"> </v>
      </c>
      <c r="AH39" s="5" t="str">
        <f t="shared" si="19"/>
        <v xml:space="preserve"> </v>
      </c>
    </row>
    <row r="40" spans="2:34">
      <c r="B40" s="155">
        <f>Registration!B40</f>
        <v>30</v>
      </c>
      <c r="C40" s="1">
        <f>Registration!C40</f>
        <v>0</v>
      </c>
      <c r="D40" s="2">
        <f t="shared" si="0"/>
        <v>0</v>
      </c>
      <c r="E40" s="3" t="str">
        <f t="shared" si="1"/>
        <v xml:space="preserve"> </v>
      </c>
      <c r="F40">
        <f>'Opponents Played'!BH39</f>
        <v>0</v>
      </c>
      <c r="H40" s="163"/>
      <c r="I40" s="2" t="str">
        <f t="shared" si="2"/>
        <v xml:space="preserve"> </v>
      </c>
      <c r="J40" s="8" t="str">
        <f t="shared" si="3"/>
        <v xml:space="preserve"> </v>
      </c>
      <c r="K40" s="163"/>
      <c r="L40" s="2" t="str">
        <f t="shared" si="4"/>
        <v xml:space="preserve"> </v>
      </c>
      <c r="M40" s="5" t="str">
        <f t="shared" si="5"/>
        <v xml:space="preserve"> </v>
      </c>
      <c r="N40" s="163"/>
      <c r="O40" s="2" t="str">
        <f t="shared" si="6"/>
        <v xml:space="preserve"> </v>
      </c>
      <c r="P40" s="5" t="str">
        <f t="shared" si="7"/>
        <v xml:space="preserve"> </v>
      </c>
      <c r="Q40" s="163"/>
      <c r="R40" s="2" t="str">
        <f t="shared" si="8"/>
        <v xml:space="preserve"> </v>
      </c>
      <c r="S40" s="5" t="str">
        <f t="shared" si="9"/>
        <v xml:space="preserve"> </v>
      </c>
      <c r="T40" s="163"/>
      <c r="U40" s="2" t="str">
        <f t="shared" si="10"/>
        <v xml:space="preserve"> </v>
      </c>
      <c r="V40" s="5" t="str">
        <f t="shared" si="11"/>
        <v xml:space="preserve"> </v>
      </c>
      <c r="W40" s="163"/>
      <c r="X40" s="2" t="str">
        <f t="shared" si="12"/>
        <v xml:space="preserve"> </v>
      </c>
      <c r="Y40" s="5" t="str">
        <f t="shared" si="13"/>
        <v xml:space="preserve"> </v>
      </c>
      <c r="Z40" s="163"/>
      <c r="AA40" s="2" t="str">
        <f t="shared" si="14"/>
        <v xml:space="preserve"> </v>
      </c>
      <c r="AB40" s="5" t="str">
        <f t="shared" si="15"/>
        <v xml:space="preserve"> </v>
      </c>
      <c r="AC40" s="152"/>
      <c r="AD40" s="2" t="str">
        <f t="shared" si="16"/>
        <v xml:space="preserve"> </v>
      </c>
      <c r="AE40" s="5" t="str">
        <f t="shared" si="17"/>
        <v xml:space="preserve"> </v>
      </c>
      <c r="AF40" s="152"/>
      <c r="AG40" s="2" t="str">
        <f t="shared" si="18"/>
        <v xml:space="preserve"> </v>
      </c>
      <c r="AH40" s="5" t="str">
        <f t="shared" si="19"/>
        <v xml:space="preserve"> </v>
      </c>
    </row>
    <row r="41" spans="2:34">
      <c r="B41" s="155">
        <f>Registration!B41</f>
        <v>31</v>
      </c>
      <c r="C41" s="1">
        <f>Registration!C41</f>
        <v>0</v>
      </c>
      <c r="D41" s="2">
        <f t="shared" si="0"/>
        <v>0</v>
      </c>
      <c r="E41" s="3" t="str">
        <f t="shared" si="1"/>
        <v xml:space="preserve"> </v>
      </c>
      <c r="F41">
        <f>'Opponents Played'!BH40</f>
        <v>0</v>
      </c>
      <c r="H41" s="7"/>
      <c r="I41" s="2" t="str">
        <f t="shared" si="2"/>
        <v xml:space="preserve"> </v>
      </c>
      <c r="J41" s="8" t="str">
        <f t="shared" si="3"/>
        <v xml:space="preserve"> </v>
      </c>
      <c r="K41" s="7"/>
      <c r="L41" s="2" t="str">
        <f t="shared" si="4"/>
        <v xml:space="preserve"> </v>
      </c>
      <c r="M41" s="5" t="str">
        <f t="shared" si="5"/>
        <v xml:space="preserve"> </v>
      </c>
      <c r="N41" s="7"/>
      <c r="O41" s="2" t="str">
        <f t="shared" si="6"/>
        <v xml:space="preserve"> </v>
      </c>
      <c r="P41" s="5" t="str">
        <f t="shared" si="7"/>
        <v xml:space="preserve"> </v>
      </c>
      <c r="Q41" s="7"/>
      <c r="R41" s="2" t="str">
        <f t="shared" si="8"/>
        <v xml:space="preserve"> </v>
      </c>
      <c r="S41" s="5" t="str">
        <f t="shared" si="9"/>
        <v xml:space="preserve"> </v>
      </c>
      <c r="T41" s="7"/>
      <c r="U41" s="2" t="str">
        <f t="shared" si="10"/>
        <v xml:space="preserve"> </v>
      </c>
      <c r="V41" s="5" t="str">
        <f t="shared" si="11"/>
        <v xml:space="preserve"> </v>
      </c>
      <c r="W41" s="7"/>
      <c r="X41" s="2" t="str">
        <f t="shared" si="12"/>
        <v xml:space="preserve"> </v>
      </c>
      <c r="Y41" s="5" t="str">
        <f t="shared" si="13"/>
        <v xml:space="preserve"> </v>
      </c>
      <c r="Z41" s="7"/>
      <c r="AA41" s="2" t="str">
        <f t="shared" si="14"/>
        <v xml:space="preserve"> </v>
      </c>
      <c r="AB41" s="5" t="str">
        <f t="shared" si="15"/>
        <v xml:space="preserve"> </v>
      </c>
      <c r="AC41" s="152"/>
      <c r="AD41" s="2" t="str">
        <f t="shared" si="16"/>
        <v xml:space="preserve"> </v>
      </c>
      <c r="AE41" s="5" t="str">
        <f t="shared" si="17"/>
        <v xml:space="preserve"> </v>
      </c>
      <c r="AF41" s="152"/>
      <c r="AG41" s="2" t="str">
        <f t="shared" si="18"/>
        <v xml:space="preserve"> </v>
      </c>
      <c r="AH41" s="5" t="str">
        <f t="shared" si="19"/>
        <v xml:space="preserve"> </v>
      </c>
    </row>
    <row r="42" spans="2:34">
      <c r="B42" s="155">
        <f>Registration!B42</f>
        <v>36</v>
      </c>
      <c r="C42" s="1">
        <f>Registration!C42</f>
        <v>0</v>
      </c>
      <c r="D42" s="2">
        <f t="shared" si="0"/>
        <v>0</v>
      </c>
      <c r="E42" s="3" t="str">
        <f t="shared" si="1"/>
        <v xml:space="preserve"> </v>
      </c>
      <c r="F42">
        <f>'Opponents Played'!BH41</f>
        <v>0</v>
      </c>
      <c r="H42" s="7"/>
      <c r="I42" s="2" t="str">
        <f t="shared" si="2"/>
        <v xml:space="preserve"> </v>
      </c>
      <c r="J42" s="8" t="str">
        <f t="shared" si="3"/>
        <v xml:space="preserve"> </v>
      </c>
      <c r="K42" s="7"/>
      <c r="L42" s="2" t="str">
        <f t="shared" si="4"/>
        <v xml:space="preserve"> </v>
      </c>
      <c r="M42" s="5" t="str">
        <f t="shared" si="5"/>
        <v xml:space="preserve"> </v>
      </c>
      <c r="N42" s="7"/>
      <c r="O42" s="2" t="str">
        <f t="shared" si="6"/>
        <v xml:space="preserve"> </v>
      </c>
      <c r="P42" s="5" t="str">
        <f t="shared" si="7"/>
        <v xml:space="preserve"> </v>
      </c>
      <c r="Q42" s="7"/>
      <c r="R42" s="2" t="str">
        <f t="shared" si="8"/>
        <v xml:space="preserve"> </v>
      </c>
      <c r="S42" s="5" t="str">
        <f t="shared" si="9"/>
        <v xml:space="preserve"> </v>
      </c>
      <c r="T42" s="7"/>
      <c r="U42" s="2" t="str">
        <f t="shared" si="10"/>
        <v xml:space="preserve"> </v>
      </c>
      <c r="V42" s="5" t="str">
        <f t="shared" si="11"/>
        <v xml:space="preserve"> </v>
      </c>
      <c r="W42" s="7"/>
      <c r="X42" s="2" t="str">
        <f t="shared" si="12"/>
        <v xml:space="preserve"> </v>
      </c>
      <c r="Y42" s="5" t="str">
        <f t="shared" si="13"/>
        <v xml:space="preserve"> </v>
      </c>
      <c r="Z42" s="7"/>
      <c r="AA42" s="2" t="str">
        <f t="shared" si="14"/>
        <v xml:space="preserve"> </v>
      </c>
      <c r="AB42" s="5" t="str">
        <f t="shared" si="15"/>
        <v xml:space="preserve"> </v>
      </c>
      <c r="AC42" s="152"/>
      <c r="AD42" s="2" t="str">
        <f t="shared" si="16"/>
        <v xml:space="preserve"> </v>
      </c>
      <c r="AE42" s="5" t="str">
        <f t="shared" si="17"/>
        <v xml:space="preserve"> </v>
      </c>
      <c r="AF42" s="152"/>
      <c r="AG42" s="2" t="str">
        <f t="shared" si="18"/>
        <v xml:space="preserve"> </v>
      </c>
      <c r="AH42" s="5" t="str">
        <f t="shared" si="19"/>
        <v xml:space="preserve"> </v>
      </c>
    </row>
    <row r="43" spans="2:34">
      <c r="B43" s="155">
        <f>Registration!B43</f>
        <v>37</v>
      </c>
      <c r="C43" s="1">
        <f>Registration!C43</f>
        <v>0</v>
      </c>
      <c r="D43" s="2">
        <f t="shared" ref="D43:D60" si="20">F43+IF(H43="X",I43,0)+IF(K43="X",L43,0)+IF(N43="X",O43,0)+IF(Q43="X",R43,0)+IF(T43="X",U43,0)+IF(W43="X",X43,0)+IF(Z43="X",AA43,0)+IF(AC43="X",AD43,0)+IF(AF43="X",AG43,0)</f>
        <v>0</v>
      </c>
      <c r="E43" s="3" t="str">
        <f t="shared" ref="E43:E60" si="21">IF(F43=0," ",RANK(D43,D$1:D$31990))</f>
        <v xml:space="preserve"> </v>
      </c>
      <c r="F43">
        <f>'Opponents Played'!BH42</f>
        <v>0</v>
      </c>
      <c r="H43" s="7"/>
      <c r="I43" s="2" t="str">
        <f t="shared" ref="I43:I60" si="22">IF(ISNA(VLOOKUP(B43,Session1,1,FALSE()))=TRUE()," ",VLOOKUP(B43,Session1,8,FALSE()))</f>
        <v xml:space="preserve"> </v>
      </c>
      <c r="J43" s="8" t="str">
        <f t="shared" ref="J43:J60" si="23">IF(ISNA(VLOOKUP(B43,Session1,1,FALSE()))=TRUE()," ",VLOOKUP(B43,Session1,3,FALSE()))</f>
        <v xml:space="preserve"> </v>
      </c>
      <c r="K43" s="9"/>
      <c r="L43" s="2" t="str">
        <f t="shared" ref="L43:L60" si="24">IF(ISNA(VLOOKUP(B43,Session2,1,FALSE()))=TRUE()," ",VLOOKUP(B43,Session2,8,FALSE()))</f>
        <v xml:space="preserve"> </v>
      </c>
      <c r="M43" s="5" t="str">
        <f t="shared" ref="M43:M60" si="25">IF(ISNA(VLOOKUP(B43,Session2,1,FALSE()))=TRUE()," ",VLOOKUP(B43,Session2,3,FALSE()))</f>
        <v xml:space="preserve"> </v>
      </c>
      <c r="N43" s="151"/>
      <c r="O43" s="2" t="str">
        <f t="shared" ref="O43:O60" si="26">IF(ISNA(VLOOKUP(B43,Session3,1,FALSE()))=TRUE()," ",VLOOKUP(B43,Session3,8,FALSE()))</f>
        <v xml:space="preserve"> </v>
      </c>
      <c r="P43" s="5" t="str">
        <f t="shared" ref="P43:P60" si="27">IF(ISNA(VLOOKUP(B43,Session3,1,FALSE()))=TRUE()," ",VLOOKUP(B43,Session3,3,FALSE()))</f>
        <v xml:space="preserve"> </v>
      </c>
      <c r="Q43" s="151"/>
      <c r="R43" s="2" t="str">
        <f t="shared" ref="R43:R60" si="28">IF(ISNA(VLOOKUP(B43,Session4,1,FALSE()))=TRUE()," ",VLOOKUP(B43,Session4,8,FALSE()))</f>
        <v xml:space="preserve"> </v>
      </c>
      <c r="S43" s="5" t="str">
        <f t="shared" ref="S43:S60" si="29">IF(ISNA(VLOOKUP(B43,Session4,1,FALSE()))=TRUE()," ",VLOOKUP(B43,Session4,3,FALSE()))</f>
        <v xml:space="preserve"> </v>
      </c>
      <c r="T43" s="151"/>
      <c r="U43" s="2" t="str">
        <f t="shared" ref="U43:U60" si="30">IF(ISNA(VLOOKUP(B43,Session5,1,FALSE()))=TRUE()," ",VLOOKUP(B43,Session5,8,FALSE()))</f>
        <v xml:space="preserve"> </v>
      </c>
      <c r="V43" s="5" t="str">
        <f t="shared" ref="V43:V60" si="31">IF(ISNA(VLOOKUP(B43,Session5,1,FALSE()))=TRUE()," ",VLOOKUP(B43,Session5,3,FALSE()))</f>
        <v xml:space="preserve"> </v>
      </c>
      <c r="W43" s="151"/>
      <c r="X43" s="2" t="str">
        <f t="shared" ref="X43:X60" si="32">IF(ISNA(VLOOKUP(B43,Session6,1,FALSE()))=TRUE()," ",VLOOKUP(B43,Session6,8,FALSE()))</f>
        <v xml:space="preserve"> </v>
      </c>
      <c r="Y43" s="5" t="str">
        <f t="shared" ref="Y43:Y60" si="33">IF(ISNA(VLOOKUP(B43,Session6,1,FALSE()))=TRUE()," ",VLOOKUP(B43,Session6,3,FALSE()))</f>
        <v xml:space="preserve"> </v>
      </c>
      <c r="Z43" s="151"/>
      <c r="AA43" s="2" t="str">
        <f t="shared" ref="AA43:AA60" si="34">IF(ISNA(VLOOKUP(B43,Session7,1,FALSE()))=TRUE()," ",VLOOKUP(B43,Session7,8,FALSE()))</f>
        <v xml:space="preserve"> </v>
      </c>
      <c r="AB43" s="5" t="str">
        <f t="shared" ref="AB43:AB60" si="35">IF(ISNA(VLOOKUP(B43,Session7,1,FALSE()))=TRUE()," ",VLOOKUP(B43,Session7,3,FALSE()))</f>
        <v xml:space="preserve"> </v>
      </c>
      <c r="AC43" s="152"/>
      <c r="AD43" s="2" t="str">
        <f t="shared" ref="AD43:AD60" si="36">IF(ISNA(VLOOKUP(B43,Session8,1,FALSE()))=TRUE()," ",VLOOKUP(B43,Session8,8,FALSE()))</f>
        <v xml:space="preserve"> </v>
      </c>
      <c r="AE43" s="5" t="str">
        <f t="shared" ref="AE43:AE60" si="37">IF(ISNA(VLOOKUP(B43,Session8,1,FALSE()))=TRUE()," ",VLOOKUP(B43,Session8,3,FALSE()))</f>
        <v xml:space="preserve"> </v>
      </c>
      <c r="AF43" s="152"/>
      <c r="AG43" s="2" t="str">
        <f t="shared" ref="AG43:AG60" si="38">IF(ISNA(VLOOKUP(B43,Session9,1,FALSE()))=TRUE()," ",VLOOKUP(B43,Session9,8,FALSE()))</f>
        <v xml:space="preserve"> </v>
      </c>
      <c r="AH43" s="5" t="str">
        <f t="shared" ref="AH43:AH60" si="39">IF(ISNA(VLOOKUP(B43,Session9,1,FALSE()))=TRUE()," ",VLOOKUP(B43,Session9,3,FALSE()))</f>
        <v xml:space="preserve"> </v>
      </c>
    </row>
    <row r="44" spans="2:34">
      <c r="B44" s="155">
        <f>Registration!B44</f>
        <v>39</v>
      </c>
      <c r="C44" s="1">
        <f>Registration!C44</f>
        <v>0</v>
      </c>
      <c r="D44" s="2">
        <f t="shared" si="20"/>
        <v>0</v>
      </c>
      <c r="E44" s="3" t="str">
        <f t="shared" si="21"/>
        <v xml:space="preserve"> </v>
      </c>
      <c r="F44">
        <f>'Opponents Played'!BH43</f>
        <v>0</v>
      </c>
      <c r="H44" s="7"/>
      <c r="I44" s="2" t="str">
        <f t="shared" si="22"/>
        <v xml:space="preserve"> </v>
      </c>
      <c r="J44" s="8" t="str">
        <f t="shared" si="23"/>
        <v xml:space="preserve"> </v>
      </c>
      <c r="K44" s="9"/>
      <c r="L44" s="2" t="str">
        <f t="shared" si="24"/>
        <v xml:space="preserve"> </v>
      </c>
      <c r="M44" s="5" t="str">
        <f t="shared" si="25"/>
        <v xml:space="preserve"> </v>
      </c>
      <c r="N44" s="151"/>
      <c r="O44" s="2" t="str">
        <f t="shared" si="26"/>
        <v xml:space="preserve"> </v>
      </c>
      <c r="P44" s="5" t="str">
        <f t="shared" si="27"/>
        <v xml:space="preserve"> </v>
      </c>
      <c r="Q44" s="151"/>
      <c r="R44" s="2" t="str">
        <f t="shared" si="28"/>
        <v xml:space="preserve"> </v>
      </c>
      <c r="S44" s="5" t="str">
        <f t="shared" si="29"/>
        <v xml:space="preserve"> </v>
      </c>
      <c r="T44" s="151"/>
      <c r="U44" s="2" t="str">
        <f t="shared" si="30"/>
        <v xml:space="preserve"> </v>
      </c>
      <c r="V44" s="5" t="str">
        <f t="shared" si="31"/>
        <v xml:space="preserve"> </v>
      </c>
      <c r="W44" s="151"/>
      <c r="X44" s="2" t="str">
        <f t="shared" si="32"/>
        <v xml:space="preserve"> </v>
      </c>
      <c r="Y44" s="5" t="str">
        <f t="shared" si="33"/>
        <v xml:space="preserve"> </v>
      </c>
      <c r="Z44" s="151"/>
      <c r="AA44" s="2" t="str">
        <f t="shared" si="34"/>
        <v xml:space="preserve"> </v>
      </c>
      <c r="AB44" s="5" t="str">
        <f t="shared" si="35"/>
        <v xml:space="preserve"> </v>
      </c>
      <c r="AC44" s="152"/>
      <c r="AD44" s="2" t="str">
        <f t="shared" si="36"/>
        <v xml:space="preserve"> </v>
      </c>
      <c r="AE44" s="5" t="str">
        <f t="shared" si="37"/>
        <v xml:space="preserve"> </v>
      </c>
      <c r="AF44" s="152"/>
      <c r="AG44" s="2" t="str">
        <f t="shared" si="38"/>
        <v xml:space="preserve"> </v>
      </c>
      <c r="AH44" s="5" t="str">
        <f t="shared" si="39"/>
        <v xml:space="preserve"> </v>
      </c>
    </row>
    <row r="45" spans="2:34">
      <c r="B45" s="155">
        <f>Registration!B45</f>
        <v>40</v>
      </c>
      <c r="C45" s="1">
        <f>Registration!C45</f>
        <v>0</v>
      </c>
      <c r="D45" s="2">
        <f t="shared" si="20"/>
        <v>0</v>
      </c>
      <c r="E45" s="3" t="str">
        <f t="shared" si="21"/>
        <v xml:space="preserve"> </v>
      </c>
      <c r="F45" s="13">
        <f>'Opponents Played'!BH44</f>
        <v>0</v>
      </c>
      <c r="H45" s="7"/>
      <c r="I45" s="2" t="str">
        <f t="shared" si="22"/>
        <v xml:space="preserve"> </v>
      </c>
      <c r="J45" s="8" t="str">
        <f t="shared" si="23"/>
        <v xml:space="preserve"> </v>
      </c>
      <c r="K45" s="9"/>
      <c r="L45" s="2" t="str">
        <f t="shared" si="24"/>
        <v xml:space="preserve"> </v>
      </c>
      <c r="M45" s="5" t="str">
        <f t="shared" si="25"/>
        <v xml:space="preserve"> </v>
      </c>
      <c r="N45" s="151"/>
      <c r="O45" s="2" t="str">
        <f t="shared" si="26"/>
        <v xml:space="preserve"> </v>
      </c>
      <c r="P45" s="5" t="str">
        <f t="shared" si="27"/>
        <v xml:space="preserve"> </v>
      </c>
      <c r="Q45" s="151"/>
      <c r="R45" s="2" t="str">
        <f t="shared" si="28"/>
        <v xml:space="preserve"> </v>
      </c>
      <c r="S45" s="5" t="str">
        <f t="shared" si="29"/>
        <v xml:space="preserve"> </v>
      </c>
      <c r="T45" s="151"/>
      <c r="U45" s="2" t="str">
        <f t="shared" si="30"/>
        <v xml:space="preserve"> </v>
      </c>
      <c r="V45" s="5" t="str">
        <f t="shared" si="31"/>
        <v xml:space="preserve"> </v>
      </c>
      <c r="W45" s="151"/>
      <c r="X45" s="2" t="str">
        <f t="shared" si="32"/>
        <v xml:space="preserve"> </v>
      </c>
      <c r="Y45" s="5" t="str">
        <f t="shared" si="33"/>
        <v xml:space="preserve"> </v>
      </c>
      <c r="Z45" s="151"/>
      <c r="AA45" s="2" t="str">
        <f t="shared" si="34"/>
        <v xml:space="preserve"> </v>
      </c>
      <c r="AB45" s="5" t="str">
        <f t="shared" si="35"/>
        <v xml:space="preserve"> </v>
      </c>
      <c r="AC45" s="152"/>
      <c r="AD45" s="2" t="str">
        <f t="shared" si="36"/>
        <v xml:space="preserve"> </v>
      </c>
      <c r="AE45" s="5" t="str">
        <f t="shared" si="37"/>
        <v xml:space="preserve"> </v>
      </c>
      <c r="AF45" s="152"/>
      <c r="AG45" s="2" t="str">
        <f t="shared" si="38"/>
        <v xml:space="preserve"> </v>
      </c>
      <c r="AH45" s="5" t="str">
        <f t="shared" si="39"/>
        <v xml:space="preserve"> </v>
      </c>
    </row>
    <row r="46" spans="2:34">
      <c r="B46" s="155">
        <f>Registration!B46</f>
        <v>41</v>
      </c>
      <c r="C46" s="1">
        <f>Registration!C46</f>
        <v>0</v>
      </c>
      <c r="D46" s="2">
        <f t="shared" si="20"/>
        <v>0</v>
      </c>
      <c r="E46" s="3" t="str">
        <f t="shared" si="21"/>
        <v xml:space="preserve"> </v>
      </c>
      <c r="F46">
        <f>'Opponents Played'!BH45</f>
        <v>0</v>
      </c>
      <c r="H46" s="7"/>
      <c r="I46" s="2" t="str">
        <f t="shared" si="22"/>
        <v xml:space="preserve"> </v>
      </c>
      <c r="J46" s="8" t="str">
        <f t="shared" si="23"/>
        <v xml:space="preserve"> </v>
      </c>
      <c r="K46" s="9"/>
      <c r="L46" s="2" t="str">
        <f t="shared" si="24"/>
        <v xml:space="preserve"> </v>
      </c>
      <c r="M46" s="5" t="str">
        <f t="shared" si="25"/>
        <v xml:space="preserve"> </v>
      </c>
      <c r="N46" s="151"/>
      <c r="O46" s="2" t="str">
        <f t="shared" si="26"/>
        <v xml:space="preserve"> </v>
      </c>
      <c r="P46" s="5" t="str">
        <f t="shared" si="27"/>
        <v xml:space="preserve"> </v>
      </c>
      <c r="Q46" s="151"/>
      <c r="R46" s="2" t="str">
        <f t="shared" si="28"/>
        <v xml:space="preserve"> </v>
      </c>
      <c r="S46" s="5" t="str">
        <f t="shared" si="29"/>
        <v xml:space="preserve"> </v>
      </c>
      <c r="T46" s="151"/>
      <c r="U46" s="2" t="str">
        <f t="shared" si="30"/>
        <v xml:space="preserve"> </v>
      </c>
      <c r="V46" s="5" t="str">
        <f t="shared" si="31"/>
        <v xml:space="preserve"> </v>
      </c>
      <c r="W46" s="151"/>
      <c r="X46" s="2" t="str">
        <f t="shared" si="32"/>
        <v xml:space="preserve"> </v>
      </c>
      <c r="Y46" s="5" t="str">
        <f t="shared" si="33"/>
        <v xml:space="preserve"> </v>
      </c>
      <c r="Z46" s="151"/>
      <c r="AA46" s="2" t="str">
        <f t="shared" si="34"/>
        <v xml:space="preserve"> </v>
      </c>
      <c r="AB46" s="5" t="str">
        <f t="shared" si="35"/>
        <v xml:space="preserve"> </v>
      </c>
      <c r="AC46" s="152"/>
      <c r="AD46" s="2" t="str">
        <f t="shared" si="36"/>
        <v xml:space="preserve"> </v>
      </c>
      <c r="AE46" s="5" t="str">
        <f t="shared" si="37"/>
        <v xml:space="preserve"> </v>
      </c>
      <c r="AF46" s="152"/>
      <c r="AG46" s="2" t="str">
        <f t="shared" si="38"/>
        <v xml:space="preserve"> </v>
      </c>
      <c r="AH46" s="5" t="str">
        <f t="shared" si="39"/>
        <v xml:space="preserve"> </v>
      </c>
    </row>
    <row r="47" spans="2:34">
      <c r="B47" s="155">
        <f>Registration!B47</f>
        <v>42</v>
      </c>
      <c r="C47" s="1">
        <f>Registration!C47</f>
        <v>0</v>
      </c>
      <c r="D47" s="2">
        <f t="shared" si="20"/>
        <v>0</v>
      </c>
      <c r="E47" s="3" t="str">
        <f t="shared" si="21"/>
        <v xml:space="preserve"> </v>
      </c>
      <c r="F47">
        <f>'Opponents Played'!BH46</f>
        <v>0</v>
      </c>
      <c r="H47" s="7"/>
      <c r="I47" s="2" t="str">
        <f t="shared" si="22"/>
        <v xml:space="preserve"> </v>
      </c>
      <c r="J47" s="8" t="str">
        <f t="shared" si="23"/>
        <v xml:space="preserve"> </v>
      </c>
      <c r="K47" s="9"/>
      <c r="L47" s="2" t="str">
        <f t="shared" si="24"/>
        <v xml:space="preserve"> </v>
      </c>
      <c r="M47" s="5" t="str">
        <f t="shared" si="25"/>
        <v xml:space="preserve"> </v>
      </c>
      <c r="N47" s="151"/>
      <c r="O47" s="2" t="str">
        <f t="shared" si="26"/>
        <v xml:space="preserve"> </v>
      </c>
      <c r="P47" s="5" t="str">
        <f t="shared" si="27"/>
        <v xml:space="preserve"> </v>
      </c>
      <c r="Q47" s="151"/>
      <c r="R47" s="2" t="str">
        <f t="shared" si="28"/>
        <v xml:space="preserve"> </v>
      </c>
      <c r="S47" s="5" t="str">
        <f t="shared" si="29"/>
        <v xml:space="preserve"> </v>
      </c>
      <c r="T47" s="151"/>
      <c r="U47" s="2" t="str">
        <f t="shared" si="30"/>
        <v xml:space="preserve"> </v>
      </c>
      <c r="V47" s="5" t="str">
        <f t="shared" si="31"/>
        <v xml:space="preserve"> </v>
      </c>
      <c r="W47" s="151"/>
      <c r="X47" s="2" t="str">
        <f t="shared" si="32"/>
        <v xml:space="preserve"> </v>
      </c>
      <c r="Y47" s="5" t="str">
        <f t="shared" si="33"/>
        <v xml:space="preserve"> </v>
      </c>
      <c r="Z47" s="151"/>
      <c r="AA47" s="2" t="str">
        <f t="shared" si="34"/>
        <v xml:space="preserve"> </v>
      </c>
      <c r="AB47" s="5" t="str">
        <f t="shared" si="35"/>
        <v xml:space="preserve"> </v>
      </c>
      <c r="AC47" s="152"/>
      <c r="AD47" s="2" t="str">
        <f t="shared" si="36"/>
        <v xml:space="preserve"> </v>
      </c>
      <c r="AE47" s="5" t="str">
        <f t="shared" si="37"/>
        <v xml:space="preserve"> </v>
      </c>
      <c r="AF47" s="152"/>
      <c r="AG47" s="2" t="str">
        <f t="shared" si="38"/>
        <v xml:space="preserve"> </v>
      </c>
      <c r="AH47" s="5" t="str">
        <f t="shared" si="39"/>
        <v xml:space="preserve"> </v>
      </c>
    </row>
    <row r="48" spans="2:34">
      <c r="B48" s="155">
        <f>Registration!B48</f>
        <v>43</v>
      </c>
      <c r="C48" s="1">
        <f>Registration!C48</f>
        <v>0</v>
      </c>
      <c r="D48" s="2">
        <f t="shared" si="20"/>
        <v>0</v>
      </c>
      <c r="E48" s="3" t="str">
        <f t="shared" si="21"/>
        <v xml:space="preserve"> </v>
      </c>
      <c r="F48">
        <f>'Opponents Played'!BH47</f>
        <v>0</v>
      </c>
      <c r="H48" s="7"/>
      <c r="I48" s="2" t="str">
        <f t="shared" si="22"/>
        <v xml:space="preserve"> </v>
      </c>
      <c r="J48" s="8" t="str">
        <f t="shared" si="23"/>
        <v xml:space="preserve"> </v>
      </c>
      <c r="K48" s="9"/>
      <c r="L48" s="2" t="str">
        <f t="shared" si="24"/>
        <v xml:space="preserve"> </v>
      </c>
      <c r="M48" s="5" t="str">
        <f t="shared" si="25"/>
        <v xml:space="preserve"> </v>
      </c>
      <c r="N48" s="151"/>
      <c r="O48" s="2" t="str">
        <f t="shared" si="26"/>
        <v xml:space="preserve"> </v>
      </c>
      <c r="P48" s="5" t="str">
        <f t="shared" si="27"/>
        <v xml:space="preserve"> </v>
      </c>
      <c r="Q48" s="151"/>
      <c r="R48" s="2" t="str">
        <f t="shared" si="28"/>
        <v xml:space="preserve"> </v>
      </c>
      <c r="S48" s="5" t="str">
        <f t="shared" si="29"/>
        <v xml:space="preserve"> </v>
      </c>
      <c r="T48" s="151"/>
      <c r="U48" s="2" t="str">
        <f t="shared" si="30"/>
        <v xml:space="preserve"> </v>
      </c>
      <c r="V48" s="5" t="str">
        <f t="shared" si="31"/>
        <v xml:space="preserve"> </v>
      </c>
      <c r="W48" s="151"/>
      <c r="X48" s="2" t="str">
        <f t="shared" si="32"/>
        <v xml:space="preserve"> </v>
      </c>
      <c r="Y48" s="5" t="str">
        <f t="shared" si="33"/>
        <v xml:space="preserve"> </v>
      </c>
      <c r="Z48" s="151"/>
      <c r="AA48" s="2" t="str">
        <f t="shared" si="34"/>
        <v xml:space="preserve"> </v>
      </c>
      <c r="AB48" s="5" t="str">
        <f t="shared" si="35"/>
        <v xml:space="preserve"> </v>
      </c>
      <c r="AC48" s="152"/>
      <c r="AD48" s="2" t="str">
        <f t="shared" si="36"/>
        <v xml:space="preserve"> </v>
      </c>
      <c r="AE48" s="5" t="str">
        <f t="shared" si="37"/>
        <v xml:space="preserve"> </v>
      </c>
      <c r="AF48" s="152"/>
      <c r="AG48" s="2" t="str">
        <f t="shared" si="38"/>
        <v xml:space="preserve"> </v>
      </c>
      <c r="AH48" s="5" t="str">
        <f t="shared" si="39"/>
        <v xml:space="preserve"> </v>
      </c>
    </row>
    <row r="49" spans="2:34">
      <c r="B49" s="155">
        <f>Registration!B49</f>
        <v>44</v>
      </c>
      <c r="C49" s="1">
        <f>Registration!C49</f>
        <v>0</v>
      </c>
      <c r="D49" s="2">
        <f t="shared" si="20"/>
        <v>0</v>
      </c>
      <c r="E49" s="3" t="str">
        <f t="shared" si="21"/>
        <v xml:space="preserve"> </v>
      </c>
      <c r="F49">
        <f>'Opponents Played'!BH48</f>
        <v>0</v>
      </c>
      <c r="H49" s="7"/>
      <c r="I49" s="2" t="str">
        <f t="shared" si="22"/>
        <v xml:space="preserve"> </v>
      </c>
      <c r="J49" s="8" t="str">
        <f t="shared" si="23"/>
        <v xml:space="preserve"> </v>
      </c>
      <c r="K49" s="9"/>
      <c r="L49" s="2" t="str">
        <f t="shared" si="24"/>
        <v xml:space="preserve"> </v>
      </c>
      <c r="M49" s="5" t="str">
        <f t="shared" si="25"/>
        <v xml:space="preserve"> </v>
      </c>
      <c r="N49" s="151"/>
      <c r="O49" s="2" t="str">
        <f t="shared" si="26"/>
        <v xml:space="preserve"> </v>
      </c>
      <c r="P49" s="5" t="str">
        <f t="shared" si="27"/>
        <v xml:space="preserve"> </v>
      </c>
      <c r="Q49" s="151"/>
      <c r="R49" s="2" t="str">
        <f t="shared" si="28"/>
        <v xml:space="preserve"> </v>
      </c>
      <c r="S49" s="5" t="str">
        <f t="shared" si="29"/>
        <v xml:space="preserve"> </v>
      </c>
      <c r="T49" s="151"/>
      <c r="U49" s="2" t="str">
        <f t="shared" si="30"/>
        <v xml:space="preserve"> </v>
      </c>
      <c r="V49" s="5" t="str">
        <f t="shared" si="31"/>
        <v xml:space="preserve"> </v>
      </c>
      <c r="W49" s="151"/>
      <c r="X49" s="2" t="str">
        <f t="shared" si="32"/>
        <v xml:space="preserve"> </v>
      </c>
      <c r="Y49" s="5" t="str">
        <f t="shared" si="33"/>
        <v xml:space="preserve"> </v>
      </c>
      <c r="Z49" s="151"/>
      <c r="AA49" s="2" t="str">
        <f t="shared" si="34"/>
        <v xml:space="preserve"> </v>
      </c>
      <c r="AB49" s="5" t="str">
        <f t="shared" si="35"/>
        <v xml:space="preserve"> </v>
      </c>
      <c r="AC49" s="152"/>
      <c r="AD49" s="2" t="str">
        <f t="shared" si="36"/>
        <v xml:space="preserve"> </v>
      </c>
      <c r="AE49" s="5" t="str">
        <f t="shared" si="37"/>
        <v xml:space="preserve"> </v>
      </c>
      <c r="AF49" s="152"/>
      <c r="AG49" s="2" t="str">
        <f t="shared" si="38"/>
        <v xml:space="preserve"> </v>
      </c>
      <c r="AH49" s="5" t="str">
        <f t="shared" si="39"/>
        <v xml:space="preserve"> </v>
      </c>
    </row>
    <row r="50" spans="2:34">
      <c r="B50" s="155">
        <f>Registration!B50</f>
        <v>45</v>
      </c>
      <c r="C50" s="1">
        <f>Registration!C50</f>
        <v>0</v>
      </c>
      <c r="D50" s="2">
        <f t="shared" si="20"/>
        <v>0</v>
      </c>
      <c r="E50" s="3" t="str">
        <f t="shared" si="21"/>
        <v xml:space="preserve"> </v>
      </c>
      <c r="F50">
        <f>'Opponents Played'!BH49</f>
        <v>0</v>
      </c>
      <c r="H50" s="7"/>
      <c r="I50" s="2" t="str">
        <f t="shared" si="22"/>
        <v xml:space="preserve"> </v>
      </c>
      <c r="J50" s="8" t="str">
        <f t="shared" si="23"/>
        <v xml:space="preserve"> </v>
      </c>
      <c r="K50" s="9"/>
      <c r="L50" s="2" t="str">
        <f t="shared" si="24"/>
        <v xml:space="preserve"> </v>
      </c>
      <c r="M50" s="5" t="str">
        <f t="shared" si="25"/>
        <v xml:space="preserve"> </v>
      </c>
      <c r="N50" s="151"/>
      <c r="O50" s="2" t="str">
        <f t="shared" si="26"/>
        <v xml:space="preserve"> </v>
      </c>
      <c r="P50" s="5" t="str">
        <f t="shared" si="27"/>
        <v xml:space="preserve"> </v>
      </c>
      <c r="Q50" s="151"/>
      <c r="R50" s="2" t="str">
        <f t="shared" si="28"/>
        <v xml:space="preserve"> </v>
      </c>
      <c r="S50" s="5" t="str">
        <f t="shared" si="29"/>
        <v xml:space="preserve"> </v>
      </c>
      <c r="T50" s="151"/>
      <c r="U50" s="2" t="str">
        <f t="shared" si="30"/>
        <v xml:space="preserve"> </v>
      </c>
      <c r="V50" s="5" t="str">
        <f t="shared" si="31"/>
        <v xml:space="preserve"> </v>
      </c>
      <c r="W50" s="151"/>
      <c r="X50" s="2" t="str">
        <f t="shared" si="32"/>
        <v xml:space="preserve"> </v>
      </c>
      <c r="Y50" s="5" t="str">
        <f t="shared" si="33"/>
        <v xml:space="preserve"> </v>
      </c>
      <c r="Z50" s="151"/>
      <c r="AA50" s="2" t="str">
        <f t="shared" si="34"/>
        <v xml:space="preserve"> </v>
      </c>
      <c r="AB50" s="5" t="str">
        <f t="shared" si="35"/>
        <v xml:space="preserve"> </v>
      </c>
      <c r="AC50" s="152"/>
      <c r="AD50" s="2" t="str">
        <f t="shared" si="36"/>
        <v xml:space="preserve"> </v>
      </c>
      <c r="AE50" s="5" t="str">
        <f t="shared" si="37"/>
        <v xml:space="preserve"> </v>
      </c>
      <c r="AF50" s="152"/>
      <c r="AG50" s="2" t="str">
        <f t="shared" si="38"/>
        <v xml:space="preserve"> </v>
      </c>
      <c r="AH50" s="5" t="str">
        <f t="shared" si="39"/>
        <v xml:space="preserve"> </v>
      </c>
    </row>
    <row r="51" spans="2:34">
      <c r="B51" s="155">
        <f>Registration!B51</f>
        <v>46</v>
      </c>
      <c r="C51" s="1">
        <f>Registration!C51</f>
        <v>0</v>
      </c>
      <c r="D51" s="2">
        <f t="shared" si="20"/>
        <v>0</v>
      </c>
      <c r="E51" s="3" t="str">
        <f t="shared" si="21"/>
        <v xml:space="preserve"> </v>
      </c>
      <c r="F51">
        <f>'Opponents Played'!BH50</f>
        <v>0</v>
      </c>
      <c r="H51" s="7"/>
      <c r="I51" s="2" t="str">
        <f t="shared" si="22"/>
        <v xml:space="preserve"> </v>
      </c>
      <c r="J51" s="8" t="str">
        <f t="shared" si="23"/>
        <v xml:space="preserve"> </v>
      </c>
      <c r="K51" s="9"/>
      <c r="L51" s="2" t="str">
        <f t="shared" si="24"/>
        <v xml:space="preserve"> </v>
      </c>
      <c r="M51" s="5" t="str">
        <f t="shared" si="25"/>
        <v xml:space="preserve"> </v>
      </c>
      <c r="N51" s="151"/>
      <c r="O51" s="2" t="str">
        <f t="shared" si="26"/>
        <v xml:space="preserve"> </v>
      </c>
      <c r="P51" s="5" t="str">
        <f t="shared" si="27"/>
        <v xml:space="preserve"> </v>
      </c>
      <c r="Q51" s="151"/>
      <c r="R51" s="2" t="str">
        <f t="shared" si="28"/>
        <v xml:space="preserve"> </v>
      </c>
      <c r="S51" s="5" t="str">
        <f t="shared" si="29"/>
        <v xml:space="preserve"> </v>
      </c>
      <c r="T51" s="151"/>
      <c r="U51" s="2" t="str">
        <f t="shared" si="30"/>
        <v xml:space="preserve"> </v>
      </c>
      <c r="V51" s="5" t="str">
        <f t="shared" si="31"/>
        <v xml:space="preserve"> </v>
      </c>
      <c r="W51" s="151"/>
      <c r="X51" s="2" t="str">
        <f t="shared" si="32"/>
        <v xml:space="preserve"> </v>
      </c>
      <c r="Y51" s="5" t="str">
        <f t="shared" si="33"/>
        <v xml:space="preserve"> </v>
      </c>
      <c r="Z51" s="151"/>
      <c r="AA51" s="2" t="str">
        <f t="shared" si="34"/>
        <v xml:space="preserve"> </v>
      </c>
      <c r="AB51" s="5" t="str">
        <f t="shared" si="35"/>
        <v xml:space="preserve"> </v>
      </c>
      <c r="AC51" s="152"/>
      <c r="AD51" s="2" t="str">
        <f t="shared" si="36"/>
        <v xml:space="preserve"> </v>
      </c>
      <c r="AE51" s="5" t="str">
        <f t="shared" si="37"/>
        <v xml:space="preserve"> </v>
      </c>
      <c r="AF51" s="152"/>
      <c r="AG51" s="2" t="str">
        <f t="shared" si="38"/>
        <v xml:space="preserve"> </v>
      </c>
      <c r="AH51" s="5" t="str">
        <f t="shared" si="39"/>
        <v xml:space="preserve"> </v>
      </c>
    </row>
    <row r="52" spans="2:34">
      <c r="B52" s="155">
        <f>Registration!B52</f>
        <v>47</v>
      </c>
      <c r="C52" s="1">
        <f>Registration!C52</f>
        <v>0</v>
      </c>
      <c r="D52" s="2">
        <f t="shared" si="20"/>
        <v>0</v>
      </c>
      <c r="E52" s="3" t="str">
        <f t="shared" si="21"/>
        <v xml:space="preserve"> </v>
      </c>
      <c r="F52">
        <f>'Opponents Played'!BH51</f>
        <v>0</v>
      </c>
      <c r="H52" s="7"/>
      <c r="I52" s="2" t="str">
        <f t="shared" si="22"/>
        <v xml:space="preserve"> </v>
      </c>
      <c r="J52" s="8" t="str">
        <f t="shared" si="23"/>
        <v xml:space="preserve"> </v>
      </c>
      <c r="K52" s="9"/>
      <c r="L52" s="2" t="str">
        <f t="shared" si="24"/>
        <v xml:space="preserve"> </v>
      </c>
      <c r="M52" s="5" t="str">
        <f t="shared" si="25"/>
        <v xml:space="preserve"> </v>
      </c>
      <c r="N52" s="151"/>
      <c r="O52" s="2" t="str">
        <f t="shared" si="26"/>
        <v xml:space="preserve"> </v>
      </c>
      <c r="P52" s="5" t="str">
        <f t="shared" si="27"/>
        <v xml:space="preserve"> </v>
      </c>
      <c r="Q52" s="151"/>
      <c r="R52" s="2" t="str">
        <f t="shared" si="28"/>
        <v xml:space="preserve"> </v>
      </c>
      <c r="S52" s="5" t="str">
        <f t="shared" si="29"/>
        <v xml:space="preserve"> </v>
      </c>
      <c r="T52" s="151"/>
      <c r="U52" s="2" t="str">
        <f t="shared" si="30"/>
        <v xml:space="preserve"> </v>
      </c>
      <c r="V52" s="5" t="str">
        <f t="shared" si="31"/>
        <v xml:space="preserve"> </v>
      </c>
      <c r="W52" s="151"/>
      <c r="X52" s="2" t="str">
        <f t="shared" si="32"/>
        <v xml:space="preserve"> </v>
      </c>
      <c r="Y52" s="5" t="str">
        <f t="shared" si="33"/>
        <v xml:space="preserve"> </v>
      </c>
      <c r="Z52" s="151"/>
      <c r="AA52" s="2" t="str">
        <f t="shared" si="34"/>
        <v xml:space="preserve"> </v>
      </c>
      <c r="AB52" s="5" t="str">
        <f t="shared" si="35"/>
        <v xml:space="preserve"> </v>
      </c>
      <c r="AC52" s="152"/>
      <c r="AD52" s="2" t="str">
        <f t="shared" si="36"/>
        <v xml:space="preserve"> </v>
      </c>
      <c r="AE52" s="5" t="str">
        <f t="shared" si="37"/>
        <v xml:space="preserve"> </v>
      </c>
      <c r="AF52" s="152"/>
      <c r="AG52" s="2" t="str">
        <f t="shared" si="38"/>
        <v xml:space="preserve"> </v>
      </c>
      <c r="AH52" s="5" t="str">
        <f t="shared" si="39"/>
        <v xml:space="preserve"> </v>
      </c>
    </row>
    <row r="53" spans="2:34">
      <c r="B53" s="155">
        <f>Registration!B53</f>
        <v>48</v>
      </c>
      <c r="C53" s="1">
        <f>Registration!C53</f>
        <v>0</v>
      </c>
      <c r="D53" s="2">
        <f t="shared" si="20"/>
        <v>0</v>
      </c>
      <c r="E53" s="3" t="str">
        <f t="shared" si="21"/>
        <v xml:space="preserve"> </v>
      </c>
      <c r="F53">
        <f>'Opponents Played'!BH52</f>
        <v>0</v>
      </c>
      <c r="H53" s="7"/>
      <c r="I53" s="2" t="str">
        <f t="shared" si="22"/>
        <v xml:space="preserve"> </v>
      </c>
      <c r="J53" s="8" t="str">
        <f t="shared" si="23"/>
        <v xml:space="preserve"> </v>
      </c>
      <c r="K53" s="9"/>
      <c r="L53" s="2" t="str">
        <f t="shared" si="24"/>
        <v xml:space="preserve"> </v>
      </c>
      <c r="M53" s="5" t="str">
        <f t="shared" si="25"/>
        <v xml:space="preserve"> </v>
      </c>
      <c r="N53" s="151"/>
      <c r="O53" s="2" t="str">
        <f t="shared" si="26"/>
        <v xml:space="preserve"> </v>
      </c>
      <c r="P53" s="5" t="str">
        <f t="shared" si="27"/>
        <v xml:space="preserve"> </v>
      </c>
      <c r="Q53" s="151"/>
      <c r="R53" s="2" t="str">
        <f t="shared" si="28"/>
        <v xml:space="preserve"> </v>
      </c>
      <c r="S53" s="5" t="str">
        <f t="shared" si="29"/>
        <v xml:space="preserve"> </v>
      </c>
      <c r="T53" s="151"/>
      <c r="U53" s="2" t="str">
        <f t="shared" si="30"/>
        <v xml:space="preserve"> </v>
      </c>
      <c r="V53" s="5" t="str">
        <f t="shared" si="31"/>
        <v xml:space="preserve"> </v>
      </c>
      <c r="W53" s="151"/>
      <c r="X53" s="2" t="str">
        <f t="shared" si="32"/>
        <v xml:space="preserve"> </v>
      </c>
      <c r="Y53" s="5" t="str">
        <f t="shared" si="33"/>
        <v xml:space="preserve"> </v>
      </c>
      <c r="Z53" s="151"/>
      <c r="AA53" s="2" t="str">
        <f t="shared" si="34"/>
        <v xml:space="preserve"> </v>
      </c>
      <c r="AB53" s="5" t="str">
        <f t="shared" si="35"/>
        <v xml:space="preserve"> </v>
      </c>
      <c r="AC53" s="152"/>
      <c r="AD53" s="2" t="str">
        <f t="shared" si="36"/>
        <v xml:space="preserve"> </v>
      </c>
      <c r="AE53" s="5" t="str">
        <f t="shared" si="37"/>
        <v xml:space="preserve"> </v>
      </c>
      <c r="AF53" s="152"/>
      <c r="AG53" s="2" t="str">
        <f t="shared" si="38"/>
        <v xml:space="preserve"> </v>
      </c>
      <c r="AH53" s="5" t="str">
        <f t="shared" si="39"/>
        <v xml:space="preserve"> </v>
      </c>
    </row>
    <row r="54" spans="2:34">
      <c r="B54" s="155">
        <f>Registration!B54</f>
        <v>49</v>
      </c>
      <c r="C54" s="1">
        <f>Registration!C54</f>
        <v>0</v>
      </c>
      <c r="D54" s="2">
        <f t="shared" si="20"/>
        <v>0</v>
      </c>
      <c r="E54" s="3" t="str">
        <f t="shared" si="21"/>
        <v xml:space="preserve"> </v>
      </c>
      <c r="F54">
        <f>'Opponents Played'!BH53</f>
        <v>0</v>
      </c>
      <c r="H54" s="7"/>
      <c r="I54" s="2" t="str">
        <f t="shared" si="22"/>
        <v xml:space="preserve"> </v>
      </c>
      <c r="J54" s="8" t="str">
        <f t="shared" si="23"/>
        <v xml:space="preserve"> </v>
      </c>
      <c r="K54" s="9"/>
      <c r="L54" s="2" t="str">
        <f t="shared" si="24"/>
        <v xml:space="preserve"> </v>
      </c>
      <c r="M54" s="5" t="str">
        <f t="shared" si="25"/>
        <v xml:space="preserve"> </v>
      </c>
      <c r="N54" s="151"/>
      <c r="O54" s="2" t="str">
        <f t="shared" si="26"/>
        <v xml:space="preserve"> </v>
      </c>
      <c r="P54" s="5" t="str">
        <f t="shared" si="27"/>
        <v xml:space="preserve"> </v>
      </c>
      <c r="Q54" s="151"/>
      <c r="R54" s="2" t="str">
        <f t="shared" si="28"/>
        <v xml:space="preserve"> </v>
      </c>
      <c r="S54" s="5" t="str">
        <f t="shared" si="29"/>
        <v xml:space="preserve"> </v>
      </c>
      <c r="T54" s="151"/>
      <c r="U54" s="2" t="str">
        <f t="shared" si="30"/>
        <v xml:space="preserve"> </v>
      </c>
      <c r="V54" s="5" t="str">
        <f t="shared" si="31"/>
        <v xml:space="preserve"> </v>
      </c>
      <c r="W54" s="151"/>
      <c r="X54" s="2" t="str">
        <f t="shared" si="32"/>
        <v xml:space="preserve"> </v>
      </c>
      <c r="Y54" s="5" t="str">
        <f t="shared" si="33"/>
        <v xml:space="preserve"> </v>
      </c>
      <c r="Z54" s="151"/>
      <c r="AA54" s="2" t="str">
        <f t="shared" si="34"/>
        <v xml:space="preserve"> </v>
      </c>
      <c r="AB54" s="5" t="str">
        <f t="shared" si="35"/>
        <v xml:space="preserve"> </v>
      </c>
      <c r="AC54" s="152"/>
      <c r="AD54" s="2" t="str">
        <f t="shared" si="36"/>
        <v xml:space="preserve"> </v>
      </c>
      <c r="AE54" s="5" t="str">
        <f t="shared" si="37"/>
        <v xml:space="preserve"> </v>
      </c>
      <c r="AF54" s="152"/>
      <c r="AG54" s="2" t="str">
        <f t="shared" si="38"/>
        <v xml:space="preserve"> </v>
      </c>
      <c r="AH54" s="5" t="str">
        <f t="shared" si="39"/>
        <v xml:space="preserve"> </v>
      </c>
    </row>
    <row r="55" spans="2:34">
      <c r="B55" s="155">
        <f>Registration!B55</f>
        <v>50</v>
      </c>
      <c r="C55" s="1">
        <f>Registration!C55</f>
        <v>0</v>
      </c>
      <c r="D55" s="2">
        <f t="shared" si="20"/>
        <v>0</v>
      </c>
      <c r="E55" s="3" t="str">
        <f t="shared" si="21"/>
        <v xml:space="preserve"> </v>
      </c>
      <c r="F55">
        <f>'Opponents Played'!BH54</f>
        <v>0</v>
      </c>
      <c r="H55" s="7"/>
      <c r="I55" s="2" t="str">
        <f t="shared" si="22"/>
        <v xml:space="preserve"> </v>
      </c>
      <c r="J55" s="8" t="str">
        <f t="shared" si="23"/>
        <v xml:space="preserve"> </v>
      </c>
      <c r="K55" s="9"/>
      <c r="L55" s="2" t="str">
        <f t="shared" si="24"/>
        <v xml:space="preserve"> </v>
      </c>
      <c r="M55" s="5" t="str">
        <f t="shared" si="25"/>
        <v xml:space="preserve"> </v>
      </c>
      <c r="N55" s="151"/>
      <c r="O55" s="2" t="str">
        <f t="shared" si="26"/>
        <v xml:space="preserve"> </v>
      </c>
      <c r="P55" s="5" t="str">
        <f t="shared" si="27"/>
        <v xml:space="preserve"> </v>
      </c>
      <c r="Q55" s="151"/>
      <c r="R55" s="2" t="str">
        <f t="shared" si="28"/>
        <v xml:space="preserve"> </v>
      </c>
      <c r="S55" s="5" t="str">
        <f t="shared" si="29"/>
        <v xml:space="preserve"> </v>
      </c>
      <c r="T55" s="151"/>
      <c r="U55" s="2" t="str">
        <f t="shared" si="30"/>
        <v xml:space="preserve"> </v>
      </c>
      <c r="V55" s="5" t="str">
        <f t="shared" si="31"/>
        <v xml:space="preserve"> </v>
      </c>
      <c r="W55" s="151"/>
      <c r="X55" s="2" t="str">
        <f t="shared" si="32"/>
        <v xml:space="preserve"> </v>
      </c>
      <c r="Y55" s="5" t="str">
        <f t="shared" si="33"/>
        <v xml:space="preserve"> </v>
      </c>
      <c r="Z55" s="151"/>
      <c r="AA55" s="2" t="str">
        <f t="shared" si="34"/>
        <v xml:space="preserve"> </v>
      </c>
      <c r="AB55" s="5" t="str">
        <f t="shared" si="35"/>
        <v xml:space="preserve"> </v>
      </c>
      <c r="AC55" s="152"/>
      <c r="AD55" s="2" t="str">
        <f t="shared" si="36"/>
        <v xml:space="preserve"> </v>
      </c>
      <c r="AE55" s="5" t="str">
        <f t="shared" si="37"/>
        <v xml:space="preserve"> </v>
      </c>
      <c r="AF55" s="152"/>
      <c r="AG55" s="2" t="str">
        <f t="shared" si="38"/>
        <v xml:space="preserve"> </v>
      </c>
      <c r="AH55" s="5" t="str">
        <f t="shared" si="39"/>
        <v xml:space="preserve"> </v>
      </c>
    </row>
    <row r="56" spans="2:34">
      <c r="B56" s="155">
        <f>Registration!B56</f>
        <v>51</v>
      </c>
      <c r="C56" s="1">
        <f>Registration!C56</f>
        <v>0</v>
      </c>
      <c r="D56" s="2">
        <f t="shared" si="20"/>
        <v>0</v>
      </c>
      <c r="E56" s="3" t="str">
        <f t="shared" si="21"/>
        <v xml:space="preserve"> </v>
      </c>
      <c r="F56">
        <f>'Opponents Played'!BH55</f>
        <v>0</v>
      </c>
      <c r="H56" s="7"/>
      <c r="I56" s="2" t="str">
        <f t="shared" si="22"/>
        <v xml:space="preserve"> </v>
      </c>
      <c r="J56" s="8" t="str">
        <f t="shared" si="23"/>
        <v xml:space="preserve"> </v>
      </c>
      <c r="K56" s="9"/>
      <c r="L56" s="2" t="str">
        <f t="shared" si="24"/>
        <v xml:space="preserve"> </v>
      </c>
      <c r="M56" s="5" t="str">
        <f t="shared" si="25"/>
        <v xml:space="preserve"> </v>
      </c>
      <c r="N56" s="151"/>
      <c r="O56" s="2" t="str">
        <f t="shared" si="26"/>
        <v xml:space="preserve"> </v>
      </c>
      <c r="P56" s="5" t="str">
        <f t="shared" si="27"/>
        <v xml:space="preserve"> </v>
      </c>
      <c r="Q56" s="151"/>
      <c r="R56" s="2" t="str">
        <f t="shared" si="28"/>
        <v xml:space="preserve"> </v>
      </c>
      <c r="S56" s="5" t="str">
        <f t="shared" si="29"/>
        <v xml:space="preserve"> </v>
      </c>
      <c r="T56" s="151"/>
      <c r="U56" s="2" t="str">
        <f t="shared" si="30"/>
        <v xml:space="preserve"> </v>
      </c>
      <c r="V56" s="5" t="str">
        <f t="shared" si="31"/>
        <v xml:space="preserve"> </v>
      </c>
      <c r="W56" s="151"/>
      <c r="X56" s="2" t="str">
        <f t="shared" si="32"/>
        <v xml:space="preserve"> </v>
      </c>
      <c r="Y56" s="5" t="str">
        <f t="shared" si="33"/>
        <v xml:space="preserve"> </v>
      </c>
      <c r="Z56" s="151"/>
      <c r="AA56" s="2" t="str">
        <f t="shared" si="34"/>
        <v xml:space="preserve"> </v>
      </c>
      <c r="AB56" s="5" t="str">
        <f t="shared" si="35"/>
        <v xml:space="preserve"> </v>
      </c>
      <c r="AC56" s="152"/>
      <c r="AD56" s="2" t="str">
        <f t="shared" si="36"/>
        <v xml:space="preserve"> </v>
      </c>
      <c r="AE56" s="5" t="str">
        <f t="shared" si="37"/>
        <v xml:space="preserve"> </v>
      </c>
      <c r="AF56" s="152"/>
      <c r="AG56" s="2" t="str">
        <f t="shared" si="38"/>
        <v xml:space="preserve"> </v>
      </c>
      <c r="AH56" s="5" t="str">
        <f t="shared" si="39"/>
        <v xml:space="preserve"> </v>
      </c>
    </row>
    <row r="57" spans="2:34">
      <c r="B57" s="155">
        <f>Registration!B57</f>
        <v>52</v>
      </c>
      <c r="C57" s="1">
        <f>Registration!C57</f>
        <v>0</v>
      </c>
      <c r="D57" s="2">
        <f t="shared" si="20"/>
        <v>0</v>
      </c>
      <c r="E57" s="3" t="str">
        <f t="shared" si="21"/>
        <v xml:space="preserve"> </v>
      </c>
      <c r="F57" s="14">
        <f>'Opponents Played'!BH56</f>
        <v>0</v>
      </c>
      <c r="H57" s="7"/>
      <c r="I57" s="2" t="str">
        <f t="shared" si="22"/>
        <v xml:space="preserve"> </v>
      </c>
      <c r="J57" s="8" t="str">
        <f t="shared" si="23"/>
        <v xml:space="preserve"> </v>
      </c>
      <c r="K57" s="9"/>
      <c r="L57" s="2" t="str">
        <f t="shared" si="24"/>
        <v xml:space="preserve"> </v>
      </c>
      <c r="M57" s="5" t="str">
        <f t="shared" si="25"/>
        <v xml:space="preserve"> </v>
      </c>
      <c r="N57" s="151"/>
      <c r="O57" s="2" t="str">
        <f t="shared" si="26"/>
        <v xml:space="preserve"> </v>
      </c>
      <c r="P57" s="5" t="str">
        <f t="shared" si="27"/>
        <v xml:space="preserve"> </v>
      </c>
      <c r="Q57" s="151"/>
      <c r="R57" s="2" t="str">
        <f t="shared" si="28"/>
        <v xml:space="preserve"> </v>
      </c>
      <c r="S57" s="5" t="str">
        <f t="shared" si="29"/>
        <v xml:space="preserve"> </v>
      </c>
      <c r="T57" s="151"/>
      <c r="U57" s="2" t="str">
        <f t="shared" si="30"/>
        <v xml:space="preserve"> </v>
      </c>
      <c r="V57" s="5" t="str">
        <f t="shared" si="31"/>
        <v xml:space="preserve"> </v>
      </c>
      <c r="W57" s="151"/>
      <c r="X57" s="2" t="str">
        <f t="shared" si="32"/>
        <v xml:space="preserve"> </v>
      </c>
      <c r="Y57" s="5" t="str">
        <f t="shared" si="33"/>
        <v xml:space="preserve"> </v>
      </c>
      <c r="Z57" s="151"/>
      <c r="AA57" s="2" t="str">
        <f t="shared" si="34"/>
        <v xml:space="preserve"> </v>
      </c>
      <c r="AB57" s="5" t="str">
        <f t="shared" si="35"/>
        <v xml:space="preserve"> </v>
      </c>
      <c r="AC57" s="152"/>
      <c r="AD57" s="2" t="str">
        <f t="shared" si="36"/>
        <v xml:space="preserve"> </v>
      </c>
      <c r="AE57" s="5" t="str">
        <f t="shared" si="37"/>
        <v xml:space="preserve"> </v>
      </c>
      <c r="AF57" s="152"/>
      <c r="AG57" s="2" t="str">
        <f t="shared" si="38"/>
        <v xml:space="preserve"> </v>
      </c>
      <c r="AH57" s="5" t="str">
        <f t="shared" si="39"/>
        <v xml:space="preserve"> </v>
      </c>
    </row>
    <row r="58" spans="2:34">
      <c r="B58" s="155">
        <f>Registration!B58</f>
        <v>53</v>
      </c>
      <c r="C58" s="1">
        <f>Registration!C58</f>
        <v>0</v>
      </c>
      <c r="D58" s="2">
        <f t="shared" si="20"/>
        <v>0</v>
      </c>
      <c r="E58" s="3" t="str">
        <f t="shared" si="21"/>
        <v xml:space="preserve"> </v>
      </c>
      <c r="F58">
        <f>'Opponents Played'!BH57</f>
        <v>0</v>
      </c>
      <c r="H58" s="7"/>
      <c r="I58" s="2" t="str">
        <f t="shared" si="22"/>
        <v xml:space="preserve"> </v>
      </c>
      <c r="J58" s="8" t="str">
        <f t="shared" si="23"/>
        <v xml:space="preserve"> </v>
      </c>
      <c r="K58" s="9"/>
      <c r="L58" s="2" t="str">
        <f t="shared" si="24"/>
        <v xml:space="preserve"> </v>
      </c>
      <c r="M58" s="5" t="str">
        <f t="shared" si="25"/>
        <v xml:space="preserve"> </v>
      </c>
      <c r="N58" s="151"/>
      <c r="O58" s="2" t="str">
        <f t="shared" si="26"/>
        <v xml:space="preserve"> </v>
      </c>
      <c r="P58" s="5" t="str">
        <f t="shared" si="27"/>
        <v xml:space="preserve"> </v>
      </c>
      <c r="Q58" s="151"/>
      <c r="R58" s="2" t="str">
        <f t="shared" si="28"/>
        <v xml:space="preserve"> </v>
      </c>
      <c r="S58" s="5" t="str">
        <f t="shared" si="29"/>
        <v xml:space="preserve"> </v>
      </c>
      <c r="T58" s="151"/>
      <c r="U58" s="2" t="str">
        <f t="shared" si="30"/>
        <v xml:space="preserve"> </v>
      </c>
      <c r="V58" s="5" t="str">
        <f t="shared" si="31"/>
        <v xml:space="preserve"> </v>
      </c>
      <c r="W58" s="151"/>
      <c r="X58" s="2" t="str">
        <f t="shared" si="32"/>
        <v xml:space="preserve"> </v>
      </c>
      <c r="Y58" s="5" t="str">
        <f t="shared" si="33"/>
        <v xml:space="preserve"> </v>
      </c>
      <c r="Z58" s="151"/>
      <c r="AA58" s="2" t="str">
        <f t="shared" si="34"/>
        <v xml:space="preserve"> </v>
      </c>
      <c r="AB58" s="5" t="str">
        <f t="shared" si="35"/>
        <v xml:space="preserve"> </v>
      </c>
      <c r="AC58" s="152"/>
      <c r="AD58" s="2" t="str">
        <f t="shared" si="36"/>
        <v xml:space="preserve"> </v>
      </c>
      <c r="AE58" s="5" t="str">
        <f t="shared" si="37"/>
        <v xml:space="preserve"> </v>
      </c>
      <c r="AF58" s="152"/>
      <c r="AG58" s="2" t="str">
        <f t="shared" si="38"/>
        <v xml:space="preserve"> </v>
      </c>
      <c r="AH58" s="5" t="str">
        <f t="shared" si="39"/>
        <v xml:space="preserve"> </v>
      </c>
    </row>
    <row r="59" spans="2:34">
      <c r="B59" s="155">
        <f>Registration!B59</f>
        <v>54</v>
      </c>
      <c r="C59" s="1">
        <f>Registration!C59</f>
        <v>0</v>
      </c>
      <c r="D59" s="2">
        <f t="shared" si="20"/>
        <v>0</v>
      </c>
      <c r="E59" s="3" t="str">
        <f t="shared" si="21"/>
        <v xml:space="preserve"> </v>
      </c>
      <c r="F59">
        <f>'Opponents Played'!BH58</f>
        <v>0</v>
      </c>
      <c r="H59" s="7"/>
      <c r="I59" s="2" t="str">
        <f t="shared" si="22"/>
        <v xml:space="preserve"> </v>
      </c>
      <c r="J59" s="8" t="str">
        <f t="shared" si="23"/>
        <v xml:space="preserve"> </v>
      </c>
      <c r="K59" s="9"/>
      <c r="L59" s="2" t="str">
        <f t="shared" si="24"/>
        <v xml:space="preserve"> </v>
      </c>
      <c r="M59" s="5" t="str">
        <f t="shared" si="25"/>
        <v xml:space="preserve"> </v>
      </c>
      <c r="N59" s="151"/>
      <c r="O59" s="2" t="str">
        <f t="shared" si="26"/>
        <v xml:space="preserve"> </v>
      </c>
      <c r="P59" s="5" t="str">
        <f t="shared" si="27"/>
        <v xml:space="preserve"> </v>
      </c>
      <c r="Q59" s="151"/>
      <c r="R59" s="2" t="str">
        <f t="shared" si="28"/>
        <v xml:space="preserve"> </v>
      </c>
      <c r="S59" s="5" t="str">
        <f t="shared" si="29"/>
        <v xml:space="preserve"> </v>
      </c>
      <c r="T59" s="151"/>
      <c r="U59" s="2" t="str">
        <f t="shared" si="30"/>
        <v xml:space="preserve"> </v>
      </c>
      <c r="V59" s="5" t="str">
        <f t="shared" si="31"/>
        <v xml:space="preserve"> </v>
      </c>
      <c r="W59" s="151"/>
      <c r="X59" s="2" t="str">
        <f t="shared" si="32"/>
        <v xml:space="preserve"> </v>
      </c>
      <c r="Y59" s="5" t="str">
        <f t="shared" si="33"/>
        <v xml:space="preserve"> </v>
      </c>
      <c r="Z59" s="151"/>
      <c r="AA59" s="2" t="str">
        <f t="shared" si="34"/>
        <v xml:space="preserve"> </v>
      </c>
      <c r="AB59" s="5" t="str">
        <f t="shared" si="35"/>
        <v xml:space="preserve"> </v>
      </c>
      <c r="AC59" s="152"/>
      <c r="AD59" s="2" t="str">
        <f t="shared" si="36"/>
        <v xml:space="preserve"> </v>
      </c>
      <c r="AE59" s="5" t="str">
        <f t="shared" si="37"/>
        <v xml:space="preserve"> </v>
      </c>
      <c r="AF59" s="152"/>
      <c r="AG59" s="2" t="str">
        <f t="shared" si="38"/>
        <v xml:space="preserve"> </v>
      </c>
      <c r="AH59" s="5" t="str">
        <f t="shared" si="39"/>
        <v xml:space="preserve"> </v>
      </c>
    </row>
    <row r="60" spans="2:34">
      <c r="B60" s="155">
        <f>Registration!B60</f>
        <v>55</v>
      </c>
      <c r="C60" s="1">
        <f>Registration!C60</f>
        <v>0</v>
      </c>
      <c r="D60" s="2">
        <f t="shared" si="20"/>
        <v>0</v>
      </c>
      <c r="E60" s="3" t="str">
        <f t="shared" si="21"/>
        <v xml:space="preserve"> </v>
      </c>
      <c r="F60">
        <f>'Opponents Played'!BH59</f>
        <v>0</v>
      </c>
      <c r="H60" s="7"/>
      <c r="I60" s="2" t="str">
        <f t="shared" si="22"/>
        <v xml:space="preserve"> </v>
      </c>
      <c r="J60" s="8" t="str">
        <f t="shared" si="23"/>
        <v xml:space="preserve"> </v>
      </c>
      <c r="K60" s="9"/>
      <c r="L60" s="2" t="str">
        <f t="shared" si="24"/>
        <v xml:space="preserve"> </v>
      </c>
      <c r="M60" s="5" t="str">
        <f t="shared" si="25"/>
        <v xml:space="preserve"> </v>
      </c>
      <c r="N60" s="151"/>
      <c r="O60" s="2" t="str">
        <f t="shared" si="26"/>
        <v xml:space="preserve"> </v>
      </c>
      <c r="P60" s="5" t="str">
        <f t="shared" si="27"/>
        <v xml:space="preserve"> </v>
      </c>
      <c r="Q60" s="151"/>
      <c r="R60" s="2" t="str">
        <f t="shared" si="28"/>
        <v xml:space="preserve"> </v>
      </c>
      <c r="S60" s="5" t="str">
        <f t="shared" si="29"/>
        <v xml:space="preserve"> </v>
      </c>
      <c r="T60" s="151"/>
      <c r="U60" s="2" t="str">
        <f t="shared" si="30"/>
        <v xml:space="preserve"> </v>
      </c>
      <c r="V60" s="5" t="str">
        <f t="shared" si="31"/>
        <v xml:space="preserve"> </v>
      </c>
      <c r="W60" s="151"/>
      <c r="X60" s="2" t="str">
        <f t="shared" si="32"/>
        <v xml:space="preserve"> </v>
      </c>
      <c r="Y60" s="5" t="str">
        <f t="shared" si="33"/>
        <v xml:space="preserve"> </v>
      </c>
      <c r="Z60" s="151"/>
      <c r="AA60" s="2" t="str">
        <f t="shared" si="34"/>
        <v xml:space="preserve"> </v>
      </c>
      <c r="AB60" s="5" t="str">
        <f t="shared" si="35"/>
        <v xml:space="preserve"> </v>
      </c>
      <c r="AC60" s="152"/>
      <c r="AD60" s="2" t="str">
        <f t="shared" si="36"/>
        <v xml:space="preserve"> </v>
      </c>
      <c r="AE60" s="5" t="str">
        <f t="shared" si="37"/>
        <v xml:space="preserve"> </v>
      </c>
      <c r="AF60" s="152"/>
      <c r="AG60" s="2" t="str">
        <f t="shared" si="38"/>
        <v xml:space="preserve"> </v>
      </c>
      <c r="AH60" s="5" t="str">
        <f t="shared" si="39"/>
        <v xml:space="preserve"> </v>
      </c>
    </row>
  </sheetData>
  <phoneticPr fontId="0" type="noConversion"/>
  <pageMargins left="0.56999999999999995" right="0.24" top="0.78749999999999998" bottom="0.78749999999999998" header="0.5" footer="0.5"/>
  <pageSetup paperSize="3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topLeftCell="A25" zoomScale="80" zoomScaleNormal="100" zoomScaleSheetLayoutView="80" workbookViewId="0">
      <selection activeCell="E70" sqref="E70:E71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42578125" style="1" customWidth="1"/>
    <col min="12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23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24</v>
      </c>
      <c r="C3" s="18">
        <f>+Registration!B5</f>
        <v>40718</v>
      </c>
      <c r="D3" s="17"/>
      <c r="E3" s="16"/>
      <c r="F3" s="16"/>
      <c r="G3" s="16"/>
      <c r="H3" s="16"/>
      <c r="I3" s="16"/>
    </row>
    <row r="4" spans="1:15">
      <c r="A4" s="16"/>
      <c r="B4" s="16" t="s">
        <v>25</v>
      </c>
      <c r="C4" s="19" t="s">
        <v>26</v>
      </c>
      <c r="D4" s="17"/>
      <c r="E4" s="16"/>
      <c r="F4" s="16"/>
      <c r="G4" s="16"/>
      <c r="H4" s="16"/>
      <c r="I4" s="16"/>
    </row>
    <row r="5" spans="1:15" hidden="1">
      <c r="A5" s="16"/>
      <c r="B5" s="16"/>
      <c r="C5" s="16"/>
      <c r="D5" s="17"/>
      <c r="E5" s="16"/>
      <c r="F5" s="16"/>
      <c r="G5" s="16"/>
      <c r="H5" s="16"/>
      <c r="I5" s="16"/>
    </row>
    <row r="6" spans="1:15" hidden="1">
      <c r="A6" s="16"/>
      <c r="B6" s="16" t="s">
        <v>27</v>
      </c>
      <c r="C6" s="16"/>
      <c r="D6" s="17"/>
      <c r="E6" s="16"/>
      <c r="F6" s="16"/>
      <c r="G6" s="16"/>
      <c r="H6" s="16"/>
      <c r="I6" s="16"/>
    </row>
    <row r="7" spans="1:15" hidden="1">
      <c r="A7" s="16"/>
      <c r="B7" s="16" t="s">
        <v>28</v>
      </c>
      <c r="C7" s="16"/>
      <c r="D7" s="17"/>
      <c r="E7" s="16"/>
      <c r="F7" s="16"/>
      <c r="G7" s="16"/>
      <c r="H7" s="16"/>
      <c r="I7" s="16"/>
    </row>
    <row r="8" spans="1:15" hidden="1">
      <c r="A8" s="16"/>
      <c r="B8" s="16" t="s">
        <v>994</v>
      </c>
      <c r="C8" s="16"/>
      <c r="D8" s="17"/>
      <c r="E8" s="16"/>
      <c r="F8" s="16"/>
      <c r="G8" s="16"/>
      <c r="H8" s="16"/>
      <c r="I8" s="16"/>
    </row>
    <row r="10" spans="1:15">
      <c r="B10" s="15" t="s">
        <v>29</v>
      </c>
      <c r="C10" s="162"/>
      <c r="G10" s="15" t="s">
        <v>30</v>
      </c>
      <c r="H10" s="15" t="e">
        <f>AVERAGE(E13:E22)</f>
        <v>#DIV/0!</v>
      </c>
    </row>
    <row r="11" spans="1:15">
      <c r="B11" s="15" t="s">
        <v>31</v>
      </c>
      <c r="C11" s="15">
        <f>COUNT(B13:B22)</f>
        <v>0</v>
      </c>
      <c r="G11" s="15" t="s">
        <v>32</v>
      </c>
      <c r="H11" s="15">
        <f>MAX(E13:E22)</f>
        <v>0</v>
      </c>
      <c r="J11" s="1" t="s">
        <v>997</v>
      </c>
    </row>
    <row r="12" spans="1:15">
      <c r="B12" s="15" t="s">
        <v>33</v>
      </c>
      <c r="C12" s="15" t="s">
        <v>34</v>
      </c>
      <c r="E12" s="15" t="s">
        <v>35</v>
      </c>
      <c r="F12" s="15" t="s">
        <v>36</v>
      </c>
      <c r="G12" s="15" t="s">
        <v>37</v>
      </c>
      <c r="H12" s="15" t="s">
        <v>38</v>
      </c>
      <c r="I12" s="15" t="s">
        <v>39</v>
      </c>
      <c r="J12" s="15" t="s">
        <v>998</v>
      </c>
      <c r="K12" s="157"/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23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 t="s">
        <v>999</v>
      </c>
      <c r="K13" s="158"/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156"/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4" spans="1:15">
      <c r="B24" s="15" t="s">
        <v>40</v>
      </c>
      <c r="C24" s="28"/>
      <c r="G24" s="15" t="s">
        <v>41</v>
      </c>
      <c r="H24" s="15" t="e">
        <f>AVERAGE(E27:E36)</f>
        <v>#DIV/0!</v>
      </c>
    </row>
    <row r="25" spans="1:15">
      <c r="B25" s="15" t="s">
        <v>42</v>
      </c>
      <c r="C25" s="15">
        <f>COUNT(B27:B36)</f>
        <v>0</v>
      </c>
      <c r="G25" s="15" t="s">
        <v>43</v>
      </c>
      <c r="H25" s="29">
        <f>MAX(E27:E36)</f>
        <v>0</v>
      </c>
      <c r="J25" s="1" t="s">
        <v>997</v>
      </c>
    </row>
    <row r="26" spans="1:15">
      <c r="B26" s="15" t="s">
        <v>44</v>
      </c>
      <c r="C26" s="15" t="s">
        <v>45</v>
      </c>
      <c r="E26" s="15" t="s">
        <v>46</v>
      </c>
      <c r="F26" s="15" t="s">
        <v>47</v>
      </c>
      <c r="G26" s="15" t="s">
        <v>48</v>
      </c>
      <c r="H26" s="15" t="s">
        <v>49</v>
      </c>
      <c r="I26" s="15" t="s">
        <v>50</v>
      </c>
      <c r="J26" s="15" t="s">
        <v>998</v>
      </c>
      <c r="K26" s="157"/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30" t="str">
        <f>IF(E27=0," ",RANK(E27,E27:E36))</f>
        <v xml:space="preserve"> </v>
      </c>
      <c r="G27" s="31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 t="s">
        <v>999</v>
      </c>
      <c r="K27" s="158"/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32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156"/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 hidden="1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 hidden="1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 hidden="1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 hidden="1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51</v>
      </c>
      <c r="C38" s="28"/>
      <c r="G38" s="15" t="s">
        <v>52</v>
      </c>
      <c r="H38" s="15" t="e">
        <f>AVERAGE(E41:E50)</f>
        <v>#DIV/0!</v>
      </c>
    </row>
    <row r="39" spans="1:15">
      <c r="B39" s="15" t="s">
        <v>53</v>
      </c>
      <c r="C39" s="15">
        <f>COUNT(B41:B50)</f>
        <v>0</v>
      </c>
      <c r="G39" s="15" t="s">
        <v>54</v>
      </c>
      <c r="H39" s="15">
        <f>MAX(E41:E50)</f>
        <v>0</v>
      </c>
      <c r="J39" s="1" t="s">
        <v>997</v>
      </c>
    </row>
    <row r="40" spans="1:15">
      <c r="B40" s="15" t="s">
        <v>55</v>
      </c>
      <c r="C40" s="15" t="s">
        <v>56</v>
      </c>
      <c r="E40" s="15" t="s">
        <v>57</v>
      </c>
      <c r="F40" s="15" t="s">
        <v>58</v>
      </c>
      <c r="G40" s="15" t="s">
        <v>59</v>
      </c>
      <c r="H40" s="15" t="s">
        <v>60</v>
      </c>
      <c r="I40" s="15" t="s">
        <v>61</v>
      </c>
      <c r="J40" s="15" t="s">
        <v>998</v>
      </c>
      <c r="K40" s="157"/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0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",IF(E41=H$25,E41/H$24,E41/H$25))</f>
        <v xml:space="preserve"> </v>
      </c>
      <c r="I41" s="24" t="str">
        <f>IF(E41=0," ",H41+G41)</f>
        <v xml:space="preserve"> </v>
      </c>
      <c r="J41" s="25" t="s">
        <v>999</v>
      </c>
      <c r="K41" s="158"/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  <c r="J42" s="25"/>
      <c r="K42" s="156"/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hidden="1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 hidden="1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11" hidden="1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11" hidden="1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11">
      <c r="B52" s="15" t="s">
        <v>62</v>
      </c>
      <c r="C52" s="162"/>
      <c r="G52" s="15" t="s">
        <v>63</v>
      </c>
      <c r="H52" s="15" t="e">
        <f>AVERAGE(E55:E64)</f>
        <v>#DIV/0!</v>
      </c>
    </row>
    <row r="53" spans="1:11">
      <c r="B53" s="15" t="s">
        <v>64</v>
      </c>
      <c r="C53" s="15">
        <f>COUNT(B55:B64)</f>
        <v>0</v>
      </c>
      <c r="G53" s="15" t="s">
        <v>65</v>
      </c>
      <c r="H53" s="15">
        <f>MAX(E55:E64)</f>
        <v>0</v>
      </c>
      <c r="J53" s="1" t="s">
        <v>997</v>
      </c>
    </row>
    <row r="54" spans="1:11">
      <c r="B54" s="15" t="s">
        <v>66</v>
      </c>
      <c r="C54" s="15" t="s">
        <v>67</v>
      </c>
      <c r="E54" s="15" t="s">
        <v>68</v>
      </c>
      <c r="F54" s="15" t="s">
        <v>69</v>
      </c>
      <c r="G54" s="15" t="s">
        <v>70</v>
      </c>
      <c r="H54" s="15" t="s">
        <v>71</v>
      </c>
      <c r="I54" s="15" t="s">
        <v>72</v>
      </c>
      <c r="J54" s="15" t="s">
        <v>998</v>
      </c>
      <c r="K54" s="157"/>
    </row>
    <row r="55" spans="1:11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  <c r="J55" s="25" t="s">
        <v>999</v>
      </c>
      <c r="K55" s="158"/>
    </row>
    <row r="56" spans="1:11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  <c r="J56" s="25"/>
      <c r="K56" s="156"/>
    </row>
    <row r="57" spans="1:11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11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31" t="str">
        <f>IF(E58=0," ",RANK(E58,E55:E64))</f>
        <v xml:space="preserve"> </v>
      </c>
      <c r="G58" s="23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11" hidden="1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11" hidden="1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11" hidden="1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11" ht="13.5" hidden="1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11" hidden="1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11" hidden="1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7" spans="1:9">
      <c r="B67" s="15" t="s">
        <v>73</v>
      </c>
      <c r="C67" s="161"/>
      <c r="G67" s="15" t="s">
        <v>74</v>
      </c>
      <c r="H67" s="15" t="e">
        <f>AVERAGE(E70:E79)</f>
        <v>#DIV/0!</v>
      </c>
    </row>
    <row r="68" spans="1:9">
      <c r="B68" s="15" t="s">
        <v>75</v>
      </c>
      <c r="C68" s="15">
        <f>COUNT(B70:B79)</f>
        <v>0</v>
      </c>
      <c r="G68" s="15" t="s">
        <v>76</v>
      </c>
      <c r="H68" s="15">
        <f>MAX(E70:E79)</f>
        <v>0</v>
      </c>
    </row>
    <row r="69" spans="1:9">
      <c r="B69" s="15" t="s">
        <v>77</v>
      </c>
      <c r="C69" s="15" t="s">
        <v>78</v>
      </c>
      <c r="E69" s="15" t="s">
        <v>79</v>
      </c>
      <c r="F69" s="15" t="s">
        <v>80</v>
      </c>
      <c r="G69" s="15" t="s">
        <v>81</v>
      </c>
      <c r="H69" s="15" t="s">
        <v>82</v>
      </c>
      <c r="I69" s="15" t="s">
        <v>83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164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 hidden="1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 hidden="1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 hidden="1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 hidden="1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 hidden="1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84</v>
      </c>
      <c r="C81" s="162"/>
      <c r="G81" s="15" t="s">
        <v>85</v>
      </c>
      <c r="H81" s="15" t="e">
        <f>AVERAGE(E84:E93)</f>
        <v>#DIV/0!</v>
      </c>
    </row>
    <row r="82" spans="1:9">
      <c r="B82" s="15" t="s">
        <v>86</v>
      </c>
      <c r="C82" s="15">
        <f>COUNT(B84:B93)</f>
        <v>0</v>
      </c>
      <c r="G82" s="15" t="s">
        <v>87</v>
      </c>
      <c r="H82" s="15">
        <f>MAX(E84:E93)</f>
        <v>0</v>
      </c>
    </row>
    <row r="83" spans="1:9">
      <c r="B83" s="15" t="s">
        <v>88</v>
      </c>
      <c r="C83" s="15" t="s">
        <v>89</v>
      </c>
      <c r="E83" s="15" t="s">
        <v>90</v>
      </c>
      <c r="F83" s="15" t="s">
        <v>91</v>
      </c>
      <c r="G83" s="15" t="s">
        <v>92</v>
      </c>
      <c r="H83" s="15" t="s">
        <v>93</v>
      </c>
      <c r="I83" s="15" t="s">
        <v>94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29" t="str">
        <f>IF(E87=0," ",RANK(E87,E84:E93))</f>
        <v xml:space="preserve"> </v>
      </c>
      <c r="G87" s="30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 hidden="1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 hidden="1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 hidden="1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 hidden="1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 hidden="1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95</v>
      </c>
      <c r="C95" s="20"/>
      <c r="G95" s="15" t="s">
        <v>96</v>
      </c>
      <c r="H95" s="15" t="e">
        <f>AVERAGE(E98:E107)</f>
        <v>#DIV/0!</v>
      </c>
    </row>
    <row r="96" spans="1:9">
      <c r="B96" s="15" t="s">
        <v>97</v>
      </c>
      <c r="C96" s="15">
        <f>COUNT(B98:B107)</f>
        <v>0</v>
      </c>
      <c r="G96" s="15" t="s">
        <v>98</v>
      </c>
      <c r="H96" s="15">
        <f>MAX(E98:E107)</f>
        <v>0</v>
      </c>
    </row>
    <row r="97" spans="1:9">
      <c r="B97" s="15" t="s">
        <v>99</v>
      </c>
      <c r="C97" s="15" t="s">
        <v>100</v>
      </c>
      <c r="E97" s="15" t="s">
        <v>101</v>
      </c>
      <c r="F97" s="15" t="s">
        <v>102</v>
      </c>
      <c r="G97" s="15" t="s">
        <v>103</v>
      </c>
      <c r="H97" s="15" t="s">
        <v>104</v>
      </c>
      <c r="I97" s="15" t="s">
        <v>105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 hidden="1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 hidden="1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 hidden="1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 hidden="1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 hidden="1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106</v>
      </c>
      <c r="C109" s="28"/>
      <c r="G109" s="15" t="s">
        <v>107</v>
      </c>
      <c r="H109" s="15" t="e">
        <f>AVERAGE(E112:E121)</f>
        <v>#DIV/0!</v>
      </c>
    </row>
    <row r="110" spans="1:9">
      <c r="B110" s="15" t="s">
        <v>108</v>
      </c>
      <c r="C110" s="15">
        <f>COUNT(B112:B121)</f>
        <v>0</v>
      </c>
      <c r="G110" s="15" t="s">
        <v>109</v>
      </c>
      <c r="H110" s="33">
        <f>MAX(E112:E121)</f>
        <v>0</v>
      </c>
    </row>
    <row r="111" spans="1:9">
      <c r="B111" s="15" t="s">
        <v>110</v>
      </c>
      <c r="C111" s="15" t="s">
        <v>111</v>
      </c>
      <c r="E111" s="15" t="s">
        <v>112</v>
      </c>
      <c r="F111" s="15" t="s">
        <v>113</v>
      </c>
      <c r="G111" s="15" t="s">
        <v>114</v>
      </c>
      <c r="H111" s="15" t="s">
        <v>115</v>
      </c>
      <c r="I111" s="15" t="s">
        <v>116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117</v>
      </c>
      <c r="C123" s="28"/>
      <c r="G123" s="15" t="s">
        <v>118</v>
      </c>
      <c r="H123" s="15" t="e">
        <f>AVERAGE(E126:E135)</f>
        <v>#DIV/0!</v>
      </c>
    </row>
    <row r="124" spans="1:9">
      <c r="B124" s="15" t="s">
        <v>119</v>
      </c>
      <c r="C124" s="15">
        <f>COUNT(B126:B135)</f>
        <v>0</v>
      </c>
      <c r="G124" s="15" t="s">
        <v>120</v>
      </c>
      <c r="H124" s="15">
        <f>MAX(E126:E135)</f>
        <v>0</v>
      </c>
    </row>
    <row r="125" spans="1:9">
      <c r="B125" s="15" t="s">
        <v>121</v>
      </c>
      <c r="C125" s="15" t="s">
        <v>122</v>
      </c>
      <c r="E125" s="15" t="s">
        <v>123</v>
      </c>
      <c r="F125" s="15" t="s">
        <v>124</v>
      </c>
      <c r="G125" s="15" t="s">
        <v>125</v>
      </c>
      <c r="H125" s="15" t="s">
        <v>126</v>
      </c>
      <c r="I125" s="15" t="s">
        <v>127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128</v>
      </c>
      <c r="C138" s="28"/>
      <c r="G138" s="15" t="s">
        <v>129</v>
      </c>
      <c r="H138" s="15" t="e">
        <f>AVERAGE(E141:E150)</f>
        <v>#DIV/0!</v>
      </c>
    </row>
    <row r="139" spans="1:9">
      <c r="B139" s="15" t="s">
        <v>130</v>
      </c>
      <c r="C139" s="15">
        <f>COUNT(B141:B150)</f>
        <v>0</v>
      </c>
      <c r="G139" s="15" t="s">
        <v>131</v>
      </c>
      <c r="H139" s="15">
        <f>MAX(E141:E150)</f>
        <v>0</v>
      </c>
    </row>
    <row r="140" spans="1:9">
      <c r="B140" s="15" t="s">
        <v>132</v>
      </c>
      <c r="C140" s="15" t="s">
        <v>133</v>
      </c>
      <c r="E140" s="15" t="s">
        <v>134</v>
      </c>
      <c r="F140" s="15" t="s">
        <v>135</v>
      </c>
      <c r="G140" s="15" t="s">
        <v>136</v>
      </c>
      <c r="H140" s="15" t="s">
        <v>137</v>
      </c>
      <c r="I140" s="15" t="s">
        <v>138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  <rowBreaks count="1" manualBreakCount="1">
    <brk id="73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zoomScaleNormal="100" zoomScaleSheetLayoutView="100" workbookViewId="0">
      <selection activeCell="B55" sqref="B55:B59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140625" style="1" customWidth="1"/>
    <col min="12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139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140</v>
      </c>
      <c r="C3" s="18">
        <f>+Registration!B5</f>
        <v>40718</v>
      </c>
      <c r="D3" s="17"/>
      <c r="E3" s="16"/>
      <c r="F3" s="16"/>
      <c r="G3" s="16"/>
      <c r="H3" s="16"/>
      <c r="I3" s="16"/>
    </row>
    <row r="4" spans="1:15">
      <c r="A4" s="16"/>
      <c r="B4" s="16" t="s">
        <v>141</v>
      </c>
      <c r="C4" s="19">
        <v>0.58333333333333337</v>
      </c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 hidden="1">
      <c r="A6" s="16"/>
      <c r="B6" s="16" t="s">
        <v>142</v>
      </c>
      <c r="C6" s="16"/>
      <c r="D6" s="17"/>
      <c r="E6" s="16"/>
      <c r="F6" s="16"/>
      <c r="G6" s="16"/>
      <c r="H6" s="16"/>
      <c r="I6" s="16"/>
    </row>
    <row r="7" spans="1:15" hidden="1">
      <c r="A7" s="16"/>
      <c r="B7" s="16" t="s">
        <v>143</v>
      </c>
      <c r="C7" s="16"/>
      <c r="D7" s="17"/>
      <c r="E7" s="16"/>
      <c r="F7" s="16"/>
      <c r="G7" s="16"/>
      <c r="H7" s="16"/>
      <c r="I7" s="16"/>
    </row>
    <row r="8" spans="1:15" hidden="1">
      <c r="A8" s="16"/>
      <c r="B8" s="16" t="s">
        <v>144</v>
      </c>
      <c r="C8" s="16"/>
      <c r="D8" s="17"/>
      <c r="E8" s="16"/>
      <c r="F8" s="16"/>
      <c r="G8" s="16"/>
      <c r="H8" s="16"/>
      <c r="I8" s="16"/>
    </row>
    <row r="10" spans="1:15">
      <c r="B10" s="15" t="s">
        <v>145</v>
      </c>
      <c r="C10" s="28"/>
      <c r="G10" s="15" t="s">
        <v>146</v>
      </c>
      <c r="H10" s="15" t="e">
        <f>AVERAGE(E13:E22)</f>
        <v>#DIV/0!</v>
      </c>
    </row>
    <row r="11" spans="1:15">
      <c r="B11" s="15" t="s">
        <v>147</v>
      </c>
      <c r="C11" s="15">
        <f>COUNT(B13:B22)</f>
        <v>0</v>
      </c>
      <c r="G11" s="15" t="s">
        <v>148</v>
      </c>
      <c r="H11" s="15">
        <f>MAX(E13:E22)</f>
        <v>0</v>
      </c>
      <c r="J11" s="1" t="s">
        <v>997</v>
      </c>
    </row>
    <row r="12" spans="1:15">
      <c r="B12" s="15" t="s">
        <v>149</v>
      </c>
      <c r="C12" s="15" t="s">
        <v>150</v>
      </c>
      <c r="E12" s="15" t="s">
        <v>151</v>
      </c>
      <c r="F12" s="15" t="s">
        <v>152</v>
      </c>
      <c r="G12" s="15" t="s">
        <v>153</v>
      </c>
      <c r="H12" s="15" t="s">
        <v>38</v>
      </c>
      <c r="I12" s="15" t="s">
        <v>154</v>
      </c>
      <c r="J12" s="15" t="s">
        <v>998</v>
      </c>
      <c r="K12" s="157">
        <v>0.57291666666666663</v>
      </c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 t="s">
        <v>999</v>
      </c>
      <c r="K13" s="158">
        <v>0.6875</v>
      </c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156">
        <f>+K13-K12</f>
        <v>0.11458333333333337</v>
      </c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 hidden="1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4" spans="1:15">
      <c r="B24" s="15" t="s">
        <v>155</v>
      </c>
      <c r="C24" s="161"/>
      <c r="G24" s="15" t="s">
        <v>156</v>
      </c>
      <c r="H24" s="15" t="e">
        <f>AVERAGE(E27:E36)</f>
        <v>#DIV/0!</v>
      </c>
    </row>
    <row r="25" spans="1:15">
      <c r="B25" s="15" t="s">
        <v>157</v>
      </c>
      <c r="C25" s="15">
        <f>COUNT(B27:B36)</f>
        <v>0</v>
      </c>
      <c r="G25" s="15" t="s">
        <v>158</v>
      </c>
      <c r="H25" s="29">
        <f>MAX(E27:E36)</f>
        <v>0</v>
      </c>
      <c r="J25" s="1" t="s">
        <v>997</v>
      </c>
    </row>
    <row r="26" spans="1:15">
      <c r="B26" s="15" t="s">
        <v>159</v>
      </c>
      <c r="C26" s="15" t="s">
        <v>160</v>
      </c>
      <c r="E26" s="15" t="s">
        <v>161</v>
      </c>
      <c r="F26" s="15" t="s">
        <v>162</v>
      </c>
      <c r="G26" s="15" t="s">
        <v>163</v>
      </c>
      <c r="H26" s="15" t="s">
        <v>38</v>
      </c>
      <c r="I26" s="15" t="s">
        <v>164</v>
      </c>
      <c r="J26" s="15" t="s">
        <v>998</v>
      </c>
      <c r="K26" s="157">
        <v>0.58333333333333337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15" t="str">
        <f>IF(E27=0," ",RANK(E27,E27:E36))</f>
        <v xml:space="preserve"> </v>
      </c>
      <c r="G27" s="15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 t="s">
        <v>999</v>
      </c>
      <c r="K27" s="158">
        <v>0.66249999999999998</v>
      </c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156">
        <f>+K27-K26</f>
        <v>7.9166666666666607E-2</v>
      </c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 hidden="1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 hidden="1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 hidden="1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 hidden="1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 hidden="1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165</v>
      </c>
      <c r="C38" s="161"/>
      <c r="G38" s="15" t="s">
        <v>166</v>
      </c>
      <c r="H38" s="15" t="e">
        <f>AVERAGE(E41:E50)</f>
        <v>#DIV/0!</v>
      </c>
    </row>
    <row r="39" spans="1:15">
      <c r="B39" s="15" t="s">
        <v>167</v>
      </c>
      <c r="C39" s="15">
        <f>COUNT(B41:B50)</f>
        <v>0</v>
      </c>
      <c r="G39" s="15" t="s">
        <v>168</v>
      </c>
      <c r="H39" s="15">
        <f>MAX(E41:E50)</f>
        <v>0</v>
      </c>
    </row>
    <row r="40" spans="1:15">
      <c r="B40" s="15" t="s">
        <v>169</v>
      </c>
      <c r="C40" s="15" t="s">
        <v>170</v>
      </c>
      <c r="E40" s="15" t="s">
        <v>171</v>
      </c>
      <c r="F40" s="15" t="s">
        <v>172</v>
      </c>
      <c r="G40" s="15" t="s">
        <v>173</v>
      </c>
      <c r="H40" s="15" t="s">
        <v>38</v>
      </c>
      <c r="I40" s="15" t="s">
        <v>174</v>
      </c>
      <c r="J40" s="1" t="s">
        <v>997</v>
      </c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0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  <c r="J41" s="15" t="s">
        <v>998</v>
      </c>
      <c r="K41" s="157">
        <v>0.58333333333333337</v>
      </c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  <c r="J42" s="25" t="s">
        <v>999</v>
      </c>
      <c r="K42" s="158">
        <v>0.72916666666666663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  <c r="J43" s="25"/>
      <c r="K43" s="156">
        <f>+K42-K41</f>
        <v>0.14583333333333326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hidden="1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 hidden="1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9" hidden="1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9" hidden="1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9">
      <c r="B52" s="15" t="s">
        <v>175</v>
      </c>
      <c r="C52" s="28"/>
      <c r="G52" s="15" t="s">
        <v>176</v>
      </c>
      <c r="H52" s="15" t="e">
        <f>AVERAGE(E55:E64)</f>
        <v>#DIV/0!</v>
      </c>
    </row>
    <row r="53" spans="1:9">
      <c r="B53" s="15" t="s">
        <v>177</v>
      </c>
      <c r="C53" s="15">
        <f>COUNT(B55:B64)</f>
        <v>0</v>
      </c>
      <c r="G53" s="15" t="s">
        <v>178</v>
      </c>
      <c r="H53" s="15">
        <f>MAX(E55:E64)</f>
        <v>0</v>
      </c>
    </row>
    <row r="54" spans="1:9">
      <c r="B54" s="15" t="s">
        <v>179</v>
      </c>
      <c r="C54" s="15" t="s">
        <v>180</v>
      </c>
      <c r="E54" s="15" t="s">
        <v>181</v>
      </c>
      <c r="F54" s="15" t="s">
        <v>182</v>
      </c>
      <c r="G54" s="15" t="s">
        <v>183</v>
      </c>
      <c r="H54" s="15" t="s">
        <v>38</v>
      </c>
      <c r="I54" s="15" t="s">
        <v>184</v>
      </c>
    </row>
    <row r="55" spans="1:9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</row>
    <row r="56" spans="1:9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</row>
    <row r="57" spans="1:9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9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9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9" hidden="1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9" hidden="1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9" ht="13.5" hidden="1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9" hidden="1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9" hidden="1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5" spans="1:9" hidden="1"/>
    <row r="67" spans="1:9">
      <c r="B67" s="15" t="s">
        <v>185</v>
      </c>
      <c r="C67" s="28"/>
      <c r="G67" s="15" t="s">
        <v>186</v>
      </c>
      <c r="H67" s="15" t="e">
        <f>AVERAGE(E70:E79)</f>
        <v>#DIV/0!</v>
      </c>
    </row>
    <row r="68" spans="1:9">
      <c r="B68" s="15" t="s">
        <v>187</v>
      </c>
      <c r="C68" s="15">
        <f>COUNT(B70:B79)</f>
        <v>0</v>
      </c>
      <c r="G68" s="15" t="s">
        <v>188</v>
      </c>
      <c r="H68" s="15">
        <f>MAX(E70:E79)</f>
        <v>0</v>
      </c>
    </row>
    <row r="69" spans="1:9">
      <c r="B69" s="15" t="s">
        <v>189</v>
      </c>
      <c r="C69" s="15" t="s">
        <v>190</v>
      </c>
      <c r="E69" s="15" t="s">
        <v>191</v>
      </c>
      <c r="F69" s="15" t="s">
        <v>192</v>
      </c>
      <c r="G69" s="15" t="s">
        <v>193</v>
      </c>
      <c r="H69" s="15" t="s">
        <v>38</v>
      </c>
      <c r="I69" s="15" t="s">
        <v>194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 hidden="1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 hidden="1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 hidden="1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 hidden="1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195</v>
      </c>
      <c r="C81" s="165"/>
      <c r="G81" s="15" t="s">
        <v>196</v>
      </c>
      <c r="H81" s="15" t="e">
        <f>AVERAGE(E84:E93)</f>
        <v>#DIV/0!</v>
      </c>
    </row>
    <row r="82" spans="1:9">
      <c r="B82" s="15" t="s">
        <v>197</v>
      </c>
      <c r="C82" s="15">
        <f>COUNT(B84:B93)</f>
        <v>0</v>
      </c>
      <c r="G82" s="15" t="s">
        <v>198</v>
      </c>
      <c r="H82" s="15">
        <f>MAX(E84:E93)</f>
        <v>0</v>
      </c>
    </row>
    <row r="83" spans="1:9">
      <c r="B83" s="15" t="s">
        <v>199</v>
      </c>
      <c r="C83" s="15" t="s">
        <v>200</v>
      </c>
      <c r="E83" s="15" t="s">
        <v>201</v>
      </c>
      <c r="F83" s="15" t="s">
        <v>202</v>
      </c>
      <c r="G83" s="15" t="s">
        <v>203</v>
      </c>
      <c r="H83" s="15" t="s">
        <v>38</v>
      </c>
      <c r="I83" s="15" t="s">
        <v>204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 hidden="1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 hidden="1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 hidden="1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 hidden="1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205</v>
      </c>
      <c r="C95" s="28"/>
      <c r="G95" s="15" t="s">
        <v>206</v>
      </c>
      <c r="H95" s="15" t="e">
        <f>AVERAGE(E98:E107)</f>
        <v>#DIV/0!</v>
      </c>
    </row>
    <row r="96" spans="1:9">
      <c r="B96" s="15" t="s">
        <v>207</v>
      </c>
      <c r="C96" s="15">
        <f>COUNT(B98:B107)</f>
        <v>0</v>
      </c>
      <c r="G96" s="15" t="s">
        <v>208</v>
      </c>
      <c r="H96" s="15">
        <f>MAX(E98:E107)</f>
        <v>0</v>
      </c>
    </row>
    <row r="97" spans="1:9">
      <c r="B97" s="15" t="s">
        <v>209</v>
      </c>
      <c r="C97" s="15" t="s">
        <v>210</v>
      </c>
      <c r="E97" s="15" t="s">
        <v>211</v>
      </c>
      <c r="F97" s="15" t="s">
        <v>212</v>
      </c>
      <c r="G97" s="15" t="s">
        <v>213</v>
      </c>
      <c r="H97" s="15" t="s">
        <v>38</v>
      </c>
      <c r="I97" s="15" t="s">
        <v>214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215</v>
      </c>
      <c r="C109" s="28"/>
      <c r="G109" s="15" t="s">
        <v>216</v>
      </c>
      <c r="H109" s="15" t="e">
        <f>AVERAGE(E112:E121)</f>
        <v>#DIV/0!</v>
      </c>
    </row>
    <row r="110" spans="1:9">
      <c r="B110" s="15" t="s">
        <v>217</v>
      </c>
      <c r="C110" s="15">
        <f>COUNT(B112:B121)</f>
        <v>0</v>
      </c>
      <c r="G110" s="15" t="s">
        <v>218</v>
      </c>
      <c r="H110" s="33">
        <f>MAX(E112:E121)</f>
        <v>0</v>
      </c>
    </row>
    <row r="111" spans="1:9">
      <c r="B111" s="15" t="s">
        <v>219</v>
      </c>
      <c r="C111" s="15" t="s">
        <v>220</v>
      </c>
      <c r="E111" s="15" t="s">
        <v>221</v>
      </c>
      <c r="F111" s="15" t="s">
        <v>222</v>
      </c>
      <c r="G111" s="15" t="s">
        <v>223</v>
      </c>
      <c r="H111" s="15" t="s">
        <v>38</v>
      </c>
      <c r="I111" s="15" t="s">
        <v>224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225</v>
      </c>
      <c r="C123" s="28"/>
      <c r="G123" s="15" t="s">
        <v>226</v>
      </c>
      <c r="H123" s="15" t="e">
        <f>AVERAGE(E126:E135)</f>
        <v>#DIV/0!</v>
      </c>
    </row>
    <row r="124" spans="1:9">
      <c r="B124" s="15" t="s">
        <v>227</v>
      </c>
      <c r="C124" s="15">
        <f>COUNT(B126:B135)</f>
        <v>0</v>
      </c>
      <c r="G124" s="15" t="s">
        <v>228</v>
      </c>
      <c r="H124" s="15">
        <f>MAX(E126:E135)</f>
        <v>0</v>
      </c>
    </row>
    <row r="125" spans="1:9">
      <c r="B125" s="15" t="s">
        <v>229</v>
      </c>
      <c r="C125" s="15" t="s">
        <v>230</v>
      </c>
      <c r="E125" s="15" t="s">
        <v>231</v>
      </c>
      <c r="F125" s="15" t="s">
        <v>232</v>
      </c>
      <c r="G125" s="15" t="s">
        <v>233</v>
      </c>
      <c r="H125" s="15" t="s">
        <v>38</v>
      </c>
      <c r="I125" s="15" t="s">
        <v>234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235</v>
      </c>
      <c r="C138" s="28"/>
      <c r="G138" s="15" t="s">
        <v>236</v>
      </c>
      <c r="H138" s="15" t="e">
        <f>AVERAGE(E141:E150)</f>
        <v>#DIV/0!</v>
      </c>
    </row>
    <row r="139" spans="1:9">
      <c r="B139" s="15" t="s">
        <v>237</v>
      </c>
      <c r="C139" s="15">
        <f>COUNT(B141:B150)</f>
        <v>0</v>
      </c>
      <c r="G139" s="15" t="s">
        <v>238</v>
      </c>
      <c r="H139" s="15">
        <f>MAX(E141:E150)</f>
        <v>0</v>
      </c>
    </row>
    <row r="140" spans="1:9">
      <c r="B140" s="15" t="s">
        <v>239</v>
      </c>
      <c r="C140" s="15" t="s">
        <v>240</v>
      </c>
      <c r="E140" s="15" t="s">
        <v>241</v>
      </c>
      <c r="F140" s="15" t="s">
        <v>242</v>
      </c>
      <c r="G140" s="15" t="s">
        <v>243</v>
      </c>
      <c r="H140" s="15" t="s">
        <v>38</v>
      </c>
      <c r="I140" s="15" t="s">
        <v>244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  <rowBreaks count="1" manualBreakCount="1">
    <brk id="75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topLeftCell="A2" zoomScale="90" zoomScaleNormal="100" zoomScaleSheetLayoutView="90" workbookViewId="0">
      <selection activeCell="E55" sqref="E55:E58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7109375" style="1" customWidth="1"/>
    <col min="12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245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246</v>
      </c>
      <c r="C3" s="18">
        <f>+Registration!B5</f>
        <v>40718</v>
      </c>
      <c r="D3" s="17"/>
      <c r="E3" s="16"/>
      <c r="F3" s="16"/>
      <c r="G3" s="16"/>
      <c r="H3" s="16"/>
      <c r="I3" s="16"/>
    </row>
    <row r="4" spans="1:15">
      <c r="A4" s="16"/>
      <c r="B4" s="16" t="s">
        <v>247</v>
      </c>
      <c r="C4" s="19">
        <v>0.79166666666666663</v>
      </c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 hidden="1">
      <c r="A6" s="16"/>
      <c r="B6" s="16" t="s">
        <v>248</v>
      </c>
      <c r="C6" s="16"/>
      <c r="D6" s="17"/>
      <c r="E6" s="16"/>
      <c r="F6" s="16"/>
      <c r="G6" s="16"/>
      <c r="H6" s="16"/>
      <c r="I6" s="16"/>
    </row>
    <row r="7" spans="1:15" hidden="1">
      <c r="A7" s="16"/>
      <c r="B7" s="16" t="s">
        <v>249</v>
      </c>
      <c r="C7" s="16"/>
      <c r="D7" s="17"/>
      <c r="E7" s="16"/>
      <c r="F7" s="16"/>
      <c r="G7" s="16"/>
      <c r="H7" s="16"/>
      <c r="I7" s="16"/>
    </row>
    <row r="8" spans="1:15" hidden="1">
      <c r="A8" s="16"/>
      <c r="B8" s="16" t="s">
        <v>250</v>
      </c>
      <c r="C8" s="16"/>
      <c r="D8" s="17"/>
      <c r="E8" s="16"/>
      <c r="F8" s="16"/>
      <c r="G8" s="16"/>
      <c r="H8" s="16"/>
      <c r="I8" s="16"/>
    </row>
    <row r="10" spans="1:15">
      <c r="B10" s="15" t="s">
        <v>251</v>
      </c>
      <c r="C10" s="161"/>
      <c r="G10" s="15" t="s">
        <v>252</v>
      </c>
      <c r="H10" s="15" t="e">
        <f>AVERAGE(E13:E22)</f>
        <v>#DIV/0!</v>
      </c>
    </row>
    <row r="11" spans="1:15">
      <c r="B11" s="15" t="s">
        <v>253</v>
      </c>
      <c r="C11" s="15">
        <f>COUNT(B13:B22)</f>
        <v>0</v>
      </c>
      <c r="G11" s="15" t="s">
        <v>254</v>
      </c>
      <c r="H11" s="15">
        <f>MAX(E13:E22)</f>
        <v>0</v>
      </c>
      <c r="J11" s="1" t="s">
        <v>997</v>
      </c>
    </row>
    <row r="12" spans="1:15">
      <c r="B12" s="15" t="s">
        <v>255</v>
      </c>
      <c r="C12" s="15" t="s">
        <v>256</v>
      </c>
      <c r="E12" s="15" t="s">
        <v>257</v>
      </c>
      <c r="F12" s="15" t="s">
        <v>258</v>
      </c>
      <c r="G12" s="15" t="s">
        <v>259</v>
      </c>
      <c r="H12" s="15" t="s">
        <v>38</v>
      </c>
      <c r="I12" s="15" t="s">
        <v>260</v>
      </c>
      <c r="J12" s="15" t="s">
        <v>998</v>
      </c>
      <c r="K12" s="157">
        <v>0.79166666666666663</v>
      </c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 t="s">
        <v>999</v>
      </c>
      <c r="K13" s="158">
        <v>4.1666666666666664E-2</v>
      </c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156">
        <v>0.25</v>
      </c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 hidden="1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3" spans="1:15">
      <c r="E23" s="227" t="s">
        <v>1153</v>
      </c>
    </row>
    <row r="24" spans="1:15">
      <c r="B24" s="15" t="s">
        <v>261</v>
      </c>
      <c r="C24" s="161"/>
      <c r="G24" s="15" t="s">
        <v>262</v>
      </c>
      <c r="H24" s="15" t="e">
        <f>AVERAGE(E27:E36)</f>
        <v>#DIV/0!</v>
      </c>
    </row>
    <row r="25" spans="1:15">
      <c r="B25" s="15" t="s">
        <v>263</v>
      </c>
      <c r="C25" s="34">
        <f>COUNT(B27:B36)</f>
        <v>0</v>
      </c>
      <c r="G25" s="15" t="s">
        <v>264</v>
      </c>
      <c r="H25" s="29">
        <f>MAX(E27:E36)</f>
        <v>0</v>
      </c>
      <c r="J25" s="1" t="s">
        <v>997</v>
      </c>
      <c r="K25" s="157">
        <v>0.79166666666666663</v>
      </c>
    </row>
    <row r="26" spans="1:15">
      <c r="B26" s="15" t="s">
        <v>265</v>
      </c>
      <c r="C26" s="15" t="s">
        <v>266</v>
      </c>
      <c r="E26" s="15" t="s">
        <v>267</v>
      </c>
      <c r="F26" s="15" t="s">
        <v>268</v>
      </c>
      <c r="G26" s="15" t="s">
        <v>269</v>
      </c>
      <c r="H26" s="15" t="s">
        <v>38</v>
      </c>
      <c r="I26" s="15" t="s">
        <v>270</v>
      </c>
      <c r="J26" s="15" t="s">
        <v>998</v>
      </c>
      <c r="K26" s="158">
        <v>0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15" t="str">
        <f>IF(E27=0," ",RANK(E27,E27:E36))</f>
        <v xml:space="preserve"> </v>
      </c>
      <c r="G27" s="15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 t="s">
        <v>999</v>
      </c>
      <c r="K27" s="156">
        <v>0.20833333333333334</v>
      </c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 hidden="1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 hidden="1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 hidden="1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 hidden="1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 hidden="1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271</v>
      </c>
      <c r="C38" s="161">
        <v>1895</v>
      </c>
      <c r="G38" s="15" t="s">
        <v>272</v>
      </c>
      <c r="H38" s="15" t="e">
        <f>AVERAGE(E41:E50)</f>
        <v>#DIV/0!</v>
      </c>
    </row>
    <row r="39" spans="1:15">
      <c r="B39" s="15" t="s">
        <v>273</v>
      </c>
      <c r="C39" s="15">
        <f>COUNT(B41:B50)</f>
        <v>0</v>
      </c>
      <c r="G39" s="15" t="s">
        <v>274</v>
      </c>
      <c r="H39" s="15">
        <f>MAX(E41:E50)</f>
        <v>0</v>
      </c>
      <c r="J39" s="1" t="s">
        <v>997</v>
      </c>
    </row>
    <row r="40" spans="1:15">
      <c r="B40" s="15" t="s">
        <v>275</v>
      </c>
      <c r="C40" s="15" t="s">
        <v>276</v>
      </c>
      <c r="E40" s="15" t="s">
        <v>277</v>
      </c>
      <c r="F40" s="15" t="s">
        <v>278</v>
      </c>
      <c r="G40" s="15" t="s">
        <v>279</v>
      </c>
      <c r="H40" s="15" t="s">
        <v>38</v>
      </c>
      <c r="I40" s="15" t="s">
        <v>280</v>
      </c>
      <c r="J40" s="15" t="s">
        <v>998</v>
      </c>
      <c r="K40" s="157">
        <v>0.79166666666666663</v>
      </c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1895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  <c r="J41" s="25" t="s">
        <v>999</v>
      </c>
      <c r="K41" s="158">
        <v>5.2083333333333336E-2</v>
      </c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1895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  <c r="J42" s="25"/>
      <c r="K42" s="156">
        <v>0.26041666666666669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1895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1895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1895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 hidden="1">
      <c r="A46" s="15">
        <v>6</v>
      </c>
      <c r="B46" s="21"/>
      <c r="C46" s="5" t="str">
        <f t="shared" si="6"/>
        <v xml:space="preserve">  </v>
      </c>
      <c r="D46" s="8">
        <f>C38</f>
        <v>1895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hidden="1" customHeight="1">
      <c r="A47" s="15">
        <v>7</v>
      </c>
      <c r="B47" s="21"/>
      <c r="C47" s="5" t="str">
        <f t="shared" si="6"/>
        <v xml:space="preserve">  </v>
      </c>
      <c r="D47" s="8">
        <f>C38</f>
        <v>1895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 hidden="1">
      <c r="A48" s="15">
        <v>8</v>
      </c>
      <c r="B48" s="21"/>
      <c r="C48" s="5" t="str">
        <f t="shared" si="6"/>
        <v xml:space="preserve">  </v>
      </c>
      <c r="D48" s="8">
        <f>C38</f>
        <v>1895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11" hidden="1">
      <c r="A49" s="15">
        <v>9</v>
      </c>
      <c r="B49" s="21"/>
      <c r="C49" s="5" t="str">
        <f t="shared" si="6"/>
        <v xml:space="preserve">  </v>
      </c>
      <c r="D49" s="8">
        <f>C38</f>
        <v>1895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11" hidden="1">
      <c r="A50" s="15">
        <v>10</v>
      </c>
      <c r="B50" s="21"/>
      <c r="C50" s="5" t="str">
        <f t="shared" si="6"/>
        <v xml:space="preserve">  </v>
      </c>
      <c r="D50" s="8">
        <f>C38</f>
        <v>1895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11">
      <c r="B52" s="15" t="s">
        <v>281</v>
      </c>
      <c r="C52" s="161"/>
      <c r="G52" s="15" t="s">
        <v>282</v>
      </c>
      <c r="H52" s="15" t="e">
        <f>AVERAGE(E55:E64)</f>
        <v>#DIV/0!</v>
      </c>
    </row>
    <row r="53" spans="1:11">
      <c r="B53" s="15" t="s">
        <v>283</v>
      </c>
      <c r="C53" s="15">
        <f>COUNT(B55:B64)</f>
        <v>0</v>
      </c>
      <c r="G53" s="15" t="s">
        <v>284</v>
      </c>
      <c r="H53" s="15">
        <f>MAX(E55:E64)</f>
        <v>0</v>
      </c>
      <c r="J53" s="1" t="s">
        <v>997</v>
      </c>
    </row>
    <row r="54" spans="1:11">
      <c r="B54" s="15" t="s">
        <v>285</v>
      </c>
      <c r="C54" s="15" t="s">
        <v>286</v>
      </c>
      <c r="E54" s="15" t="s">
        <v>287</v>
      </c>
      <c r="F54" s="15" t="s">
        <v>288</v>
      </c>
      <c r="G54" s="15" t="s">
        <v>289</v>
      </c>
      <c r="H54" s="15" t="s">
        <v>38</v>
      </c>
      <c r="I54" s="15" t="s">
        <v>290</v>
      </c>
      <c r="J54" s="15" t="s">
        <v>998</v>
      </c>
      <c r="K54" s="157">
        <v>0.80208333333333337</v>
      </c>
    </row>
    <row r="55" spans="1:11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  <c r="J55" s="25" t="s">
        <v>999</v>
      </c>
      <c r="K55" s="158">
        <v>0.96527777777777779</v>
      </c>
    </row>
    <row r="56" spans="1:11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  <c r="J56" s="25"/>
      <c r="K56" s="156">
        <f>+K55-K54</f>
        <v>0.16319444444444442</v>
      </c>
    </row>
    <row r="57" spans="1:11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11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11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11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11" hidden="1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11" ht="13.5" hidden="1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11" hidden="1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11" hidden="1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7" spans="1:9">
      <c r="B67" s="15" t="s">
        <v>291</v>
      </c>
      <c r="C67" s="28"/>
      <c r="G67" s="15" t="s">
        <v>292</v>
      </c>
      <c r="H67" s="15" t="e">
        <f>AVERAGE(E70:E79)</f>
        <v>#DIV/0!</v>
      </c>
    </row>
    <row r="68" spans="1:9">
      <c r="B68" s="15" t="s">
        <v>293</v>
      </c>
      <c r="C68" s="15">
        <f>COUNT(B70:B79)</f>
        <v>0</v>
      </c>
      <c r="G68" s="15" t="s">
        <v>294</v>
      </c>
      <c r="H68" s="15">
        <f>MAX(E70:E79)</f>
        <v>0</v>
      </c>
    </row>
    <row r="69" spans="1:9">
      <c r="B69" s="15" t="s">
        <v>295</v>
      </c>
      <c r="C69" s="15" t="s">
        <v>296</v>
      </c>
      <c r="E69" s="15" t="s">
        <v>297</v>
      </c>
      <c r="F69" s="15" t="s">
        <v>298</v>
      </c>
      <c r="G69" s="15" t="s">
        <v>299</v>
      </c>
      <c r="H69" s="15" t="s">
        <v>38</v>
      </c>
      <c r="I69" s="15" t="s">
        <v>300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 hidden="1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 hidden="1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 hidden="1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 hidden="1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 hidden="1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301</v>
      </c>
      <c r="C81" s="165"/>
      <c r="G81" s="15" t="s">
        <v>302</v>
      </c>
      <c r="H81" s="15" t="e">
        <f>AVERAGE(E84:E93)</f>
        <v>#DIV/0!</v>
      </c>
    </row>
    <row r="82" spans="1:9">
      <c r="B82" s="15" t="s">
        <v>303</v>
      </c>
      <c r="C82" s="15">
        <f>COUNT(B84:B93)</f>
        <v>0</v>
      </c>
      <c r="G82" s="15" t="s">
        <v>304</v>
      </c>
      <c r="H82" s="15">
        <f>MAX(E84:E93)</f>
        <v>0</v>
      </c>
    </row>
    <row r="83" spans="1:9">
      <c r="B83" s="15" t="s">
        <v>305</v>
      </c>
      <c r="C83" s="15" t="s">
        <v>306</v>
      </c>
      <c r="E83" s="15" t="s">
        <v>307</v>
      </c>
      <c r="F83" s="15" t="s">
        <v>308</v>
      </c>
      <c r="G83" s="15" t="s">
        <v>309</v>
      </c>
      <c r="H83" s="15" t="s">
        <v>38</v>
      </c>
      <c r="I83" s="15" t="s">
        <v>310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 hidden="1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 hidden="1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 hidden="1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 hidden="1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 hidden="1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311</v>
      </c>
      <c r="C95" s="28"/>
      <c r="G95" s="15" t="s">
        <v>312</v>
      </c>
      <c r="H95" s="15" t="e">
        <f>AVERAGE(E98:E107)</f>
        <v>#DIV/0!</v>
      </c>
    </row>
    <row r="96" spans="1:9">
      <c r="B96" s="15" t="s">
        <v>313</v>
      </c>
      <c r="C96" s="15">
        <f>COUNT(B98:B107)</f>
        <v>0</v>
      </c>
      <c r="G96" s="15" t="s">
        <v>314</v>
      </c>
      <c r="H96" s="15">
        <f>MAX(E98:E107)</f>
        <v>0</v>
      </c>
    </row>
    <row r="97" spans="1:9">
      <c r="B97" s="15" t="s">
        <v>315</v>
      </c>
      <c r="C97" s="15" t="s">
        <v>316</v>
      </c>
      <c r="F97" s="15" t="s">
        <v>317</v>
      </c>
      <c r="G97" s="15" t="s">
        <v>318</v>
      </c>
      <c r="H97" s="15" t="s">
        <v>38</v>
      </c>
      <c r="I97" s="15" t="s">
        <v>319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",IF(E98=H$96,E98/H$95,E98/H$96))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",IF(E99=H$96,E99/H$95,E99/H$96))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 hidden="1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 hidden="1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 hidden="1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 hidden="1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 hidden="1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 hidden="1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320</v>
      </c>
      <c r="C109" s="161"/>
      <c r="G109" s="15" t="s">
        <v>321</v>
      </c>
      <c r="H109" s="15" t="e">
        <f>AVERAGE(E112:E121)</f>
        <v>#DIV/0!</v>
      </c>
    </row>
    <row r="110" spans="1:9">
      <c r="B110" s="15" t="s">
        <v>322</v>
      </c>
      <c r="C110" s="15">
        <f>COUNT(B112:B121)</f>
        <v>0</v>
      </c>
      <c r="G110" s="15" t="s">
        <v>323</v>
      </c>
      <c r="H110" s="33">
        <f>MAX(E112:E121)</f>
        <v>0</v>
      </c>
    </row>
    <row r="111" spans="1:9">
      <c r="B111" s="15" t="s">
        <v>324</v>
      </c>
      <c r="C111" s="15" t="s">
        <v>325</v>
      </c>
      <c r="E111" s="15" t="s">
        <v>326</v>
      </c>
      <c r="F111" s="15" t="s">
        <v>327</v>
      </c>
      <c r="G111" s="15" t="s">
        <v>328</v>
      </c>
      <c r="H111" s="15" t="s">
        <v>38</v>
      </c>
      <c r="I111" s="15" t="s">
        <v>329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",IF(E112=H$110,E112/H$109,E112/H$110))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>IF(E113=0," ",IF(E113=H$110,E113/H$109,E113/H$110))</f>
        <v xml:space="preserve"> </v>
      </c>
      <c r="I113" s="24" t="str">
        <f t="shared" ref="I113:I121" si="22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>IF(E114=0," ",IF(E114=H$110,E114/H$109,E114/H$110))</f>
        <v xml:space="preserve"> </v>
      </c>
      <c r="I114" s="24" t="str">
        <f t="shared" si="22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>IF(E115=0," ",IF(E115=H$110,E115/H$109,E115/H$110))</f>
        <v xml:space="preserve"> </v>
      </c>
      <c r="I115" s="24" t="str">
        <f t="shared" si="22"/>
        <v xml:space="preserve"> </v>
      </c>
    </row>
    <row r="116" spans="1:9">
      <c r="A116" s="15">
        <v>5</v>
      </c>
      <c r="B116" s="164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ref="H116:H121" si="23">IF(E116=0," ",IF(E116=H$68,E116/H$67,E116/H$68))</f>
        <v xml:space="preserve"> </v>
      </c>
      <c r="I116" s="24" t="str">
        <f t="shared" si="22"/>
        <v xml:space="preserve"> </v>
      </c>
    </row>
    <row r="117" spans="1:9" hidden="1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3"/>
        <v xml:space="preserve"> </v>
      </c>
      <c r="I117" s="24" t="str">
        <f t="shared" si="22"/>
        <v xml:space="preserve"> </v>
      </c>
    </row>
    <row r="118" spans="1:9" hidden="1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3"/>
        <v xml:space="preserve"> </v>
      </c>
      <c r="I118" s="24" t="str">
        <f t="shared" si="22"/>
        <v xml:space="preserve"> </v>
      </c>
    </row>
    <row r="119" spans="1:9" hidden="1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3"/>
        <v xml:space="preserve"> </v>
      </c>
      <c r="I119" s="24" t="str">
        <f t="shared" si="22"/>
        <v xml:space="preserve"> </v>
      </c>
    </row>
    <row r="120" spans="1:9" hidden="1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3"/>
        <v xml:space="preserve"> </v>
      </c>
      <c r="I120" s="24" t="str">
        <f t="shared" si="22"/>
        <v xml:space="preserve"> </v>
      </c>
    </row>
    <row r="121" spans="1:9" hidden="1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3"/>
        <v xml:space="preserve"> </v>
      </c>
      <c r="I121" s="24" t="str">
        <f t="shared" si="22"/>
        <v xml:space="preserve"> </v>
      </c>
    </row>
    <row r="123" spans="1:9">
      <c r="B123" s="15" t="s">
        <v>330</v>
      </c>
      <c r="C123" s="28"/>
      <c r="G123" s="15" t="s">
        <v>331</v>
      </c>
      <c r="H123" s="15" t="e">
        <f>AVERAGE(E126:E135)</f>
        <v>#DIV/0!</v>
      </c>
    </row>
    <row r="124" spans="1:9">
      <c r="B124" s="15" t="s">
        <v>332</v>
      </c>
      <c r="C124" s="15">
        <f>COUNT(B126:B135)</f>
        <v>0</v>
      </c>
      <c r="G124" s="15" t="s">
        <v>333</v>
      </c>
      <c r="H124" s="15">
        <f>MAX(E126:E135)</f>
        <v>0</v>
      </c>
    </row>
    <row r="125" spans="1:9">
      <c r="B125" s="15" t="s">
        <v>334</v>
      </c>
      <c r="C125" s="15" t="s">
        <v>335</v>
      </c>
      <c r="E125" s="15" t="s">
        <v>336</v>
      </c>
      <c r="F125" s="15" t="s">
        <v>337</v>
      </c>
      <c r="G125" s="15" t="s">
        <v>338</v>
      </c>
      <c r="H125" s="15" t="s">
        <v>38</v>
      </c>
      <c r="I125" s="15" t="s">
        <v>339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340</v>
      </c>
      <c r="C138" s="28"/>
      <c r="G138" s="15" t="s">
        <v>341</v>
      </c>
      <c r="H138" s="15" t="e">
        <f>AVERAGE(E141:E150)</f>
        <v>#DIV/0!</v>
      </c>
    </row>
    <row r="139" spans="1:9">
      <c r="B139" s="15" t="s">
        <v>342</v>
      </c>
      <c r="C139" s="15">
        <f>COUNT(B141:B150)</f>
        <v>0</v>
      </c>
      <c r="G139" s="15" t="s">
        <v>343</v>
      </c>
      <c r="H139" s="15">
        <f>MAX(E141:E150)</f>
        <v>0</v>
      </c>
    </row>
    <row r="140" spans="1:9">
      <c r="B140" s="15" t="s">
        <v>344</v>
      </c>
      <c r="C140" s="15" t="s">
        <v>345</v>
      </c>
      <c r="E140" s="15" t="s">
        <v>346</v>
      </c>
      <c r="F140" s="15" t="s">
        <v>347</v>
      </c>
      <c r="G140" s="15" t="s">
        <v>348</v>
      </c>
      <c r="H140" s="15" t="s">
        <v>38</v>
      </c>
      <c r="I140" s="15" t="s">
        <v>349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  <rowBreaks count="1" manualBreakCount="1">
    <brk id="73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topLeftCell="A29" zoomScaleNormal="70" workbookViewId="0">
      <selection activeCell="E55" sqref="E55:E58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7109375" style="1" customWidth="1"/>
    <col min="12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350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351</v>
      </c>
      <c r="C3" s="18">
        <f>+Registration!B6</f>
        <v>40719</v>
      </c>
      <c r="D3" s="17"/>
      <c r="E3" s="16"/>
      <c r="F3" s="16"/>
      <c r="G3" s="16"/>
      <c r="H3" s="16"/>
      <c r="I3" s="16"/>
    </row>
    <row r="4" spans="1:15">
      <c r="A4" s="16"/>
      <c r="B4" s="16" t="s">
        <v>352</v>
      </c>
      <c r="C4" s="19">
        <v>0.375</v>
      </c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>
      <c r="A6" s="16"/>
      <c r="B6" s="16" t="s">
        <v>353</v>
      </c>
      <c r="C6" s="16"/>
      <c r="D6" s="17"/>
      <c r="E6" s="16"/>
      <c r="F6" s="16"/>
      <c r="G6" s="16"/>
      <c r="H6" s="16"/>
      <c r="I6" s="16"/>
    </row>
    <row r="7" spans="1:15">
      <c r="A7" s="16"/>
      <c r="B7" s="16" t="s">
        <v>354</v>
      </c>
      <c r="C7" s="16"/>
      <c r="D7" s="17"/>
      <c r="E7" s="16"/>
      <c r="F7" s="16"/>
      <c r="G7" s="16"/>
      <c r="H7" s="16"/>
      <c r="I7" s="16"/>
    </row>
    <row r="8" spans="1:15">
      <c r="A8" s="16"/>
      <c r="B8" s="16" t="s">
        <v>355</v>
      </c>
      <c r="C8" s="16"/>
      <c r="D8" s="17"/>
      <c r="E8" s="16"/>
      <c r="F8" s="16"/>
      <c r="G8" s="16"/>
      <c r="H8" s="16"/>
      <c r="I8" s="16"/>
    </row>
    <row r="10" spans="1:15">
      <c r="B10" s="15" t="s">
        <v>356</v>
      </c>
      <c r="C10" s="161"/>
      <c r="G10" s="15" t="s">
        <v>357</v>
      </c>
      <c r="H10" s="15" t="e">
        <f>AVERAGE(E13:E22)</f>
        <v>#DIV/0!</v>
      </c>
    </row>
    <row r="11" spans="1:15">
      <c r="B11" s="15" t="s">
        <v>358</v>
      </c>
      <c r="C11" s="15">
        <f>COUNT(B13:B22)</f>
        <v>0</v>
      </c>
      <c r="G11" s="15" t="s">
        <v>359</v>
      </c>
      <c r="H11" s="15">
        <f>MAX(E13:E22)</f>
        <v>0</v>
      </c>
      <c r="J11" s="1" t="s">
        <v>997</v>
      </c>
    </row>
    <row r="12" spans="1:15">
      <c r="B12" s="15" t="s">
        <v>360</v>
      </c>
      <c r="C12" s="15" t="s">
        <v>361</v>
      </c>
      <c r="F12" s="15" t="s">
        <v>362</v>
      </c>
      <c r="G12" s="15" t="s">
        <v>363</v>
      </c>
      <c r="H12" s="15" t="s">
        <v>38</v>
      </c>
      <c r="I12" s="15" t="s">
        <v>364</v>
      </c>
      <c r="J12" s="15" t="s">
        <v>998</v>
      </c>
      <c r="K12" s="157">
        <v>0.375</v>
      </c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 t="s">
        <v>999</v>
      </c>
      <c r="K13" s="158">
        <v>0.66666666666666663</v>
      </c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156">
        <f>+K13-K12</f>
        <v>0.29166666666666663</v>
      </c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 t="s">
        <v>1001</v>
      </c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3" spans="1:15" ht="13.5" thickBot="1"/>
    <row r="24" spans="1:15" ht="13.5" thickBot="1">
      <c r="B24" s="15" t="s">
        <v>365</v>
      </c>
      <c r="C24" s="161"/>
      <c r="G24" s="15" t="s">
        <v>366</v>
      </c>
      <c r="H24" s="15" t="e">
        <f>AVERAGE(E27:E36)</f>
        <v>#DIV/0!</v>
      </c>
    </row>
    <row r="25" spans="1:15">
      <c r="B25" s="15" t="s">
        <v>367</v>
      </c>
      <c r="C25" s="15">
        <f>COUNT(B27:B36)</f>
        <v>0</v>
      </c>
      <c r="G25" s="15" t="s">
        <v>368</v>
      </c>
      <c r="H25" s="29">
        <f>MAX(E27:E36)</f>
        <v>0</v>
      </c>
      <c r="J25" s="1" t="s">
        <v>997</v>
      </c>
    </row>
    <row r="26" spans="1:15">
      <c r="B26" s="15" t="s">
        <v>369</v>
      </c>
      <c r="C26" s="15" t="s">
        <v>370</v>
      </c>
      <c r="E26" s="15" t="s">
        <v>371</v>
      </c>
      <c r="F26" s="15" t="s">
        <v>372</v>
      </c>
      <c r="G26" s="15" t="s">
        <v>373</v>
      </c>
      <c r="H26" s="15" t="s">
        <v>38</v>
      </c>
      <c r="I26" s="15" t="s">
        <v>374</v>
      </c>
      <c r="J26" s="15" t="s">
        <v>998</v>
      </c>
      <c r="K26" s="157">
        <v>0.3888888888888889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15" t="str">
        <f>IF(E27=0," ",RANK(E27,E27:E36))</f>
        <v xml:space="preserve"> </v>
      </c>
      <c r="G27" s="35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 t="s">
        <v>999</v>
      </c>
      <c r="K27" s="158">
        <v>0.59375</v>
      </c>
      <c r="L27" s="25"/>
      <c r="M27" s="25"/>
      <c r="N27" s="25"/>
      <c r="O27" s="25"/>
    </row>
    <row r="28" spans="1:15">
      <c r="A28" s="15">
        <v>2</v>
      </c>
      <c r="B28" s="164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156">
        <f>+K27-K26</f>
        <v>0.2048611111111111</v>
      </c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 hidden="1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 hidden="1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 hidden="1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 hidden="1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7" spans="1:15" ht="13.5" thickBot="1"/>
    <row r="38" spans="1:15" ht="13.5" thickBot="1">
      <c r="B38" s="15" t="s">
        <v>375</v>
      </c>
      <c r="C38" s="161"/>
      <c r="G38" s="15" t="s">
        <v>376</v>
      </c>
      <c r="H38" s="15" t="e">
        <f>AVERAGE(E41:E50)</f>
        <v>#DIV/0!</v>
      </c>
    </row>
    <row r="39" spans="1:15">
      <c r="B39" s="15" t="s">
        <v>377</v>
      </c>
      <c r="C39" s="15">
        <f>COUNT(B41:B50)</f>
        <v>0</v>
      </c>
      <c r="G39" s="15" t="s">
        <v>378</v>
      </c>
      <c r="H39" s="15">
        <f>MAX(E41:E50)</f>
        <v>0</v>
      </c>
      <c r="J39" s="1" t="s">
        <v>997</v>
      </c>
    </row>
    <row r="40" spans="1:15">
      <c r="B40" s="15" t="s">
        <v>379</v>
      </c>
      <c r="C40" s="15" t="s">
        <v>380</v>
      </c>
      <c r="E40" s="15" t="s">
        <v>381</v>
      </c>
      <c r="F40" s="15" t="s">
        <v>382</v>
      </c>
      <c r="G40" s="15" t="s">
        <v>383</v>
      </c>
      <c r="H40" s="15" t="s">
        <v>38</v>
      </c>
      <c r="I40" s="15" t="s">
        <v>384</v>
      </c>
      <c r="J40" s="15" t="s">
        <v>998</v>
      </c>
      <c r="K40" s="157">
        <v>0.375</v>
      </c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0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  <c r="J41" s="25" t="s">
        <v>999</v>
      </c>
      <c r="K41" s="158">
        <v>0.66666666666666663</v>
      </c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  <c r="J42" s="25"/>
      <c r="K42" s="156">
        <f>+K41-K40</f>
        <v>0.29166666666666663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hidden="1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 hidden="1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11" hidden="1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11" hidden="1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1" spans="1:11" ht="13.5" thickBot="1"/>
    <row r="52" spans="1:11" ht="13.5" thickBot="1">
      <c r="B52" s="15" t="s">
        <v>385</v>
      </c>
      <c r="C52" s="161"/>
      <c r="G52" s="15" t="s">
        <v>386</v>
      </c>
      <c r="H52" s="15" t="e">
        <f>AVERAGE(E55:E64)</f>
        <v>#DIV/0!</v>
      </c>
    </row>
    <row r="53" spans="1:11">
      <c r="B53" s="15" t="s">
        <v>387</v>
      </c>
      <c r="C53" s="15">
        <f>COUNT(B55:B64)</f>
        <v>0</v>
      </c>
      <c r="G53" s="15" t="s">
        <v>388</v>
      </c>
      <c r="H53" s="15">
        <f>MAX(E55:E64)</f>
        <v>0</v>
      </c>
      <c r="J53" s="1" t="s">
        <v>997</v>
      </c>
    </row>
    <row r="54" spans="1:11" ht="13.5" thickBot="1">
      <c r="B54" s="15" t="s">
        <v>389</v>
      </c>
      <c r="C54" s="15" t="s">
        <v>390</v>
      </c>
      <c r="E54" s="15" t="s">
        <v>391</v>
      </c>
      <c r="F54" s="15" t="s">
        <v>392</v>
      </c>
      <c r="G54" s="15" t="s">
        <v>393</v>
      </c>
      <c r="H54" s="15" t="s">
        <v>38</v>
      </c>
      <c r="I54" s="15" t="s">
        <v>394</v>
      </c>
      <c r="J54" s="15" t="s">
        <v>998</v>
      </c>
      <c r="K54" s="157">
        <v>0.375</v>
      </c>
    </row>
    <row r="55" spans="1:11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2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  <c r="J55" s="25" t="s">
        <v>999</v>
      </c>
      <c r="K55" s="158">
        <v>0.95138888888888884</v>
      </c>
    </row>
    <row r="56" spans="1:11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6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  <c r="J56" s="25"/>
      <c r="K56" s="156">
        <f>+K55-K54</f>
        <v>0.57638888888888884</v>
      </c>
    </row>
    <row r="57" spans="1:11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6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11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6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11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6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11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6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11" hidden="1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11" ht="13.5" hidden="1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11" hidden="1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11" hidden="1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5" spans="1:9" hidden="1"/>
    <row r="66" spans="1:9" ht="13.5" thickBot="1"/>
    <row r="67" spans="1:9" ht="13.5" thickBot="1">
      <c r="B67" s="15" t="s">
        <v>395</v>
      </c>
      <c r="C67" s="161"/>
      <c r="G67" s="15" t="s">
        <v>396</v>
      </c>
      <c r="H67" s="15" t="e">
        <f>AVERAGE(E70:E79)</f>
        <v>#DIV/0!</v>
      </c>
    </row>
    <row r="68" spans="1:9">
      <c r="B68" s="15" t="s">
        <v>397</v>
      </c>
      <c r="C68" s="15">
        <f>COUNT(B70:B79)</f>
        <v>0</v>
      </c>
      <c r="G68" s="15" t="s">
        <v>398</v>
      </c>
      <c r="H68" s="15">
        <f>MAX(E70:E79)</f>
        <v>0</v>
      </c>
    </row>
    <row r="69" spans="1:9">
      <c r="B69" s="15" t="s">
        <v>399</v>
      </c>
      <c r="C69" s="15" t="s">
        <v>400</v>
      </c>
      <c r="E69" s="15" t="s">
        <v>401</v>
      </c>
      <c r="F69" s="15" t="s">
        <v>402</v>
      </c>
      <c r="G69" s="15" t="s">
        <v>403</v>
      </c>
      <c r="H69" s="15" t="s">
        <v>38</v>
      </c>
      <c r="I69" s="15" t="s">
        <v>404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405</v>
      </c>
      <c r="C81" s="162"/>
      <c r="G81" s="15" t="s">
        <v>406</v>
      </c>
      <c r="H81" s="15" t="e">
        <f>AVERAGE(E84:E93)</f>
        <v>#DIV/0!</v>
      </c>
    </row>
    <row r="82" spans="1:9">
      <c r="B82" s="15" t="s">
        <v>407</v>
      </c>
      <c r="C82" s="15">
        <f>COUNT(B84:B93)</f>
        <v>0</v>
      </c>
      <c r="G82" s="15" t="s">
        <v>408</v>
      </c>
      <c r="H82" s="15">
        <f>MAX(E84:E93)</f>
        <v>0</v>
      </c>
    </row>
    <row r="83" spans="1:9">
      <c r="B83" s="15" t="s">
        <v>409</v>
      </c>
      <c r="C83" s="15" t="s">
        <v>410</v>
      </c>
      <c r="E83" s="15" t="s">
        <v>411</v>
      </c>
      <c r="F83" s="15" t="s">
        <v>412</v>
      </c>
      <c r="G83" s="15" t="s">
        <v>413</v>
      </c>
      <c r="H83" s="15" t="s">
        <v>38</v>
      </c>
      <c r="I83" s="15" t="s">
        <v>414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415</v>
      </c>
      <c r="C95" s="28"/>
      <c r="G95" s="15" t="s">
        <v>416</v>
      </c>
      <c r="H95" s="15" t="e">
        <f>AVERAGE(E98:E107)</f>
        <v>#DIV/0!</v>
      </c>
    </row>
    <row r="96" spans="1:9">
      <c r="B96" s="15" t="s">
        <v>417</v>
      </c>
      <c r="C96" s="15">
        <f>COUNT(B98:B107)</f>
        <v>0</v>
      </c>
      <c r="G96" s="15" t="s">
        <v>418</v>
      </c>
      <c r="H96" s="15">
        <f>MAX(E98:E107)</f>
        <v>0</v>
      </c>
    </row>
    <row r="97" spans="1:9">
      <c r="B97" s="15" t="s">
        <v>419</v>
      </c>
      <c r="C97" s="15" t="s">
        <v>420</v>
      </c>
      <c r="E97" s="15" t="s">
        <v>421</v>
      </c>
      <c r="F97" s="15" t="s">
        <v>422</v>
      </c>
      <c r="G97" s="15" t="s">
        <v>423</v>
      </c>
      <c r="H97" s="15" t="s">
        <v>38</v>
      </c>
      <c r="I97" s="15" t="s">
        <v>424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425</v>
      </c>
      <c r="C109" s="28"/>
      <c r="G109" s="15" t="s">
        <v>426</v>
      </c>
      <c r="H109" s="15" t="e">
        <f>AVERAGE(E112:E121)</f>
        <v>#DIV/0!</v>
      </c>
    </row>
    <row r="110" spans="1:9">
      <c r="B110" s="15" t="s">
        <v>427</v>
      </c>
      <c r="C110" s="15">
        <f>COUNT(B112:B121)</f>
        <v>0</v>
      </c>
      <c r="G110" s="15" t="s">
        <v>428</v>
      </c>
      <c r="H110" s="33">
        <f>MAX(E112:E121)</f>
        <v>0</v>
      </c>
    </row>
    <row r="111" spans="1:9">
      <c r="B111" s="15" t="s">
        <v>429</v>
      </c>
      <c r="C111" s="15" t="s">
        <v>430</v>
      </c>
      <c r="E111" s="15" t="s">
        <v>431</v>
      </c>
      <c r="F111" s="15" t="s">
        <v>432</v>
      </c>
      <c r="G111" s="15" t="s">
        <v>433</v>
      </c>
      <c r="H111" s="15" t="s">
        <v>38</v>
      </c>
      <c r="I111" s="15" t="s">
        <v>434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435</v>
      </c>
      <c r="C123" s="28"/>
      <c r="G123" s="15" t="s">
        <v>436</v>
      </c>
      <c r="H123" s="15" t="e">
        <f>AVERAGE(E126:E135)</f>
        <v>#DIV/0!</v>
      </c>
    </row>
    <row r="124" spans="1:9">
      <c r="B124" s="15" t="s">
        <v>437</v>
      </c>
      <c r="C124" s="15">
        <f>COUNT(B126:B135)</f>
        <v>0</v>
      </c>
      <c r="G124" s="15" t="s">
        <v>438</v>
      </c>
      <c r="H124" s="15">
        <f>MAX(E126:E135)</f>
        <v>0</v>
      </c>
    </row>
    <row r="125" spans="1:9">
      <c r="B125" s="15" t="s">
        <v>439</v>
      </c>
      <c r="C125" s="15" t="s">
        <v>440</v>
      </c>
      <c r="E125" s="15" t="s">
        <v>441</v>
      </c>
      <c r="F125" s="15" t="s">
        <v>442</v>
      </c>
      <c r="G125" s="15" t="s">
        <v>443</v>
      </c>
      <c r="H125" s="15" t="s">
        <v>38</v>
      </c>
      <c r="I125" s="15" t="s">
        <v>444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445</v>
      </c>
      <c r="C138" s="28"/>
      <c r="G138" s="15" t="s">
        <v>446</v>
      </c>
      <c r="H138" s="15" t="e">
        <f>AVERAGE(E141:E150)</f>
        <v>#DIV/0!</v>
      </c>
    </row>
    <row r="139" spans="1:9">
      <c r="B139" s="15" t="s">
        <v>447</v>
      </c>
      <c r="C139" s="15">
        <f>COUNT(B141:B150)</f>
        <v>0</v>
      </c>
      <c r="G139" s="15" t="s">
        <v>448</v>
      </c>
      <c r="H139" s="15">
        <f>MAX(E141:E150)</f>
        <v>0</v>
      </c>
    </row>
    <row r="140" spans="1:9">
      <c r="B140" s="15" t="s">
        <v>449</v>
      </c>
      <c r="C140" s="15" t="s">
        <v>450</v>
      </c>
      <c r="E140" s="15" t="s">
        <v>451</v>
      </c>
      <c r="F140" s="15" t="s">
        <v>452</v>
      </c>
      <c r="G140" s="15" t="s">
        <v>453</v>
      </c>
      <c r="H140" s="15" t="s">
        <v>38</v>
      </c>
      <c r="I140" s="15" t="s">
        <v>454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scale="98" firstPageNumber="0" fitToHeight="0" orientation="portrait" horizontalDpi="300" verticalDpi="300" r:id="rId1"/>
  <headerFooter alignWithMargins="0"/>
  <rowBreaks count="1" manualBreakCount="1">
    <brk id="73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topLeftCell="A17" zoomScaleNormal="80" workbookViewId="0">
      <selection activeCell="C38" sqref="C38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6.85546875" style="1" customWidth="1"/>
    <col min="11" max="11" width="9.140625" style="1" customWidth="1"/>
    <col min="12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455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456</v>
      </c>
      <c r="C3" s="18">
        <f>+Registration!B6</f>
        <v>40719</v>
      </c>
      <c r="D3" s="17"/>
      <c r="E3" s="16"/>
      <c r="F3" s="16"/>
      <c r="G3" s="16"/>
      <c r="H3" s="16"/>
      <c r="I3" s="16"/>
    </row>
    <row r="4" spans="1:15">
      <c r="A4" s="16"/>
      <c r="B4" s="16" t="s">
        <v>457</v>
      </c>
      <c r="C4" s="19">
        <v>0.58333333333333337</v>
      </c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>
      <c r="A6" s="16"/>
      <c r="B6" s="16" t="s">
        <v>458</v>
      </c>
      <c r="C6" s="16"/>
      <c r="D6" s="17"/>
      <c r="E6" s="16"/>
      <c r="F6" s="16"/>
      <c r="G6" s="16"/>
      <c r="H6" s="16"/>
      <c r="I6" s="16"/>
    </row>
    <row r="7" spans="1:15">
      <c r="A7" s="16"/>
      <c r="B7" s="16" t="s">
        <v>459</v>
      </c>
      <c r="C7" s="16"/>
      <c r="D7" s="17"/>
      <c r="E7" s="16"/>
      <c r="F7" s="16"/>
      <c r="G7" s="16"/>
      <c r="H7" s="16"/>
      <c r="I7" s="16"/>
    </row>
    <row r="8" spans="1:15">
      <c r="A8" s="16"/>
      <c r="B8" s="16" t="s">
        <v>460</v>
      </c>
      <c r="C8" s="16"/>
      <c r="D8" s="17"/>
      <c r="E8" s="16"/>
      <c r="F8" s="16"/>
      <c r="G8" s="16"/>
      <c r="H8" s="16"/>
      <c r="I8" s="16"/>
    </row>
    <row r="10" spans="1:15">
      <c r="B10" s="15" t="s">
        <v>461</v>
      </c>
      <c r="C10" s="161"/>
      <c r="G10" s="15" t="s">
        <v>462</v>
      </c>
      <c r="H10" s="15" t="e">
        <f>AVERAGE(E13:E22)</f>
        <v>#DIV/0!</v>
      </c>
    </row>
    <row r="11" spans="1:15">
      <c r="B11" s="15" t="s">
        <v>463</v>
      </c>
      <c r="C11" s="15">
        <f>COUNT(B13:B22)</f>
        <v>0</v>
      </c>
      <c r="G11" s="15" t="s">
        <v>464</v>
      </c>
      <c r="H11" s="15">
        <f>MAX(E13:E22)</f>
        <v>0</v>
      </c>
      <c r="J11" s="1" t="s">
        <v>997</v>
      </c>
    </row>
    <row r="12" spans="1:15">
      <c r="B12" s="15" t="s">
        <v>465</v>
      </c>
      <c r="C12" s="15" t="s">
        <v>466</v>
      </c>
      <c r="E12" s="15" t="s">
        <v>467</v>
      </c>
      <c r="F12" s="15" t="s">
        <v>468</v>
      </c>
      <c r="G12" s="15" t="s">
        <v>469</v>
      </c>
      <c r="H12" s="15" t="s">
        <v>38</v>
      </c>
      <c r="I12" s="15" t="s">
        <v>470</v>
      </c>
      <c r="J12" s="15" t="s">
        <v>998</v>
      </c>
      <c r="K12" s="157">
        <v>0.60416666666666663</v>
      </c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 t="s">
        <v>999</v>
      </c>
      <c r="K13" s="158">
        <v>0.73611111111111116</v>
      </c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156">
        <f>+K13-K12</f>
        <v>0.13194444444444453</v>
      </c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36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4" spans="1:15">
      <c r="B24" s="15" t="s">
        <v>471</v>
      </c>
      <c r="C24" s="161"/>
      <c r="G24" s="15" t="s">
        <v>472</v>
      </c>
      <c r="H24" s="15" t="e">
        <f>AVERAGE(E27:E36)</f>
        <v>#DIV/0!</v>
      </c>
    </row>
    <row r="25" spans="1:15">
      <c r="B25" s="15" t="s">
        <v>473</v>
      </c>
      <c r="C25" s="37">
        <f>COUNT(B27:B36)</f>
        <v>0</v>
      </c>
      <c r="G25" s="15" t="s">
        <v>474</v>
      </c>
      <c r="H25" s="29">
        <f>MAX(E27:E36)</f>
        <v>0</v>
      </c>
    </row>
    <row r="26" spans="1:15">
      <c r="B26" s="15" t="s">
        <v>475</v>
      </c>
      <c r="C26" s="15" t="s">
        <v>476</v>
      </c>
      <c r="E26" s="15" t="s">
        <v>477</v>
      </c>
      <c r="F26" s="15" t="s">
        <v>478</v>
      </c>
      <c r="G26" s="15" t="s">
        <v>479</v>
      </c>
      <c r="H26" s="15" t="s">
        <v>38</v>
      </c>
      <c r="I26" s="15" t="s">
        <v>480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15" t="str">
        <f>IF(E27=0," ",RANK(E27,E27:E36))</f>
        <v xml:space="preserve"> </v>
      </c>
      <c r="G27" s="15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/>
      <c r="K27" s="25"/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25"/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 hidden="1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 hidden="1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 hidden="1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 hidden="1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 hidden="1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481</v>
      </c>
      <c r="C38" s="161"/>
      <c r="G38" s="15" t="s">
        <v>482</v>
      </c>
      <c r="H38" s="15" t="e">
        <f>AVERAGE(E41:E50)</f>
        <v>#DIV/0!</v>
      </c>
    </row>
    <row r="39" spans="1:15">
      <c r="B39" s="15" t="s">
        <v>483</v>
      </c>
      <c r="C39" s="15">
        <f>COUNT(B41:B50)</f>
        <v>0</v>
      </c>
      <c r="G39" s="15" t="s">
        <v>484</v>
      </c>
      <c r="H39" s="15">
        <f>MAX(E41:E50)</f>
        <v>0</v>
      </c>
    </row>
    <row r="40" spans="1:15">
      <c r="B40" s="15" t="s">
        <v>485</v>
      </c>
      <c r="C40" s="15" t="s">
        <v>486</v>
      </c>
      <c r="E40" s="15" t="s">
        <v>487</v>
      </c>
      <c r="F40" s="15" t="s">
        <v>488</v>
      </c>
      <c r="G40" s="15" t="s">
        <v>489</v>
      </c>
      <c r="H40" s="15" t="s">
        <v>38</v>
      </c>
      <c r="I40" s="15" t="s">
        <v>490</v>
      </c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0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 hidden="1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hidden="1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 hidden="1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9" hidden="1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9" hidden="1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9">
      <c r="B52" s="15" t="s">
        <v>491</v>
      </c>
      <c r="C52" s="28"/>
      <c r="G52" s="15" t="s">
        <v>492</v>
      </c>
      <c r="H52" s="15" t="e">
        <f>AVERAGE(E55:E64)</f>
        <v>#DIV/0!</v>
      </c>
    </row>
    <row r="53" spans="1:9">
      <c r="B53" s="15" t="s">
        <v>493</v>
      </c>
      <c r="C53" s="15">
        <f>COUNT(B55:B64)</f>
        <v>0</v>
      </c>
      <c r="G53" s="15" t="s">
        <v>494</v>
      </c>
      <c r="H53" s="15">
        <f>MAX(E55:E64)</f>
        <v>0</v>
      </c>
    </row>
    <row r="54" spans="1:9">
      <c r="B54" s="15" t="s">
        <v>495</v>
      </c>
      <c r="C54" s="15" t="s">
        <v>496</v>
      </c>
      <c r="E54" s="15" t="s">
        <v>497</v>
      </c>
      <c r="F54" s="15" t="s">
        <v>498</v>
      </c>
      <c r="G54" s="15" t="s">
        <v>499</v>
      </c>
      <c r="H54" s="15" t="s">
        <v>38</v>
      </c>
      <c r="I54" s="15" t="s">
        <v>500</v>
      </c>
    </row>
    <row r="55" spans="1:9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</row>
    <row r="56" spans="1:9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</row>
    <row r="57" spans="1:9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9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9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9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9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9" ht="13.5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9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9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7" spans="1:9">
      <c r="B67" s="15" t="s">
        <v>501</v>
      </c>
      <c r="C67" s="28"/>
      <c r="G67" s="15" t="s">
        <v>502</v>
      </c>
      <c r="H67" s="15" t="e">
        <f>AVERAGE(E70:E79)</f>
        <v>#DIV/0!</v>
      </c>
    </row>
    <row r="68" spans="1:9">
      <c r="B68" s="15" t="s">
        <v>503</v>
      </c>
      <c r="C68" s="15">
        <f>COUNT(B70:B79)</f>
        <v>0</v>
      </c>
      <c r="G68" s="15" t="s">
        <v>504</v>
      </c>
      <c r="H68" s="15">
        <f>MAX(E70:E79)</f>
        <v>0</v>
      </c>
    </row>
    <row r="69" spans="1:9">
      <c r="B69" s="15" t="s">
        <v>505</v>
      </c>
      <c r="C69" s="15" t="s">
        <v>506</v>
      </c>
      <c r="E69" s="15" t="s">
        <v>507</v>
      </c>
      <c r="F69" s="15" t="s">
        <v>508</v>
      </c>
      <c r="G69" s="15" t="s">
        <v>509</v>
      </c>
      <c r="H69" s="15" t="s">
        <v>38</v>
      </c>
      <c r="I69" s="15" t="s">
        <v>510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511</v>
      </c>
      <c r="C81" s="20"/>
      <c r="G81" s="15" t="s">
        <v>512</v>
      </c>
      <c r="H81" s="15" t="e">
        <f>AVERAGE(E84:E93)</f>
        <v>#DIV/0!</v>
      </c>
    </row>
    <row r="82" spans="1:9">
      <c r="B82" s="15" t="s">
        <v>513</v>
      </c>
      <c r="C82" s="15">
        <f>COUNT(B84:B93)</f>
        <v>0</v>
      </c>
      <c r="G82" s="15" t="s">
        <v>514</v>
      </c>
      <c r="H82" s="15">
        <f>MAX(E84:E93)</f>
        <v>0</v>
      </c>
    </row>
    <row r="83" spans="1:9">
      <c r="B83" s="15" t="s">
        <v>515</v>
      </c>
      <c r="C83" s="15" t="s">
        <v>516</v>
      </c>
      <c r="E83" s="15" t="s">
        <v>517</v>
      </c>
      <c r="F83" s="15" t="s">
        <v>518</v>
      </c>
      <c r="G83" s="15" t="s">
        <v>519</v>
      </c>
      <c r="H83" s="15" t="s">
        <v>38</v>
      </c>
      <c r="I83" s="15" t="s">
        <v>520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521</v>
      </c>
      <c r="C95" s="28"/>
      <c r="G95" s="15" t="s">
        <v>522</v>
      </c>
      <c r="H95" s="15" t="e">
        <f>AVERAGE(E98:E107)</f>
        <v>#DIV/0!</v>
      </c>
    </row>
    <row r="96" spans="1:9">
      <c r="B96" s="15" t="s">
        <v>523</v>
      </c>
      <c r="C96" s="15">
        <f>COUNT(B98:B107)</f>
        <v>0</v>
      </c>
      <c r="G96" s="15" t="s">
        <v>524</v>
      </c>
      <c r="H96" s="15">
        <f>MAX(E98:E107)</f>
        <v>0</v>
      </c>
    </row>
    <row r="97" spans="1:9">
      <c r="B97" s="15" t="s">
        <v>525</v>
      </c>
      <c r="C97" s="15" t="s">
        <v>526</v>
      </c>
      <c r="E97" s="15" t="s">
        <v>527</v>
      </c>
      <c r="F97" s="15" t="s">
        <v>528</v>
      </c>
      <c r="G97" s="15" t="s">
        <v>529</v>
      </c>
      <c r="H97" s="15" t="s">
        <v>38</v>
      </c>
      <c r="I97" s="15" t="s">
        <v>530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38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531</v>
      </c>
      <c r="C109" s="28"/>
      <c r="G109" s="15" t="s">
        <v>532</v>
      </c>
      <c r="H109" s="15" t="e">
        <f>AVERAGE(E112:E121)</f>
        <v>#DIV/0!</v>
      </c>
    </row>
    <row r="110" spans="1:9">
      <c r="B110" s="15" t="s">
        <v>533</v>
      </c>
      <c r="C110" s="38">
        <f>COUNT(B112:B121)</f>
        <v>0</v>
      </c>
      <c r="G110" s="15" t="s">
        <v>534</v>
      </c>
      <c r="H110" s="33">
        <f>MAX(E112:E121)</f>
        <v>0</v>
      </c>
    </row>
    <row r="111" spans="1:9">
      <c r="B111" s="15" t="s">
        <v>535</v>
      </c>
      <c r="C111" s="15" t="s">
        <v>536</v>
      </c>
      <c r="E111" s="15" t="s">
        <v>537</v>
      </c>
      <c r="F111" s="15" t="s">
        <v>538</v>
      </c>
      <c r="G111" s="15" t="s">
        <v>539</v>
      </c>
      <c r="H111" s="15" t="s">
        <v>38</v>
      </c>
      <c r="I111" s="15" t="s">
        <v>540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541</v>
      </c>
      <c r="C123" s="28"/>
      <c r="G123" s="15" t="s">
        <v>542</v>
      </c>
      <c r="H123" s="15" t="e">
        <f>AVERAGE(E126:E135)</f>
        <v>#DIV/0!</v>
      </c>
    </row>
    <row r="124" spans="1:9">
      <c r="B124" s="15" t="s">
        <v>543</v>
      </c>
      <c r="C124" s="15">
        <f>COUNT(B126:B135)</f>
        <v>0</v>
      </c>
      <c r="G124" s="15" t="s">
        <v>544</v>
      </c>
      <c r="H124" s="15">
        <f>MAX(E126:E135)</f>
        <v>0</v>
      </c>
    </row>
    <row r="125" spans="1:9">
      <c r="B125" s="15" t="s">
        <v>545</v>
      </c>
      <c r="C125" s="15" t="s">
        <v>546</v>
      </c>
      <c r="E125" s="15" t="s">
        <v>547</v>
      </c>
      <c r="F125" s="15" t="s">
        <v>548</v>
      </c>
      <c r="G125" s="15" t="s">
        <v>549</v>
      </c>
      <c r="H125" s="15" t="s">
        <v>38</v>
      </c>
      <c r="I125" s="15" t="s">
        <v>550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551</v>
      </c>
      <c r="C138" s="28"/>
      <c r="G138" s="15" t="s">
        <v>552</v>
      </c>
      <c r="H138" s="15" t="e">
        <f>AVERAGE(E141:E150)</f>
        <v>#DIV/0!</v>
      </c>
    </row>
    <row r="139" spans="1:9">
      <c r="B139" s="15" t="s">
        <v>553</v>
      </c>
      <c r="C139" s="15">
        <f>COUNT(B141:B150)</f>
        <v>0</v>
      </c>
      <c r="G139" s="15" t="s">
        <v>554</v>
      </c>
      <c r="H139" s="15">
        <f>MAX(E141:E150)</f>
        <v>0</v>
      </c>
    </row>
    <row r="140" spans="1:9">
      <c r="B140" s="15" t="s">
        <v>555</v>
      </c>
      <c r="C140" s="15" t="s">
        <v>556</v>
      </c>
      <c r="E140" s="15" t="s">
        <v>557</v>
      </c>
      <c r="F140" s="15" t="s">
        <v>558</v>
      </c>
      <c r="G140" s="15" t="s">
        <v>559</v>
      </c>
      <c r="H140" s="15" t="s">
        <v>38</v>
      </c>
      <c r="I140" s="15" t="s">
        <v>560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zoomScale="80" zoomScaleNormal="80" zoomScaleSheetLayoutView="80" workbookViewId="0">
      <selection activeCell="E41" sqref="E41:E45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10.140625" style="1" customWidth="1"/>
    <col min="12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561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562</v>
      </c>
      <c r="C3" s="18">
        <f>+Registration!B6</f>
        <v>40719</v>
      </c>
      <c r="D3" s="17"/>
      <c r="E3" s="16"/>
      <c r="F3" s="16"/>
      <c r="G3" s="16"/>
      <c r="H3" s="16"/>
      <c r="I3" s="16"/>
    </row>
    <row r="4" spans="1:15">
      <c r="A4" s="16"/>
      <c r="B4" s="16" t="s">
        <v>563</v>
      </c>
      <c r="C4" s="19">
        <v>0.79166666666666663</v>
      </c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>
      <c r="A6" s="16"/>
      <c r="B6" s="16" t="s">
        <v>564</v>
      </c>
      <c r="C6" s="16"/>
      <c r="D6" s="17"/>
      <c r="E6" s="16"/>
      <c r="F6" s="16"/>
      <c r="G6" s="16"/>
      <c r="H6" s="16"/>
      <c r="I6" s="16"/>
    </row>
    <row r="7" spans="1:15">
      <c r="A7" s="16"/>
      <c r="B7" s="16" t="s">
        <v>565</v>
      </c>
      <c r="C7" s="16"/>
      <c r="D7" s="17"/>
      <c r="E7" s="16"/>
      <c r="F7" s="16"/>
      <c r="G7" s="16"/>
      <c r="H7" s="16"/>
      <c r="I7" s="16"/>
    </row>
    <row r="8" spans="1:15">
      <c r="A8" s="16"/>
      <c r="B8" s="16" t="s">
        <v>994</v>
      </c>
      <c r="C8" s="16"/>
      <c r="D8" s="17"/>
      <c r="E8" s="16"/>
      <c r="F8" s="16"/>
      <c r="G8" s="16"/>
      <c r="H8" s="16"/>
      <c r="I8" s="16"/>
    </row>
    <row r="10" spans="1:15">
      <c r="B10" s="15" t="s">
        <v>566</v>
      </c>
      <c r="C10" s="161"/>
      <c r="G10" s="15" t="s">
        <v>567</v>
      </c>
      <c r="H10" s="15" t="e">
        <f>AVERAGE(E13:E22)</f>
        <v>#DIV/0!</v>
      </c>
    </row>
    <row r="11" spans="1:15">
      <c r="B11" s="15" t="s">
        <v>568</v>
      </c>
      <c r="C11" s="15">
        <f>COUNT(B13:B22)</f>
        <v>0</v>
      </c>
      <c r="G11" s="15" t="s">
        <v>569</v>
      </c>
      <c r="H11" s="15">
        <f>MAX(E13:E22)</f>
        <v>0</v>
      </c>
      <c r="J11" s="1" t="s">
        <v>997</v>
      </c>
    </row>
    <row r="12" spans="1:15">
      <c r="B12" s="15" t="s">
        <v>570</v>
      </c>
      <c r="C12" s="15" t="s">
        <v>571</v>
      </c>
      <c r="E12" s="15" t="s">
        <v>572</v>
      </c>
      <c r="F12" s="15" t="s">
        <v>573</v>
      </c>
      <c r="G12" s="15" t="s">
        <v>574</v>
      </c>
      <c r="H12" s="15" t="s">
        <v>38</v>
      </c>
      <c r="I12" s="15" t="s">
        <v>575</v>
      </c>
      <c r="J12" s="15" t="s">
        <v>998</v>
      </c>
      <c r="K12" s="157">
        <v>0.75</v>
      </c>
    </row>
    <row r="13" spans="1:15">
      <c r="A13" s="15">
        <v>1</v>
      </c>
      <c r="B13" s="164"/>
      <c r="C13" s="5" t="str">
        <f>LOOKUP(B13,Registration)</f>
        <v xml:space="preserve">  </v>
      </c>
      <c r="D13" s="8">
        <f>C10</f>
        <v>0</v>
      </c>
      <c r="E13" s="21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 t="s">
        <v>999</v>
      </c>
      <c r="K13" s="158">
        <v>0.96875</v>
      </c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1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156">
        <f>+K13-K12</f>
        <v>0.21875</v>
      </c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1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1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36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 hidden="1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 hidden="1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 hidden="1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 hidden="1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4" spans="1:15">
      <c r="B24" s="15" t="s">
        <v>576</v>
      </c>
      <c r="C24" s="161"/>
      <c r="G24" s="15" t="s">
        <v>577</v>
      </c>
      <c r="H24" s="15" t="e">
        <f>AVERAGE(E27:E36)</f>
        <v>#DIV/0!</v>
      </c>
    </row>
    <row r="25" spans="1:15">
      <c r="B25" s="15" t="s">
        <v>578</v>
      </c>
      <c r="C25" s="15">
        <f>COUNT(B27:B36)</f>
        <v>0</v>
      </c>
      <c r="G25" s="15" t="s">
        <v>579</v>
      </c>
      <c r="H25" s="29">
        <f>MAX(E27:E36)</f>
        <v>0</v>
      </c>
      <c r="J25" s="1" t="s">
        <v>997</v>
      </c>
    </row>
    <row r="26" spans="1:15">
      <c r="B26" s="15" t="s">
        <v>580</v>
      </c>
      <c r="C26" s="15" t="s">
        <v>581</v>
      </c>
      <c r="E26" s="15" t="s">
        <v>582</v>
      </c>
      <c r="F26" s="15" t="s">
        <v>583</v>
      </c>
      <c r="G26" s="15" t="s">
        <v>584</v>
      </c>
      <c r="H26" s="15" t="s">
        <v>38</v>
      </c>
      <c r="I26" s="15" t="s">
        <v>585</v>
      </c>
      <c r="J26" s="15" t="s">
        <v>998</v>
      </c>
      <c r="K26" s="157">
        <v>0.75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40" t="str">
        <f>IF(E27=0," ",RANK(E27,E27:E36))</f>
        <v xml:space="preserve"> </v>
      </c>
      <c r="G27" s="38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 t="s">
        <v>999</v>
      </c>
      <c r="K27" s="158">
        <v>0.95833333333333337</v>
      </c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156">
        <f>+K27-K26</f>
        <v>0.20833333333333337</v>
      </c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 hidden="1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 hidden="1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 hidden="1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 hidden="1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586</v>
      </c>
      <c r="C38" s="28"/>
      <c r="G38" s="15" t="s">
        <v>587</v>
      </c>
      <c r="H38" s="15" t="e">
        <f>AVERAGE(E41:E50)</f>
        <v>#DIV/0!</v>
      </c>
    </row>
    <row r="39" spans="1:15">
      <c r="B39" s="15" t="s">
        <v>588</v>
      </c>
      <c r="C39" s="15">
        <f>COUNT(B41:B50)</f>
        <v>0</v>
      </c>
      <c r="G39" s="15" t="s">
        <v>589</v>
      </c>
      <c r="H39" s="15">
        <f>MAX(E41:E50)</f>
        <v>0</v>
      </c>
      <c r="J39" s="1" t="s">
        <v>997</v>
      </c>
    </row>
    <row r="40" spans="1:15">
      <c r="B40" s="15" t="s">
        <v>590</v>
      </c>
      <c r="C40" s="15" t="s">
        <v>591</v>
      </c>
      <c r="E40" s="15" t="s">
        <v>592</v>
      </c>
      <c r="F40" s="15" t="s">
        <v>593</v>
      </c>
      <c r="G40" s="15" t="s">
        <v>594</v>
      </c>
      <c r="H40" s="15" t="s">
        <v>38</v>
      </c>
      <c r="I40" s="15" t="s">
        <v>595</v>
      </c>
      <c r="J40" s="15" t="s">
        <v>998</v>
      </c>
      <c r="K40" s="157">
        <v>0.75</v>
      </c>
    </row>
    <row r="41" spans="1:15">
      <c r="A41" s="15">
        <v>1</v>
      </c>
      <c r="B41" s="21"/>
      <c r="C41" s="5" t="str">
        <f t="shared" ref="C41:C50" si="6">LOOKUP(B41,Registration)</f>
        <v xml:space="preserve">  </v>
      </c>
      <c r="D41" s="8">
        <f>C38</f>
        <v>0</v>
      </c>
      <c r="E41" s="22"/>
      <c r="F41" s="40" t="str">
        <f>IF(E41=0," ",RANK(E41,E41:E50))</f>
        <v xml:space="preserve"> </v>
      </c>
      <c r="G41" s="41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  <c r="J41" s="25" t="s">
        <v>999</v>
      </c>
      <c r="K41" s="158">
        <v>0.97222222222222221</v>
      </c>
    </row>
    <row r="42" spans="1:15">
      <c r="A42" s="15">
        <v>2</v>
      </c>
      <c r="B42" s="21"/>
      <c r="C42" s="5" t="str">
        <f t="shared" si="6"/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  <c r="J42" s="25"/>
      <c r="K42" s="156">
        <f>+K41-K40</f>
        <v>0.22222222222222221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  <c r="K43" s="25"/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hidden="1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 hidden="1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9" hidden="1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9" hidden="1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9">
      <c r="B52" s="15" t="s">
        <v>596</v>
      </c>
      <c r="C52" s="166"/>
      <c r="G52" s="15" t="s">
        <v>597</v>
      </c>
      <c r="H52" s="15" t="e">
        <f>AVERAGE(E55:E64)</f>
        <v>#DIV/0!</v>
      </c>
    </row>
    <row r="53" spans="1:9">
      <c r="B53" s="15" t="s">
        <v>598</v>
      </c>
      <c r="C53" s="15">
        <f>COUNT(B55:B64)</f>
        <v>0</v>
      </c>
      <c r="G53" s="15" t="s">
        <v>599</v>
      </c>
      <c r="H53" s="15">
        <f>MAX(E55:E64)</f>
        <v>0</v>
      </c>
    </row>
    <row r="54" spans="1:9">
      <c r="B54" s="15" t="s">
        <v>600</v>
      </c>
      <c r="C54" s="15" t="s">
        <v>601</v>
      </c>
      <c r="E54" s="15" t="s">
        <v>602</v>
      </c>
      <c r="F54" s="15" t="s">
        <v>603</v>
      </c>
      <c r="G54" s="15" t="s">
        <v>604</v>
      </c>
      <c r="H54" s="15" t="s">
        <v>38</v>
      </c>
      <c r="I54" s="15" t="s">
        <v>605</v>
      </c>
    </row>
    <row r="55" spans="1:9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</row>
    <row r="56" spans="1:9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</row>
    <row r="57" spans="1:9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9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9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9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9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9" ht="13.5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9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9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7" spans="1:9">
      <c r="B67" s="15" t="s">
        <v>606</v>
      </c>
      <c r="C67" s="161"/>
      <c r="G67" s="15" t="s">
        <v>607</v>
      </c>
      <c r="H67" s="15" t="e">
        <f>AVERAGE(E70:E79)</f>
        <v>#DIV/0!</v>
      </c>
    </row>
    <row r="68" spans="1:9">
      <c r="B68" s="15" t="s">
        <v>608</v>
      </c>
      <c r="C68" s="15">
        <f>COUNT(B70:B79)</f>
        <v>0</v>
      </c>
      <c r="G68" s="15" t="s">
        <v>609</v>
      </c>
      <c r="H68" s="15">
        <f>MAX(E70:E79)</f>
        <v>0</v>
      </c>
    </row>
    <row r="69" spans="1:9">
      <c r="B69" s="15" t="s">
        <v>610</v>
      </c>
      <c r="C69" s="15" t="s">
        <v>611</v>
      </c>
      <c r="E69" s="15" t="s">
        <v>612</v>
      </c>
      <c r="F69" s="15" t="s">
        <v>613</v>
      </c>
      <c r="G69" s="15" t="s">
        <v>614</v>
      </c>
      <c r="H69" s="15" t="s">
        <v>38</v>
      </c>
      <c r="I69" s="15" t="s">
        <v>615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616</v>
      </c>
      <c r="C81" s="162"/>
      <c r="G81" s="15" t="s">
        <v>617</v>
      </c>
      <c r="H81" s="15" t="e">
        <f>AVERAGE(E84:E93)</f>
        <v>#DIV/0!</v>
      </c>
    </row>
    <row r="82" spans="1:9">
      <c r="B82" s="15" t="s">
        <v>618</v>
      </c>
      <c r="C82" s="15">
        <f>COUNT(B84:B93)</f>
        <v>0</v>
      </c>
      <c r="G82" s="15" t="s">
        <v>619</v>
      </c>
      <c r="H82" s="15">
        <f>MAX(E84:E93)</f>
        <v>0</v>
      </c>
    </row>
    <row r="83" spans="1:9">
      <c r="B83" s="15" t="s">
        <v>620</v>
      </c>
      <c r="C83" s="15" t="s">
        <v>621</v>
      </c>
      <c r="E83" s="15" t="s">
        <v>622</v>
      </c>
      <c r="F83" s="15" t="s">
        <v>623</v>
      </c>
      <c r="G83" s="15" t="s">
        <v>624</v>
      </c>
      <c r="H83" s="15" t="s">
        <v>38</v>
      </c>
      <c r="I83" s="15" t="s">
        <v>625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626</v>
      </c>
      <c r="C95" s="28"/>
      <c r="G95" s="15" t="s">
        <v>627</v>
      </c>
      <c r="H95" s="15" t="e">
        <f>AVERAGE(E98:E107)</f>
        <v>#DIV/0!</v>
      </c>
    </row>
    <row r="96" spans="1:9">
      <c r="B96" s="15" t="s">
        <v>628</v>
      </c>
      <c r="C96" s="15">
        <f>COUNT(B98:B107)</f>
        <v>0</v>
      </c>
      <c r="G96" s="15" t="s">
        <v>629</v>
      </c>
      <c r="H96" s="15">
        <f>MAX(E98:E107)</f>
        <v>0</v>
      </c>
    </row>
    <row r="97" spans="1:9">
      <c r="B97" s="15" t="s">
        <v>630</v>
      </c>
      <c r="C97" s="15" t="s">
        <v>631</v>
      </c>
      <c r="E97" s="15" t="s">
        <v>632</v>
      </c>
      <c r="F97" s="15" t="s">
        <v>633</v>
      </c>
      <c r="G97" s="15" t="s">
        <v>634</v>
      </c>
      <c r="H97" s="15" t="s">
        <v>38</v>
      </c>
      <c r="I97" s="15" t="s">
        <v>635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636</v>
      </c>
      <c r="C109" s="28"/>
      <c r="G109" s="15" t="s">
        <v>637</v>
      </c>
      <c r="H109" s="15" t="e">
        <f>AVERAGE(E112:E121)</f>
        <v>#DIV/0!</v>
      </c>
    </row>
    <row r="110" spans="1:9">
      <c r="B110" s="15" t="s">
        <v>638</v>
      </c>
      <c r="C110" s="43">
        <f>COUNT(B112:B121)</f>
        <v>0</v>
      </c>
      <c r="G110" s="15" t="s">
        <v>639</v>
      </c>
      <c r="H110" s="33">
        <f>MAX(E112:E121)</f>
        <v>0</v>
      </c>
    </row>
    <row r="111" spans="1:9">
      <c r="B111" s="15" t="s">
        <v>640</v>
      </c>
      <c r="C111" s="15" t="s">
        <v>641</v>
      </c>
      <c r="E111" s="15" t="s">
        <v>642</v>
      </c>
      <c r="F111" s="15" t="s">
        <v>643</v>
      </c>
      <c r="G111" s="15" t="s">
        <v>644</v>
      </c>
      <c r="H111" s="15" t="s">
        <v>38</v>
      </c>
      <c r="I111" s="15" t="s">
        <v>645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646</v>
      </c>
      <c r="C123" s="28"/>
      <c r="G123" s="15" t="s">
        <v>647</v>
      </c>
      <c r="H123" s="15" t="e">
        <f>AVERAGE(E126:E135)</f>
        <v>#DIV/0!</v>
      </c>
    </row>
    <row r="124" spans="1:9">
      <c r="B124" s="15" t="s">
        <v>648</v>
      </c>
      <c r="C124" s="15">
        <f>COUNT(B126:B135)</f>
        <v>0</v>
      </c>
      <c r="G124" s="15" t="s">
        <v>649</v>
      </c>
      <c r="H124" s="15">
        <f>MAX(E126:E135)</f>
        <v>0</v>
      </c>
    </row>
    <row r="125" spans="1:9">
      <c r="B125" s="15" t="s">
        <v>650</v>
      </c>
      <c r="C125" s="15" t="s">
        <v>651</v>
      </c>
      <c r="E125" s="15" t="s">
        <v>652</v>
      </c>
      <c r="F125" s="15" t="s">
        <v>653</v>
      </c>
      <c r="G125" s="15" t="s">
        <v>654</v>
      </c>
      <c r="H125" s="15" t="s">
        <v>38</v>
      </c>
      <c r="I125" s="15" t="s">
        <v>655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656</v>
      </c>
      <c r="C138" s="28"/>
      <c r="G138" s="15" t="s">
        <v>657</v>
      </c>
      <c r="H138" s="15" t="e">
        <f>AVERAGE(E141:E150)</f>
        <v>#DIV/0!</v>
      </c>
    </row>
    <row r="139" spans="1:9">
      <c r="B139" s="15" t="s">
        <v>658</v>
      </c>
      <c r="C139" s="15">
        <f>COUNT(B141:B150)</f>
        <v>0</v>
      </c>
      <c r="G139" s="15" t="s">
        <v>659</v>
      </c>
      <c r="H139" s="15">
        <f>MAX(E141:E150)</f>
        <v>0</v>
      </c>
    </row>
    <row r="140" spans="1:9">
      <c r="B140" s="15" t="s">
        <v>660</v>
      </c>
      <c r="C140" s="15" t="s">
        <v>661</v>
      </c>
      <c r="E140" s="15" t="s">
        <v>662</v>
      </c>
      <c r="F140" s="15" t="s">
        <v>663</v>
      </c>
      <c r="G140" s="15" t="s">
        <v>664</v>
      </c>
      <c r="H140" s="15" t="s">
        <v>38</v>
      </c>
      <c r="I140" s="15" t="s">
        <v>665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50"/>
  <sheetViews>
    <sheetView view="pageBreakPreview" zoomScale="90" zoomScaleNormal="70" zoomScaleSheetLayoutView="90" workbookViewId="0">
      <selection activeCell="C24" sqref="C24"/>
    </sheetView>
  </sheetViews>
  <sheetFormatPr defaultColWidth="9" defaultRowHeight="12.75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7.28515625" style="1" customWidth="1"/>
    <col min="11" max="11" width="9.85546875" style="1" customWidth="1"/>
    <col min="12" max="15" width="4.7109375" style="1" customWidth="1"/>
  </cols>
  <sheetData>
    <row r="1" spans="1:15">
      <c r="A1" s="16"/>
      <c r="B1" s="16"/>
      <c r="C1" s="16"/>
      <c r="D1" s="17"/>
      <c r="E1" s="16"/>
      <c r="F1" s="16"/>
      <c r="G1" s="16"/>
      <c r="H1" s="16"/>
      <c r="I1" s="16"/>
    </row>
    <row r="2" spans="1:15">
      <c r="A2" s="16"/>
      <c r="B2" s="16" t="s">
        <v>666</v>
      </c>
      <c r="C2" s="16"/>
      <c r="D2" s="17"/>
      <c r="E2" s="16"/>
      <c r="F2" s="16"/>
      <c r="G2" s="16"/>
      <c r="H2" s="16"/>
      <c r="I2" s="16"/>
    </row>
    <row r="3" spans="1:15">
      <c r="A3" s="16"/>
      <c r="B3" s="16" t="s">
        <v>667</v>
      </c>
      <c r="C3" s="18">
        <f>+Registration!B7</f>
        <v>40720</v>
      </c>
      <c r="D3" s="17"/>
      <c r="E3" s="16"/>
      <c r="F3" s="16"/>
      <c r="G3" s="16"/>
      <c r="H3" s="16"/>
      <c r="I3" s="16"/>
    </row>
    <row r="4" spans="1:15">
      <c r="A4" s="16"/>
      <c r="B4" s="16" t="s">
        <v>668</v>
      </c>
      <c r="C4" s="19">
        <v>38156.375</v>
      </c>
      <c r="D4" s="17"/>
      <c r="E4" s="16"/>
      <c r="F4" s="16"/>
      <c r="G4" s="16"/>
      <c r="H4" s="16"/>
      <c r="I4" s="16"/>
    </row>
    <row r="5" spans="1:15">
      <c r="A5" s="16"/>
      <c r="B5" s="16"/>
      <c r="C5" s="16"/>
      <c r="D5" s="17"/>
      <c r="E5" s="16"/>
      <c r="F5" s="16"/>
      <c r="G5" s="16"/>
      <c r="H5" s="16"/>
      <c r="I5" s="16"/>
    </row>
    <row r="6" spans="1:15">
      <c r="A6" s="16"/>
      <c r="B6" s="16" t="s">
        <v>669</v>
      </c>
      <c r="C6" s="16"/>
      <c r="D6" s="17"/>
      <c r="E6" s="16"/>
      <c r="F6" s="16"/>
      <c r="G6" s="16"/>
      <c r="H6" s="16"/>
      <c r="I6" s="16"/>
    </row>
    <row r="7" spans="1:15">
      <c r="A7" s="16"/>
      <c r="B7" s="16" t="s">
        <v>670</v>
      </c>
      <c r="C7" s="16"/>
      <c r="D7" s="17"/>
      <c r="E7" s="16"/>
      <c r="F7" s="16"/>
      <c r="G7" s="16"/>
      <c r="H7" s="16"/>
      <c r="I7" s="16"/>
    </row>
    <row r="8" spans="1:15">
      <c r="A8" s="16"/>
      <c r="B8" s="16" t="s">
        <v>671</v>
      </c>
      <c r="C8" s="16"/>
      <c r="D8" s="17"/>
      <c r="E8" s="16"/>
      <c r="F8" s="16"/>
      <c r="G8" s="16"/>
      <c r="H8" s="16"/>
      <c r="I8" s="16"/>
    </row>
    <row r="10" spans="1:15">
      <c r="B10" s="15" t="s">
        <v>672</v>
      </c>
      <c r="C10" s="161"/>
      <c r="G10" s="15" t="s">
        <v>673</v>
      </c>
      <c r="H10" s="15" t="e">
        <f>AVERAGE(E13:E22)</f>
        <v>#DIV/0!</v>
      </c>
    </row>
    <row r="11" spans="1:15">
      <c r="B11" s="15" t="s">
        <v>674</v>
      </c>
      <c r="C11" s="15">
        <f>COUNT(B13:B22)</f>
        <v>0</v>
      </c>
      <c r="G11" s="15" t="s">
        <v>675</v>
      </c>
      <c r="H11" s="15">
        <f>MAX(E13:E22)</f>
        <v>0</v>
      </c>
      <c r="J11" s="1" t="s">
        <v>997</v>
      </c>
    </row>
    <row r="12" spans="1:15">
      <c r="B12" s="15" t="s">
        <v>676</v>
      </c>
      <c r="C12" s="15" t="s">
        <v>677</v>
      </c>
      <c r="E12" s="15" t="s">
        <v>678</v>
      </c>
      <c r="F12" s="15" t="s">
        <v>679</v>
      </c>
      <c r="G12" s="15" t="s">
        <v>680</v>
      </c>
      <c r="H12" s="15" t="s">
        <v>38</v>
      </c>
      <c r="I12" s="15" t="s">
        <v>681</v>
      </c>
      <c r="J12" s="15" t="s">
        <v>998</v>
      </c>
      <c r="K12" s="157">
        <v>0.35416666666666669</v>
      </c>
    </row>
    <row r="13" spans="1:15">
      <c r="A13" s="15">
        <v>1</v>
      </c>
      <c r="B13" s="21"/>
      <c r="C13" s="5" t="str">
        <f>LOOKUP(B13,Registration)</f>
        <v xml:space="preserve">  </v>
      </c>
      <c r="D13" s="8">
        <f>C10</f>
        <v>0</v>
      </c>
      <c r="E13" s="22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4" t="str">
        <f>IF(E13=0," ",IF(E13=H$11,E13/H$10,E13/H$11))</f>
        <v xml:space="preserve"> </v>
      </c>
      <c r="I13" s="24" t="str">
        <f>IF(E13=0," ",H13+G13)</f>
        <v xml:space="preserve"> </v>
      </c>
      <c r="J13" s="25" t="s">
        <v>999</v>
      </c>
      <c r="K13" s="158">
        <v>0.51041666666666663</v>
      </c>
      <c r="L13" s="25"/>
      <c r="M13" s="25"/>
      <c r="N13" s="25"/>
      <c r="O13" s="25"/>
    </row>
    <row r="14" spans="1:15">
      <c r="A14" s="15">
        <v>2</v>
      </c>
      <c r="B14" s="21"/>
      <c r="C14" s="5" t="str">
        <f t="shared" ref="C14:C22" si="0">LOOKUP(B14,Registration)</f>
        <v xml:space="preserve">  </v>
      </c>
      <c r="D14" s="8">
        <f>C10</f>
        <v>0</v>
      </c>
      <c r="E14" s="26"/>
      <c r="F14" s="15" t="str">
        <f>IF(E14=0," ",RANK(E14,E13:E22))</f>
        <v xml:space="preserve"> </v>
      </c>
      <c r="G14" s="39" t="str">
        <f>IF(E14=0," ",INDEX(PlacePts,F14,C11-1))</f>
        <v xml:space="preserve"> </v>
      </c>
      <c r="H14" s="24" t="str">
        <f t="shared" ref="H14:H22" si="1">IF(E14=0," ",IF(E14=H$11,E14/H$10,E14/H$11))</f>
        <v xml:space="preserve"> </v>
      </c>
      <c r="I14" s="24" t="str">
        <f t="shared" ref="I14:I22" si="2">IF(E14=0," ",H14+G14)</f>
        <v xml:space="preserve"> </v>
      </c>
      <c r="J14" s="25"/>
      <c r="K14" s="156">
        <f>+K13-K12</f>
        <v>0.15624999999999994</v>
      </c>
      <c r="L14" s="25"/>
      <c r="M14" s="25"/>
      <c r="N14" s="25"/>
      <c r="O14" s="25"/>
    </row>
    <row r="15" spans="1:15">
      <c r="A15" s="15">
        <v>3</v>
      </c>
      <c r="B15" s="21"/>
      <c r="C15" s="5" t="str">
        <f t="shared" si="0"/>
        <v xml:space="preserve">  </v>
      </c>
      <c r="D15" s="8">
        <f>C10</f>
        <v>0</v>
      </c>
      <c r="E15" s="26"/>
      <c r="F15" s="42" t="str">
        <f>IF(E15=0," ",RANK(E15,E13:E22))</f>
        <v xml:space="preserve"> </v>
      </c>
      <c r="G15" s="42" t="str">
        <f>IF(E15=0," ",INDEX(PlacePts,F15,C11-1))</f>
        <v xml:space="preserve"> </v>
      </c>
      <c r="H15" s="24" t="str">
        <f t="shared" si="1"/>
        <v xml:space="preserve"> </v>
      </c>
      <c r="I15" s="24" t="str">
        <f t="shared" si="2"/>
        <v xml:space="preserve"> </v>
      </c>
      <c r="J15" s="25"/>
      <c r="K15" s="25"/>
      <c r="L15" s="25"/>
      <c r="M15" s="25"/>
      <c r="N15" s="25"/>
      <c r="O15" s="25"/>
    </row>
    <row r="16" spans="1:15">
      <c r="A16" s="15">
        <v>4</v>
      </c>
      <c r="B16" s="21"/>
      <c r="C16" s="5" t="str">
        <f t="shared" si="0"/>
        <v xml:space="preserve">  </v>
      </c>
      <c r="D16" s="8">
        <f>C10</f>
        <v>0</v>
      </c>
      <c r="E16" s="26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4" t="str">
        <f t="shared" si="1"/>
        <v xml:space="preserve"> </v>
      </c>
      <c r="I16" s="24" t="str">
        <f t="shared" si="2"/>
        <v xml:space="preserve"> </v>
      </c>
      <c r="J16" s="25"/>
      <c r="K16" s="25"/>
      <c r="L16" s="25"/>
      <c r="M16" s="25"/>
      <c r="N16" s="25"/>
      <c r="O16" s="25"/>
    </row>
    <row r="17" spans="1:15">
      <c r="A17" s="15">
        <v>5</v>
      </c>
      <c r="B17" s="21"/>
      <c r="C17" s="5" t="str">
        <f t="shared" si="0"/>
        <v xml:space="preserve">  </v>
      </c>
      <c r="D17" s="8">
        <f>C10</f>
        <v>0</v>
      </c>
      <c r="E17" s="26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4" t="str">
        <f t="shared" si="1"/>
        <v xml:space="preserve"> </v>
      </c>
      <c r="I17" s="24" t="str">
        <f t="shared" si="2"/>
        <v xml:space="preserve"> </v>
      </c>
      <c r="J17" s="25"/>
      <c r="K17" s="25"/>
      <c r="L17" s="25"/>
      <c r="M17" s="25"/>
      <c r="N17" s="25"/>
      <c r="O17" s="25"/>
    </row>
    <row r="18" spans="1:15">
      <c r="A18" s="15">
        <v>6</v>
      </c>
      <c r="B18" s="21"/>
      <c r="C18" s="5" t="str">
        <f t="shared" si="0"/>
        <v xml:space="preserve">  </v>
      </c>
      <c r="D18" s="8">
        <f>C10</f>
        <v>0</v>
      </c>
      <c r="E18" s="26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4" t="str">
        <f t="shared" si="1"/>
        <v xml:space="preserve"> </v>
      </c>
      <c r="I18" s="24" t="str">
        <f t="shared" si="2"/>
        <v xml:space="preserve"> </v>
      </c>
      <c r="J18" s="25"/>
      <c r="K18" s="25"/>
      <c r="L18" s="25"/>
      <c r="M18" s="25"/>
      <c r="N18" s="25"/>
      <c r="O18" s="25"/>
    </row>
    <row r="19" spans="1:15">
      <c r="A19" s="15">
        <v>7</v>
      </c>
      <c r="B19" s="21"/>
      <c r="C19" s="5" t="str">
        <f t="shared" si="0"/>
        <v xml:space="preserve">  </v>
      </c>
      <c r="D19" s="8">
        <f>C10</f>
        <v>0</v>
      </c>
      <c r="E19" s="26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4" t="str">
        <f t="shared" si="1"/>
        <v xml:space="preserve"> </v>
      </c>
      <c r="I19" s="24" t="str">
        <f t="shared" si="2"/>
        <v xml:space="preserve"> </v>
      </c>
      <c r="J19" s="25"/>
      <c r="K19" s="25"/>
      <c r="L19" s="25"/>
      <c r="M19" s="25"/>
      <c r="N19" s="25"/>
      <c r="O19" s="25"/>
    </row>
    <row r="20" spans="1:15">
      <c r="A20" s="15">
        <v>8</v>
      </c>
      <c r="B20" s="21"/>
      <c r="C20" s="5" t="str">
        <f t="shared" si="0"/>
        <v xml:space="preserve">  </v>
      </c>
      <c r="D20" s="8">
        <f>C10</f>
        <v>0</v>
      </c>
      <c r="E20" s="26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4" t="str">
        <f t="shared" si="1"/>
        <v xml:space="preserve"> </v>
      </c>
      <c r="I20" s="24" t="str">
        <f t="shared" si="2"/>
        <v xml:space="preserve"> </v>
      </c>
      <c r="J20" s="25"/>
      <c r="K20" s="25"/>
      <c r="L20" s="25"/>
      <c r="M20" s="25"/>
      <c r="N20" s="25"/>
      <c r="O20" s="25"/>
    </row>
    <row r="21" spans="1:15">
      <c r="A21" s="15">
        <v>9</v>
      </c>
      <c r="B21" s="21"/>
      <c r="C21" s="5" t="str">
        <f t="shared" si="0"/>
        <v xml:space="preserve">  </v>
      </c>
      <c r="D21" s="8">
        <f>C10</f>
        <v>0</v>
      </c>
      <c r="E21" s="26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4" t="str">
        <f t="shared" si="1"/>
        <v xml:space="preserve"> </v>
      </c>
      <c r="I21" s="24" t="str">
        <f t="shared" si="2"/>
        <v xml:space="preserve"> </v>
      </c>
    </row>
    <row r="22" spans="1:15">
      <c r="A22" s="15">
        <v>10</v>
      </c>
      <c r="B22" s="21"/>
      <c r="C22" s="5" t="str">
        <f t="shared" si="0"/>
        <v xml:space="preserve">  </v>
      </c>
      <c r="D22" s="8">
        <f>C10</f>
        <v>0</v>
      </c>
      <c r="E22" s="27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4" t="str">
        <f t="shared" si="1"/>
        <v xml:space="preserve"> </v>
      </c>
      <c r="I22" s="24" t="str">
        <f t="shared" si="2"/>
        <v xml:space="preserve"> </v>
      </c>
    </row>
    <row r="24" spans="1:15">
      <c r="B24" s="15" t="s">
        <v>682</v>
      </c>
      <c r="C24" s="161"/>
      <c r="G24" s="15" t="s">
        <v>683</v>
      </c>
      <c r="H24" s="15" t="e">
        <f>AVERAGE(E27:E36)</f>
        <v>#DIV/0!</v>
      </c>
    </row>
    <row r="25" spans="1:15">
      <c r="B25" s="15" t="s">
        <v>684</v>
      </c>
      <c r="C25" s="15">
        <f>COUNT(B27:B36)</f>
        <v>0</v>
      </c>
      <c r="G25" s="15" t="s">
        <v>685</v>
      </c>
      <c r="H25" s="29">
        <f>MAX(E27:E36)</f>
        <v>0</v>
      </c>
      <c r="J25" s="1" t="s">
        <v>997</v>
      </c>
    </row>
    <row r="26" spans="1:15">
      <c r="B26" s="15" t="s">
        <v>686</v>
      </c>
      <c r="C26" s="15" t="s">
        <v>687</v>
      </c>
      <c r="E26" s="15" t="s">
        <v>688</v>
      </c>
      <c r="F26" s="15" t="s">
        <v>689</v>
      </c>
      <c r="G26" s="15" t="s">
        <v>690</v>
      </c>
      <c r="H26" s="15" t="s">
        <v>38</v>
      </c>
      <c r="I26" s="15" t="s">
        <v>691</v>
      </c>
      <c r="J26" s="15" t="s">
        <v>998</v>
      </c>
      <c r="K26" s="157">
        <v>0.35416666666666669</v>
      </c>
    </row>
    <row r="27" spans="1:15">
      <c r="A27" s="15">
        <v>1</v>
      </c>
      <c r="B27" s="21"/>
      <c r="C27" s="5" t="str">
        <f>LOOKUP(B27,Registration)</f>
        <v xml:space="preserve">  </v>
      </c>
      <c r="D27" s="8">
        <f>C24</f>
        <v>0</v>
      </c>
      <c r="E27" s="22"/>
      <c r="F27" s="42" t="str">
        <f>IF(E27=0," ",RANK(E27,E27:E36))</f>
        <v xml:space="preserve"> </v>
      </c>
      <c r="G27" s="15" t="str">
        <f>IF(E27=0," ",INDEX(PlacePts,F27,C25-1))</f>
        <v xml:space="preserve"> </v>
      </c>
      <c r="H27" s="24" t="str">
        <f>IF(E27=0," ",IF(E27=H$25,E27/H$24,E27/H$25))</f>
        <v xml:space="preserve"> </v>
      </c>
      <c r="I27" s="24" t="str">
        <f>IF(E27=0," ",H27+G27)</f>
        <v xml:space="preserve"> </v>
      </c>
      <c r="J27" s="25" t="s">
        <v>999</v>
      </c>
      <c r="K27" s="158">
        <v>0.52083333333333337</v>
      </c>
      <c r="L27" s="25"/>
      <c r="M27" s="25"/>
      <c r="N27" s="25"/>
      <c r="O27" s="25"/>
    </row>
    <row r="28" spans="1:15">
      <c r="A28" s="15">
        <v>2</v>
      </c>
      <c r="B28" s="21"/>
      <c r="C28" s="5" t="str">
        <f t="shared" ref="C28:C36" si="3">LOOKUP(B28,Registration)</f>
        <v xml:space="preserve">  </v>
      </c>
      <c r="D28" s="8">
        <f>C24</f>
        <v>0</v>
      </c>
      <c r="E28" s="26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4" t="str">
        <f t="shared" ref="H28:H36" si="4">IF(E28=0," ",IF(E28=H$25,E28/H$24,E28/H$25))</f>
        <v xml:space="preserve"> </v>
      </c>
      <c r="I28" s="24" t="str">
        <f t="shared" ref="I28:I36" si="5">IF(E28=0," ",H28+G28)</f>
        <v xml:space="preserve"> </v>
      </c>
      <c r="J28" s="25"/>
      <c r="K28" s="156">
        <f>+K27-K26</f>
        <v>0.16666666666666669</v>
      </c>
      <c r="L28" s="25"/>
      <c r="M28" s="25"/>
      <c r="N28" s="25"/>
      <c r="O28" s="25"/>
    </row>
    <row r="29" spans="1:15">
      <c r="A29" s="15">
        <v>3</v>
      </c>
      <c r="B29" s="21"/>
      <c r="C29" s="5" t="str">
        <f t="shared" si="3"/>
        <v xml:space="preserve">  </v>
      </c>
      <c r="D29" s="8">
        <f>C24</f>
        <v>0</v>
      </c>
      <c r="E29" s="26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4" t="str">
        <f t="shared" si="4"/>
        <v xml:space="preserve"> </v>
      </c>
      <c r="I29" s="24" t="str">
        <f t="shared" si="5"/>
        <v xml:space="preserve"> </v>
      </c>
      <c r="J29" s="25"/>
      <c r="K29" s="25"/>
      <c r="L29" s="25"/>
      <c r="M29" s="25"/>
      <c r="N29" s="25"/>
      <c r="O29" s="25"/>
    </row>
    <row r="30" spans="1:15">
      <c r="A30" s="15">
        <v>4</v>
      </c>
      <c r="B30" s="21"/>
      <c r="C30" s="5" t="str">
        <f t="shared" si="3"/>
        <v xml:space="preserve">  </v>
      </c>
      <c r="D30" s="8">
        <f>C24</f>
        <v>0</v>
      </c>
      <c r="E30" s="26"/>
      <c r="F30" s="15" t="str">
        <f>IF(E30=0," ",RANK(E30,E27:E36))</f>
        <v xml:space="preserve"> </v>
      </c>
      <c r="G30" s="15" t="str">
        <f>IF(E30=0," ",INDEX(PlacePts,F30,C25-1))</f>
        <v xml:space="preserve"> </v>
      </c>
      <c r="H30" s="24" t="str">
        <f t="shared" si="4"/>
        <v xml:space="preserve"> </v>
      </c>
      <c r="I30" s="24" t="str">
        <f t="shared" si="5"/>
        <v xml:space="preserve"> </v>
      </c>
      <c r="J30" s="25"/>
      <c r="K30" s="25"/>
      <c r="L30" s="25"/>
      <c r="M30" s="25"/>
      <c r="N30" s="25"/>
      <c r="O30" s="25"/>
    </row>
    <row r="31" spans="1:15">
      <c r="A31" s="15">
        <v>5</v>
      </c>
      <c r="B31" s="21"/>
      <c r="C31" s="5" t="str">
        <f t="shared" si="3"/>
        <v xml:space="preserve">  </v>
      </c>
      <c r="D31" s="8">
        <f>C24</f>
        <v>0</v>
      </c>
      <c r="E31" s="26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4" t="str">
        <f t="shared" si="4"/>
        <v xml:space="preserve"> </v>
      </c>
      <c r="I31" s="24" t="str">
        <f t="shared" si="5"/>
        <v xml:space="preserve"> </v>
      </c>
      <c r="J31" s="25"/>
      <c r="K31" s="25"/>
      <c r="L31" s="25"/>
      <c r="M31" s="25"/>
      <c r="N31" s="25"/>
      <c r="O31" s="25"/>
    </row>
    <row r="32" spans="1:15">
      <c r="A32" s="15">
        <v>6</v>
      </c>
      <c r="B32" s="21"/>
      <c r="C32" s="5" t="str">
        <f t="shared" si="3"/>
        <v xml:space="preserve">  </v>
      </c>
      <c r="D32" s="8">
        <f>C24</f>
        <v>0</v>
      </c>
      <c r="E32" s="26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4" t="str">
        <f t="shared" si="4"/>
        <v xml:space="preserve"> </v>
      </c>
      <c r="I32" s="24" t="str">
        <f t="shared" si="5"/>
        <v xml:space="preserve"> </v>
      </c>
      <c r="J32" s="25"/>
      <c r="K32" s="25"/>
      <c r="L32" s="25"/>
      <c r="M32" s="25"/>
      <c r="N32" s="25"/>
      <c r="O32" s="25"/>
    </row>
    <row r="33" spans="1:15">
      <c r="A33" s="15">
        <v>7</v>
      </c>
      <c r="B33" s="21"/>
      <c r="C33" s="5" t="str">
        <f t="shared" si="3"/>
        <v xml:space="preserve">  </v>
      </c>
      <c r="D33" s="8">
        <f>C24</f>
        <v>0</v>
      </c>
      <c r="E33" s="26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4" t="str">
        <f t="shared" si="4"/>
        <v xml:space="preserve"> </v>
      </c>
      <c r="I33" s="24" t="str">
        <f t="shared" si="5"/>
        <v xml:space="preserve"> </v>
      </c>
      <c r="J33" s="25"/>
      <c r="K33" s="25"/>
      <c r="L33" s="25"/>
      <c r="M33" s="25"/>
      <c r="N33" s="25"/>
      <c r="O33" s="25"/>
    </row>
    <row r="34" spans="1:15">
      <c r="A34" s="15">
        <v>8</v>
      </c>
      <c r="B34" s="21"/>
      <c r="C34" s="5" t="str">
        <f t="shared" si="3"/>
        <v xml:space="preserve">  </v>
      </c>
      <c r="D34" s="8">
        <f>C24</f>
        <v>0</v>
      </c>
      <c r="E34" s="26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4" t="str">
        <f t="shared" si="4"/>
        <v xml:space="preserve"> </v>
      </c>
      <c r="I34" s="24" t="str">
        <f t="shared" si="5"/>
        <v xml:space="preserve"> </v>
      </c>
      <c r="J34" s="25"/>
      <c r="K34" s="25"/>
      <c r="L34" s="25"/>
      <c r="M34" s="25"/>
      <c r="N34" s="25"/>
      <c r="O34" s="25"/>
    </row>
    <row r="35" spans="1:15">
      <c r="A35" s="15">
        <v>9</v>
      </c>
      <c r="B35" s="21"/>
      <c r="C35" s="5" t="str">
        <f t="shared" si="3"/>
        <v xml:space="preserve">  </v>
      </c>
      <c r="D35" s="8">
        <f>C24</f>
        <v>0</v>
      </c>
      <c r="E35" s="26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4" t="str">
        <f t="shared" si="4"/>
        <v xml:space="preserve"> </v>
      </c>
      <c r="I35" s="24" t="str">
        <f t="shared" si="5"/>
        <v xml:space="preserve"> </v>
      </c>
    </row>
    <row r="36" spans="1:15">
      <c r="A36" s="15">
        <v>10</v>
      </c>
      <c r="B36" s="21"/>
      <c r="C36" s="5" t="str">
        <f t="shared" si="3"/>
        <v xml:space="preserve">  </v>
      </c>
      <c r="D36" s="8">
        <f>C24</f>
        <v>0</v>
      </c>
      <c r="E36" s="27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4" t="str">
        <f t="shared" si="4"/>
        <v xml:space="preserve"> </v>
      </c>
      <c r="I36" s="24" t="str">
        <f t="shared" si="5"/>
        <v xml:space="preserve"> </v>
      </c>
    </row>
    <row r="38" spans="1:15">
      <c r="B38" s="15" t="s">
        <v>692</v>
      </c>
      <c r="C38" s="28"/>
      <c r="G38" s="15" t="s">
        <v>693</v>
      </c>
      <c r="H38" s="15" t="e">
        <f>AVERAGE(E41:E50)</f>
        <v>#DIV/0!</v>
      </c>
    </row>
    <row r="39" spans="1:15">
      <c r="B39" s="15" t="s">
        <v>694</v>
      </c>
      <c r="C39" s="15">
        <f>COUNT(B41:B50)</f>
        <v>0</v>
      </c>
      <c r="G39" s="15" t="s">
        <v>695</v>
      </c>
      <c r="H39" s="15">
        <f>MAX(E41:E50)</f>
        <v>0</v>
      </c>
      <c r="J39" s="1" t="s">
        <v>997</v>
      </c>
    </row>
    <row r="40" spans="1:15">
      <c r="B40" s="15" t="s">
        <v>696</v>
      </c>
      <c r="C40" s="15" t="s">
        <v>697</v>
      </c>
      <c r="E40" s="15" t="s">
        <v>698</v>
      </c>
      <c r="F40" s="15" t="s">
        <v>699</v>
      </c>
      <c r="G40" s="15" t="s">
        <v>700</v>
      </c>
      <c r="H40" s="15" t="s">
        <v>38</v>
      </c>
      <c r="I40" s="15" t="s">
        <v>701</v>
      </c>
      <c r="J40" s="15" t="s">
        <v>998</v>
      </c>
      <c r="K40" s="157">
        <v>0.35416666666666669</v>
      </c>
    </row>
    <row r="41" spans="1:15">
      <c r="A41" s="15">
        <v>1</v>
      </c>
      <c r="B41" s="21"/>
      <c r="C41" s="5" t="str">
        <f>LOOKUP(B41,Registration)</f>
        <v xml:space="preserve">  </v>
      </c>
      <c r="D41" s="8">
        <f>C38</f>
        <v>0</v>
      </c>
      <c r="E41" s="22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4" t="str">
        <f>IF(E41=0," ",IF(E41=H$39,E41/H$38,E41/H$11))</f>
        <v xml:space="preserve"> </v>
      </c>
      <c r="I41" s="24" t="str">
        <f>IF(E41=0," ",H41+G41)</f>
        <v xml:space="preserve"> </v>
      </c>
      <c r="J41" s="25" t="s">
        <v>999</v>
      </c>
      <c r="K41" s="158">
        <v>0.6875</v>
      </c>
    </row>
    <row r="42" spans="1:15">
      <c r="A42" s="15">
        <v>2</v>
      </c>
      <c r="B42" s="21"/>
      <c r="C42" s="5" t="str">
        <f t="shared" ref="C42:C50" si="6">LOOKUP(B42,Registration)</f>
        <v xml:space="preserve">  </v>
      </c>
      <c r="D42" s="8">
        <f>C38</f>
        <v>0</v>
      </c>
      <c r="E42" s="26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4" t="str">
        <f>IF(E42=0," ",IF(E42=H$39,E42/H$38,E42/H$39))</f>
        <v xml:space="preserve"> </v>
      </c>
      <c r="I42" s="24" t="str">
        <f t="shared" ref="I42:I50" si="7">IF(E42=0," ",H42+G42)</f>
        <v xml:space="preserve"> </v>
      </c>
      <c r="J42" s="25"/>
      <c r="K42" s="156">
        <f>+K41-K40</f>
        <v>0.33333333333333331</v>
      </c>
    </row>
    <row r="43" spans="1:15">
      <c r="A43" s="15">
        <v>3</v>
      </c>
      <c r="B43" s="21"/>
      <c r="C43" s="5" t="str">
        <f t="shared" si="6"/>
        <v xml:space="preserve">  </v>
      </c>
      <c r="D43" s="8">
        <f>C38</f>
        <v>0</v>
      </c>
      <c r="E43" s="26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4" t="str">
        <f>IF(E43=0," ",IF(E43=H$39,E43/H$38,E43/H$39))</f>
        <v xml:space="preserve"> </v>
      </c>
      <c r="I43" s="24" t="str">
        <f t="shared" si="7"/>
        <v xml:space="preserve"> </v>
      </c>
      <c r="K43" s="1" t="s">
        <v>1000</v>
      </c>
    </row>
    <row r="44" spans="1:15">
      <c r="A44" s="15">
        <v>4</v>
      </c>
      <c r="B44" s="21"/>
      <c r="C44" s="5" t="str">
        <f t="shared" si="6"/>
        <v xml:space="preserve">  </v>
      </c>
      <c r="D44" s="8">
        <f>C38</f>
        <v>0</v>
      </c>
      <c r="E44" s="26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4" t="str">
        <f t="shared" ref="H44:H50" si="8">IF(E44=0," ",IF(E44=H$39,E44/H$38,E44/H$39))</f>
        <v xml:space="preserve"> </v>
      </c>
      <c r="I44" s="24" t="str">
        <f t="shared" si="7"/>
        <v xml:space="preserve"> </v>
      </c>
    </row>
    <row r="45" spans="1:15">
      <c r="A45" s="15">
        <v>5</v>
      </c>
      <c r="B45" s="21"/>
      <c r="C45" s="5" t="str">
        <f t="shared" si="6"/>
        <v xml:space="preserve">  </v>
      </c>
      <c r="D45" s="8">
        <f>C38</f>
        <v>0</v>
      </c>
      <c r="E45" s="26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4" t="str">
        <f t="shared" si="8"/>
        <v xml:space="preserve"> </v>
      </c>
      <c r="I45" s="24" t="str">
        <f t="shared" si="7"/>
        <v xml:space="preserve"> </v>
      </c>
    </row>
    <row r="46" spans="1:15">
      <c r="A46" s="15">
        <v>6</v>
      </c>
      <c r="B46" s="21"/>
      <c r="C46" s="5" t="str">
        <f t="shared" si="6"/>
        <v xml:space="preserve">  </v>
      </c>
      <c r="D46" s="8">
        <f>C38</f>
        <v>0</v>
      </c>
      <c r="E46" s="26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4" t="str">
        <f t="shared" si="8"/>
        <v xml:space="preserve"> </v>
      </c>
      <c r="I46" s="24" t="str">
        <f t="shared" si="7"/>
        <v xml:space="preserve"> </v>
      </c>
    </row>
    <row r="47" spans="1:15" ht="11.25" customHeight="1">
      <c r="A47" s="15">
        <v>7</v>
      </c>
      <c r="B47" s="21"/>
      <c r="C47" s="5" t="str">
        <f t="shared" si="6"/>
        <v xml:space="preserve">  </v>
      </c>
      <c r="D47" s="8">
        <f>C38</f>
        <v>0</v>
      </c>
      <c r="E47" s="26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4" t="str">
        <f t="shared" si="8"/>
        <v xml:space="preserve"> </v>
      </c>
      <c r="I47" s="24" t="str">
        <f t="shared" si="7"/>
        <v xml:space="preserve"> </v>
      </c>
    </row>
    <row r="48" spans="1:15">
      <c r="A48" s="15">
        <v>8</v>
      </c>
      <c r="B48" s="21"/>
      <c r="C48" s="5" t="str">
        <f t="shared" si="6"/>
        <v xml:space="preserve">  </v>
      </c>
      <c r="D48" s="8">
        <f>C38</f>
        <v>0</v>
      </c>
      <c r="E48" s="26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4" t="str">
        <f t="shared" si="8"/>
        <v xml:space="preserve"> </v>
      </c>
      <c r="I48" s="24" t="str">
        <f t="shared" si="7"/>
        <v xml:space="preserve"> </v>
      </c>
    </row>
    <row r="49" spans="1:9">
      <c r="A49" s="15">
        <v>9</v>
      </c>
      <c r="B49" s="21"/>
      <c r="C49" s="5" t="str">
        <f t="shared" si="6"/>
        <v xml:space="preserve">  </v>
      </c>
      <c r="D49" s="8">
        <f>C38</f>
        <v>0</v>
      </c>
      <c r="E49" s="26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4" t="str">
        <f t="shared" si="8"/>
        <v xml:space="preserve"> </v>
      </c>
      <c r="I49" s="24" t="str">
        <f t="shared" si="7"/>
        <v xml:space="preserve"> </v>
      </c>
    </row>
    <row r="50" spans="1:9">
      <c r="A50" s="15">
        <v>10</v>
      </c>
      <c r="B50" s="21"/>
      <c r="C50" s="5" t="str">
        <f t="shared" si="6"/>
        <v xml:space="preserve">  </v>
      </c>
      <c r="D50" s="8">
        <f>C38</f>
        <v>0</v>
      </c>
      <c r="E50" s="27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4" t="str">
        <f t="shared" si="8"/>
        <v xml:space="preserve"> </v>
      </c>
      <c r="I50" s="24" t="str">
        <f t="shared" si="7"/>
        <v xml:space="preserve"> </v>
      </c>
    </row>
    <row r="52" spans="1:9">
      <c r="B52" s="15" t="s">
        <v>702</v>
      </c>
      <c r="C52" s="28"/>
      <c r="G52" s="15" t="s">
        <v>703</v>
      </c>
      <c r="H52" s="15" t="e">
        <f>AVERAGE(E55:E64)</f>
        <v>#DIV/0!</v>
      </c>
    </row>
    <row r="53" spans="1:9">
      <c r="B53" s="15" t="s">
        <v>704</v>
      </c>
      <c r="C53" s="15">
        <f>COUNT(B55:B64)</f>
        <v>0</v>
      </c>
      <c r="G53" s="15" t="s">
        <v>705</v>
      </c>
      <c r="H53" s="15">
        <f>MAX(E55:E64)</f>
        <v>0</v>
      </c>
    </row>
    <row r="54" spans="1:9">
      <c r="B54" s="15" t="s">
        <v>706</v>
      </c>
      <c r="C54" s="15" t="s">
        <v>707</v>
      </c>
      <c r="E54" s="15" t="s">
        <v>708</v>
      </c>
      <c r="F54" s="15" t="s">
        <v>709</v>
      </c>
      <c r="G54" s="15" t="s">
        <v>710</v>
      </c>
      <c r="H54" s="15" t="s">
        <v>38</v>
      </c>
      <c r="I54" s="15" t="s">
        <v>711</v>
      </c>
    </row>
    <row r="55" spans="1:9">
      <c r="A55" s="15">
        <v>1</v>
      </c>
      <c r="B55" s="21"/>
      <c r="C55" s="5" t="str">
        <f>LOOKUP(B55,Registration)</f>
        <v xml:space="preserve">  </v>
      </c>
      <c r="D55" s="8">
        <f>C52</f>
        <v>0</v>
      </c>
      <c r="E55" s="21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4" t="str">
        <f>IF(E55=0," ",IF(E55=H$53,E55/H$52,E55/H$53))</f>
        <v xml:space="preserve"> </v>
      </c>
      <c r="I55" s="24" t="str">
        <f>IF(E55=0," ",H55+G55)</f>
        <v xml:space="preserve"> </v>
      </c>
    </row>
    <row r="56" spans="1:9">
      <c r="A56" s="15">
        <v>2</v>
      </c>
      <c r="B56" s="21"/>
      <c r="C56" s="5" t="str">
        <f t="shared" ref="C56:C64" si="9">LOOKUP(B56,Registration)</f>
        <v xml:space="preserve">  </v>
      </c>
      <c r="D56" s="8">
        <f>C52</f>
        <v>0</v>
      </c>
      <c r="E56" s="21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4" t="str">
        <f t="shared" ref="H56:H64" si="10">IF(E56=0," ",IF(E56=H$53,E56/H$52,E56/H$53))</f>
        <v xml:space="preserve"> </v>
      </c>
      <c r="I56" s="24" t="str">
        <f t="shared" ref="I56:I64" si="11">IF(E56=0," ",H56+G56)</f>
        <v xml:space="preserve"> </v>
      </c>
    </row>
    <row r="57" spans="1:9">
      <c r="A57" s="15">
        <v>3</v>
      </c>
      <c r="B57" s="21"/>
      <c r="C57" s="5" t="str">
        <f t="shared" si="9"/>
        <v xml:space="preserve">  </v>
      </c>
      <c r="D57" s="8">
        <f>C52</f>
        <v>0</v>
      </c>
      <c r="E57" s="21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4" t="str">
        <f t="shared" si="10"/>
        <v xml:space="preserve"> </v>
      </c>
      <c r="I57" s="24" t="str">
        <f t="shared" si="11"/>
        <v xml:space="preserve"> </v>
      </c>
    </row>
    <row r="58" spans="1:9">
      <c r="A58" s="15">
        <v>4</v>
      </c>
      <c r="B58" s="21"/>
      <c r="C58" s="5" t="str">
        <f t="shared" si="9"/>
        <v xml:space="preserve">  </v>
      </c>
      <c r="D58" s="8">
        <f>C52</f>
        <v>0</v>
      </c>
      <c r="E58" s="21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4" t="str">
        <f t="shared" si="10"/>
        <v xml:space="preserve"> </v>
      </c>
      <c r="I58" s="24" t="str">
        <f t="shared" si="11"/>
        <v xml:space="preserve"> </v>
      </c>
    </row>
    <row r="59" spans="1:9">
      <c r="A59" s="15">
        <v>5</v>
      </c>
      <c r="B59" s="21"/>
      <c r="C59" s="5" t="str">
        <f t="shared" si="9"/>
        <v xml:space="preserve">  </v>
      </c>
      <c r="D59" s="8">
        <f>C52</f>
        <v>0</v>
      </c>
      <c r="E59" s="21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4" t="str">
        <f t="shared" si="10"/>
        <v xml:space="preserve"> </v>
      </c>
      <c r="I59" s="24" t="str">
        <f t="shared" si="11"/>
        <v xml:space="preserve"> </v>
      </c>
    </row>
    <row r="60" spans="1:9">
      <c r="A60" s="15">
        <v>6</v>
      </c>
      <c r="B60" s="21"/>
      <c r="C60" s="5" t="str">
        <f t="shared" si="9"/>
        <v xml:space="preserve">  </v>
      </c>
      <c r="D60" s="8">
        <f>C52</f>
        <v>0</v>
      </c>
      <c r="E60" s="21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4" t="str">
        <f t="shared" si="10"/>
        <v xml:space="preserve"> </v>
      </c>
      <c r="I60" s="24" t="str">
        <f t="shared" si="11"/>
        <v xml:space="preserve"> </v>
      </c>
    </row>
    <row r="61" spans="1:9">
      <c r="A61" s="15">
        <v>7</v>
      </c>
      <c r="B61" s="21"/>
      <c r="C61" s="5" t="str">
        <f t="shared" si="9"/>
        <v xml:space="preserve">  </v>
      </c>
      <c r="D61" s="8">
        <f>C52</f>
        <v>0</v>
      </c>
      <c r="E61" s="21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4" t="str">
        <f t="shared" si="10"/>
        <v xml:space="preserve"> </v>
      </c>
      <c r="I61" s="24" t="str">
        <f t="shared" si="11"/>
        <v xml:space="preserve"> </v>
      </c>
    </row>
    <row r="62" spans="1:9" ht="13.5" customHeight="1">
      <c r="A62" s="15">
        <v>8</v>
      </c>
      <c r="B62" s="21"/>
      <c r="C62" s="5" t="str">
        <f t="shared" si="9"/>
        <v xml:space="preserve">  </v>
      </c>
      <c r="D62" s="8">
        <f>C52</f>
        <v>0</v>
      </c>
      <c r="E62" s="21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4" t="str">
        <f t="shared" si="10"/>
        <v xml:space="preserve"> </v>
      </c>
      <c r="I62" s="24" t="str">
        <f t="shared" si="11"/>
        <v xml:space="preserve"> </v>
      </c>
    </row>
    <row r="63" spans="1:9">
      <c r="A63" s="15">
        <v>9</v>
      </c>
      <c r="B63" s="21"/>
      <c r="C63" s="5" t="str">
        <f t="shared" si="9"/>
        <v xml:space="preserve">  </v>
      </c>
      <c r="D63" s="8">
        <f>C52</f>
        <v>0</v>
      </c>
      <c r="E63" s="21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4" t="str">
        <f t="shared" si="10"/>
        <v xml:space="preserve"> </v>
      </c>
      <c r="I63" s="24" t="str">
        <f t="shared" si="11"/>
        <v xml:space="preserve"> </v>
      </c>
    </row>
    <row r="64" spans="1:9">
      <c r="A64" s="15">
        <v>10</v>
      </c>
      <c r="B64" s="21"/>
      <c r="C64" s="5" t="str">
        <f t="shared" si="9"/>
        <v xml:space="preserve">  </v>
      </c>
      <c r="D64" s="8">
        <f>C52</f>
        <v>0</v>
      </c>
      <c r="E64" s="21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4" t="str">
        <f t="shared" si="10"/>
        <v xml:space="preserve"> </v>
      </c>
      <c r="I64" s="24" t="str">
        <f t="shared" si="11"/>
        <v xml:space="preserve"> </v>
      </c>
    </row>
    <row r="67" spans="1:9">
      <c r="B67" s="15" t="s">
        <v>712</v>
      </c>
      <c r="C67" s="28"/>
      <c r="G67" s="15" t="s">
        <v>713</v>
      </c>
      <c r="H67" s="15" t="e">
        <f>AVERAGE(E70:E79)</f>
        <v>#DIV/0!</v>
      </c>
    </row>
    <row r="68" spans="1:9">
      <c r="B68" s="15" t="s">
        <v>714</v>
      </c>
      <c r="C68" s="15">
        <f>COUNT(B70:B79)</f>
        <v>0</v>
      </c>
      <c r="G68" s="15" t="s">
        <v>715</v>
      </c>
      <c r="H68" s="15">
        <f>MAX(E70:E79)</f>
        <v>0</v>
      </c>
    </row>
    <row r="69" spans="1:9">
      <c r="B69" s="15" t="s">
        <v>716</v>
      </c>
      <c r="C69" s="15" t="s">
        <v>717</v>
      </c>
      <c r="E69" s="15" t="s">
        <v>718</v>
      </c>
      <c r="F69" s="15" t="s">
        <v>719</v>
      </c>
      <c r="G69" s="15" t="s">
        <v>720</v>
      </c>
      <c r="H69" s="15" t="s">
        <v>38</v>
      </c>
      <c r="I69" s="15" t="s">
        <v>721</v>
      </c>
    </row>
    <row r="70" spans="1:9">
      <c r="A70" s="15">
        <v>1</v>
      </c>
      <c r="B70" s="21"/>
      <c r="C70" s="5" t="str">
        <f>LOOKUP(B70,Registration)</f>
        <v xml:space="preserve">  </v>
      </c>
      <c r="D70" s="8">
        <f>C67</f>
        <v>0</v>
      </c>
      <c r="E70" s="21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4" t="str">
        <f>IF(E70=0," ",IF(E70=H$68,E70/H$67,E70/H$68))</f>
        <v xml:space="preserve"> </v>
      </c>
      <c r="I70" s="24" t="str">
        <f>IF(E70=0," ",H70+G70)</f>
        <v xml:space="preserve"> </v>
      </c>
    </row>
    <row r="71" spans="1:9">
      <c r="A71" s="15">
        <v>2</v>
      </c>
      <c r="B71" s="21"/>
      <c r="C71" s="5" t="str">
        <f t="shared" ref="C71:C79" si="12">LOOKUP(B71,Registration)</f>
        <v xml:space="preserve">  </v>
      </c>
      <c r="D71" s="8">
        <f>C67</f>
        <v>0</v>
      </c>
      <c r="E71" s="21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4" t="str">
        <f t="shared" ref="H71:H79" si="13">IF(E71=0," ",IF(E71=H$68,E71/H$67,E71/H$68))</f>
        <v xml:space="preserve"> </v>
      </c>
      <c r="I71" s="24" t="str">
        <f t="shared" ref="I71:I79" si="14">IF(E71=0," ",H71+G71)</f>
        <v xml:space="preserve"> </v>
      </c>
    </row>
    <row r="72" spans="1:9">
      <c r="A72" s="15">
        <v>3</v>
      </c>
      <c r="B72" s="21"/>
      <c r="C72" s="5" t="str">
        <f t="shared" si="12"/>
        <v xml:space="preserve">  </v>
      </c>
      <c r="D72" s="8">
        <f>C67</f>
        <v>0</v>
      </c>
      <c r="E72" s="21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4" t="str">
        <f t="shared" si="13"/>
        <v xml:space="preserve"> </v>
      </c>
      <c r="I72" s="24" t="str">
        <f t="shared" si="14"/>
        <v xml:space="preserve"> </v>
      </c>
    </row>
    <row r="73" spans="1:9">
      <c r="A73" s="15">
        <v>4</v>
      </c>
      <c r="B73" s="21"/>
      <c r="C73" s="5" t="str">
        <f t="shared" si="12"/>
        <v xml:space="preserve">  </v>
      </c>
      <c r="D73" s="8">
        <f>C67</f>
        <v>0</v>
      </c>
      <c r="E73" s="21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4" t="str">
        <f t="shared" si="13"/>
        <v xml:space="preserve"> </v>
      </c>
      <c r="I73" s="24" t="str">
        <f t="shared" si="14"/>
        <v xml:space="preserve"> </v>
      </c>
    </row>
    <row r="74" spans="1:9">
      <c r="A74" s="15">
        <v>5</v>
      </c>
      <c r="B74" s="21"/>
      <c r="C74" s="5" t="str">
        <f t="shared" si="12"/>
        <v xml:space="preserve">  </v>
      </c>
      <c r="D74" s="8">
        <f>C67</f>
        <v>0</v>
      </c>
      <c r="E74" s="21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4" t="str">
        <f t="shared" si="13"/>
        <v xml:space="preserve"> </v>
      </c>
      <c r="I74" s="24" t="str">
        <f t="shared" si="14"/>
        <v xml:space="preserve"> </v>
      </c>
    </row>
    <row r="75" spans="1:9">
      <c r="A75" s="15">
        <v>6</v>
      </c>
      <c r="B75" s="21"/>
      <c r="C75" s="5" t="str">
        <f t="shared" si="12"/>
        <v xml:space="preserve">  </v>
      </c>
      <c r="D75" s="8">
        <f>C67</f>
        <v>0</v>
      </c>
      <c r="E75" s="21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4" t="str">
        <f t="shared" si="13"/>
        <v xml:space="preserve"> </v>
      </c>
      <c r="I75" s="24" t="str">
        <f t="shared" si="14"/>
        <v xml:space="preserve"> </v>
      </c>
    </row>
    <row r="76" spans="1:9">
      <c r="A76" s="15">
        <v>7</v>
      </c>
      <c r="B76" s="21"/>
      <c r="C76" s="5" t="str">
        <f t="shared" si="12"/>
        <v xml:space="preserve">  </v>
      </c>
      <c r="D76" s="8">
        <f>C67</f>
        <v>0</v>
      </c>
      <c r="E76" s="21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4" t="str">
        <f t="shared" si="13"/>
        <v xml:space="preserve"> </v>
      </c>
      <c r="I76" s="24" t="str">
        <f t="shared" si="14"/>
        <v xml:space="preserve"> </v>
      </c>
    </row>
    <row r="77" spans="1:9">
      <c r="A77" s="15">
        <v>8</v>
      </c>
      <c r="B77" s="21"/>
      <c r="C77" s="5" t="str">
        <f t="shared" si="12"/>
        <v xml:space="preserve">  </v>
      </c>
      <c r="D77" s="8">
        <f>C67</f>
        <v>0</v>
      </c>
      <c r="E77" s="21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4" t="str">
        <f t="shared" si="13"/>
        <v xml:space="preserve"> </v>
      </c>
      <c r="I77" s="24" t="str">
        <f t="shared" si="14"/>
        <v xml:space="preserve"> </v>
      </c>
    </row>
    <row r="78" spans="1:9">
      <c r="A78" s="15">
        <v>9</v>
      </c>
      <c r="B78" s="21"/>
      <c r="C78" s="5" t="str">
        <f t="shared" si="12"/>
        <v xml:space="preserve">  </v>
      </c>
      <c r="D78" s="8">
        <f>C67</f>
        <v>0</v>
      </c>
      <c r="E78" s="21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4" t="str">
        <f t="shared" si="13"/>
        <v xml:space="preserve"> </v>
      </c>
      <c r="I78" s="24" t="str">
        <f t="shared" si="14"/>
        <v xml:space="preserve"> </v>
      </c>
    </row>
    <row r="79" spans="1:9">
      <c r="A79" s="15">
        <v>10</v>
      </c>
      <c r="B79" s="21"/>
      <c r="C79" s="5" t="str">
        <f t="shared" si="12"/>
        <v xml:space="preserve">  </v>
      </c>
      <c r="D79" s="8">
        <f>C67</f>
        <v>0</v>
      </c>
      <c r="E79" s="21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4" t="str">
        <f t="shared" si="13"/>
        <v xml:space="preserve"> </v>
      </c>
      <c r="I79" s="24" t="str">
        <f t="shared" si="14"/>
        <v xml:space="preserve"> </v>
      </c>
    </row>
    <row r="81" spans="1:9">
      <c r="B81" s="15" t="s">
        <v>722</v>
      </c>
      <c r="C81" s="162"/>
      <c r="G81" s="15" t="s">
        <v>723</v>
      </c>
      <c r="H81" s="15" t="e">
        <f>AVERAGE(E84:E93)</f>
        <v>#DIV/0!</v>
      </c>
    </row>
    <row r="82" spans="1:9">
      <c r="B82" s="15" t="s">
        <v>724</v>
      </c>
      <c r="C82" s="15">
        <f>COUNT(B84:B93)</f>
        <v>0</v>
      </c>
      <c r="G82" s="15" t="s">
        <v>725</v>
      </c>
      <c r="H82" s="15">
        <f>MAX(E84:E93)</f>
        <v>0</v>
      </c>
    </row>
    <row r="83" spans="1:9">
      <c r="B83" s="15" t="s">
        <v>726</v>
      </c>
      <c r="C83" s="15" t="s">
        <v>727</v>
      </c>
      <c r="E83" s="15" t="s">
        <v>728</v>
      </c>
      <c r="F83" s="15" t="s">
        <v>729</v>
      </c>
      <c r="G83" s="15" t="s">
        <v>730</v>
      </c>
      <c r="H83" s="15" t="s">
        <v>38</v>
      </c>
      <c r="I83" s="15" t="s">
        <v>731</v>
      </c>
    </row>
    <row r="84" spans="1:9">
      <c r="A84" s="15">
        <v>1</v>
      </c>
      <c r="B84" s="21"/>
      <c r="C84" s="5" t="str">
        <f>LOOKUP(B84,Registration)</f>
        <v xml:space="preserve">  </v>
      </c>
      <c r="D84" s="8">
        <f>C81</f>
        <v>0</v>
      </c>
      <c r="E84" s="22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4" t="str">
        <f>IF(E84=0," ",IF(E84=H$82,E84/H$81,E84/H$82))</f>
        <v xml:space="preserve"> </v>
      </c>
      <c r="I84" s="24" t="str">
        <f>IF(E84=0," ",H84+G84)</f>
        <v xml:space="preserve"> </v>
      </c>
    </row>
    <row r="85" spans="1:9">
      <c r="A85" s="15">
        <v>2</v>
      </c>
      <c r="B85" s="21"/>
      <c r="C85" s="5" t="str">
        <f t="shared" ref="C85:C93" si="15">LOOKUP(B85,Registration)</f>
        <v xml:space="preserve">  </v>
      </c>
      <c r="D85" s="8">
        <f>C81</f>
        <v>0</v>
      </c>
      <c r="E85" s="26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4" t="str">
        <f t="shared" ref="H85:H93" si="16">IF(E85=0," ",IF(E85=H$82,E85/H$81,E85/H$82))</f>
        <v xml:space="preserve"> </v>
      </c>
      <c r="I85" s="24" t="str">
        <f t="shared" ref="I85:I93" si="17">IF(E85=0," ",H85+G85)</f>
        <v xml:space="preserve"> </v>
      </c>
    </row>
    <row r="86" spans="1:9">
      <c r="A86" s="15">
        <v>3</v>
      </c>
      <c r="B86" s="21"/>
      <c r="C86" s="5" t="str">
        <f t="shared" si="15"/>
        <v xml:space="preserve">  </v>
      </c>
      <c r="D86" s="8">
        <f>C81</f>
        <v>0</v>
      </c>
      <c r="E86" s="26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4" t="str">
        <f t="shared" si="16"/>
        <v xml:space="preserve"> </v>
      </c>
      <c r="I86" s="24" t="str">
        <f t="shared" si="17"/>
        <v xml:space="preserve"> </v>
      </c>
    </row>
    <row r="87" spans="1:9">
      <c r="A87" s="15">
        <v>4</v>
      </c>
      <c r="B87" s="21"/>
      <c r="C87" s="5" t="str">
        <f t="shared" si="15"/>
        <v xml:space="preserve">  </v>
      </c>
      <c r="D87" s="8">
        <f>C81</f>
        <v>0</v>
      </c>
      <c r="E87" s="26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4" t="str">
        <f t="shared" si="16"/>
        <v xml:space="preserve"> </v>
      </c>
      <c r="I87" s="24" t="str">
        <f t="shared" si="17"/>
        <v xml:space="preserve"> </v>
      </c>
    </row>
    <row r="88" spans="1:9">
      <c r="A88" s="15">
        <v>5</v>
      </c>
      <c r="B88" s="21"/>
      <c r="C88" s="5" t="str">
        <f t="shared" si="15"/>
        <v xml:space="preserve">  </v>
      </c>
      <c r="D88" s="8">
        <f>C81</f>
        <v>0</v>
      </c>
      <c r="E88" s="26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4" t="str">
        <f t="shared" si="16"/>
        <v xml:space="preserve"> </v>
      </c>
      <c r="I88" s="24" t="str">
        <f t="shared" si="17"/>
        <v xml:space="preserve"> </v>
      </c>
    </row>
    <row r="89" spans="1:9">
      <c r="A89" s="15">
        <v>6</v>
      </c>
      <c r="B89" s="21"/>
      <c r="C89" s="5" t="str">
        <f t="shared" si="15"/>
        <v xml:space="preserve">  </v>
      </c>
      <c r="D89" s="8">
        <f>C81</f>
        <v>0</v>
      </c>
      <c r="E89" s="26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4" t="str">
        <f t="shared" si="16"/>
        <v xml:space="preserve"> </v>
      </c>
      <c r="I89" s="24" t="str">
        <f t="shared" si="17"/>
        <v xml:space="preserve"> </v>
      </c>
    </row>
    <row r="90" spans="1:9">
      <c r="A90" s="15">
        <v>7</v>
      </c>
      <c r="B90" s="21"/>
      <c r="C90" s="5" t="str">
        <f t="shared" si="15"/>
        <v xml:space="preserve">  </v>
      </c>
      <c r="D90" s="8">
        <f>C81</f>
        <v>0</v>
      </c>
      <c r="E90" s="26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4" t="str">
        <f t="shared" si="16"/>
        <v xml:space="preserve"> </v>
      </c>
      <c r="I90" s="24" t="str">
        <f t="shared" si="17"/>
        <v xml:space="preserve"> </v>
      </c>
    </row>
    <row r="91" spans="1:9">
      <c r="A91" s="15">
        <v>8</v>
      </c>
      <c r="B91" s="21"/>
      <c r="C91" s="5" t="str">
        <f t="shared" si="15"/>
        <v xml:space="preserve">  </v>
      </c>
      <c r="D91" s="8">
        <f>C81</f>
        <v>0</v>
      </c>
      <c r="E91" s="26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4" t="str">
        <f t="shared" si="16"/>
        <v xml:space="preserve"> </v>
      </c>
      <c r="I91" s="24" t="str">
        <f t="shared" si="17"/>
        <v xml:space="preserve"> </v>
      </c>
    </row>
    <row r="92" spans="1:9">
      <c r="A92" s="15">
        <v>9</v>
      </c>
      <c r="B92" s="21"/>
      <c r="C92" s="5" t="str">
        <f t="shared" si="15"/>
        <v xml:space="preserve">  </v>
      </c>
      <c r="D92" s="8">
        <f>C81</f>
        <v>0</v>
      </c>
      <c r="E92" s="26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4" t="str">
        <f t="shared" si="16"/>
        <v xml:space="preserve"> </v>
      </c>
      <c r="I92" s="24" t="str">
        <f t="shared" si="17"/>
        <v xml:space="preserve"> </v>
      </c>
    </row>
    <row r="93" spans="1:9">
      <c r="A93" s="15">
        <v>10</v>
      </c>
      <c r="B93" s="21"/>
      <c r="C93" s="5" t="str">
        <f t="shared" si="15"/>
        <v xml:space="preserve">  </v>
      </c>
      <c r="D93" s="8">
        <f>C81</f>
        <v>0</v>
      </c>
      <c r="E93" s="27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4" t="str">
        <f t="shared" si="16"/>
        <v xml:space="preserve"> </v>
      </c>
      <c r="I93" s="24" t="str">
        <f t="shared" si="17"/>
        <v xml:space="preserve"> </v>
      </c>
    </row>
    <row r="94" spans="1:9">
      <c r="H94" s="15" t="s">
        <v>996</v>
      </c>
    </row>
    <row r="95" spans="1:9">
      <c r="B95" s="15" t="s">
        <v>732</v>
      </c>
      <c r="C95" s="161"/>
      <c r="G95" s="15" t="s">
        <v>733</v>
      </c>
      <c r="H95" s="15" t="e">
        <f>AVERAGE(E98:E107)</f>
        <v>#DIV/0!</v>
      </c>
    </row>
    <row r="96" spans="1:9">
      <c r="B96" s="15" t="s">
        <v>734</v>
      </c>
      <c r="C96" s="15">
        <f>COUNT(B98:B107)</f>
        <v>0</v>
      </c>
      <c r="G96" s="15" t="s">
        <v>735</v>
      </c>
      <c r="H96" s="15">
        <f>MAX(E98:E107)</f>
        <v>0</v>
      </c>
    </row>
    <row r="97" spans="1:9">
      <c r="B97" s="15" t="s">
        <v>736</v>
      </c>
      <c r="C97" s="15" t="s">
        <v>737</v>
      </c>
      <c r="E97" s="15" t="s">
        <v>738</v>
      </c>
      <c r="F97" s="15" t="s">
        <v>739</v>
      </c>
      <c r="G97" s="15" t="s">
        <v>740</v>
      </c>
      <c r="H97" s="15" t="s">
        <v>38</v>
      </c>
      <c r="I97" s="15" t="s">
        <v>741</v>
      </c>
    </row>
    <row r="98" spans="1:9">
      <c r="A98" s="15">
        <v>1</v>
      </c>
      <c r="B98" s="21"/>
      <c r="C98" s="5" t="str">
        <f>LOOKUP(B98,Registration)</f>
        <v xml:space="preserve">  </v>
      </c>
      <c r="D98" s="8">
        <f>C95</f>
        <v>0</v>
      </c>
      <c r="E98" s="22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4" t="str">
        <f>IF(E98=0," ",IF(E98=H$68,E98/H$67,E98/H$68))</f>
        <v xml:space="preserve"> </v>
      </c>
      <c r="I98" s="24" t="str">
        <f>IF(E98=0," ",H98+G98)</f>
        <v xml:space="preserve"> </v>
      </c>
    </row>
    <row r="99" spans="1:9">
      <c r="A99" s="15">
        <v>2</v>
      </c>
      <c r="B99" s="21"/>
      <c r="C99" s="5" t="str">
        <f t="shared" ref="C99:C107" si="18">LOOKUP(B99,Registration)</f>
        <v xml:space="preserve">  </v>
      </c>
      <c r="D99" s="8">
        <f>C95</f>
        <v>0</v>
      </c>
      <c r="E99" s="26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4" t="str">
        <f t="shared" ref="H99:H107" si="19">IF(E99=0," ",IF(E99=H$68,E99/H$67,E99/H$68))</f>
        <v xml:space="preserve"> </v>
      </c>
      <c r="I99" s="24" t="str">
        <f t="shared" ref="I99:I107" si="20">IF(E99=0," ",H99+G99)</f>
        <v xml:space="preserve"> </v>
      </c>
    </row>
    <row r="100" spans="1:9">
      <c r="A100" s="15">
        <v>3</v>
      </c>
      <c r="B100" s="21"/>
      <c r="C100" s="5" t="str">
        <f t="shared" si="18"/>
        <v xml:space="preserve">  </v>
      </c>
      <c r="D100" s="8">
        <f>C95</f>
        <v>0</v>
      </c>
      <c r="E100" s="26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4" t="str">
        <f t="shared" si="19"/>
        <v xml:space="preserve"> </v>
      </c>
      <c r="I100" s="24" t="str">
        <f t="shared" si="20"/>
        <v xml:space="preserve"> </v>
      </c>
    </row>
    <row r="101" spans="1:9">
      <c r="A101" s="15">
        <v>4</v>
      </c>
      <c r="B101" s="21"/>
      <c r="C101" s="5" t="str">
        <f t="shared" si="18"/>
        <v xml:space="preserve">  </v>
      </c>
      <c r="D101" s="8">
        <f>C95</f>
        <v>0</v>
      </c>
      <c r="E101" s="26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4" t="str">
        <f t="shared" si="19"/>
        <v xml:space="preserve"> </v>
      </c>
      <c r="I101" s="24" t="str">
        <f t="shared" si="20"/>
        <v xml:space="preserve"> </v>
      </c>
    </row>
    <row r="102" spans="1:9">
      <c r="A102" s="15">
        <v>5</v>
      </c>
      <c r="B102" s="21"/>
      <c r="C102" s="5" t="str">
        <f t="shared" si="18"/>
        <v xml:space="preserve">  </v>
      </c>
      <c r="D102" s="8">
        <f>C95</f>
        <v>0</v>
      </c>
      <c r="E102" s="26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4" t="str">
        <f t="shared" si="19"/>
        <v xml:space="preserve"> </v>
      </c>
      <c r="I102" s="24" t="str">
        <f t="shared" si="20"/>
        <v xml:space="preserve"> </v>
      </c>
    </row>
    <row r="103" spans="1:9">
      <c r="A103" s="15">
        <v>6</v>
      </c>
      <c r="B103" s="21"/>
      <c r="C103" s="5" t="str">
        <f t="shared" si="18"/>
        <v xml:space="preserve">  </v>
      </c>
      <c r="D103" s="8">
        <f>C95</f>
        <v>0</v>
      </c>
      <c r="E103" s="26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4" t="str">
        <f t="shared" si="19"/>
        <v xml:space="preserve"> </v>
      </c>
      <c r="I103" s="24" t="str">
        <f t="shared" si="20"/>
        <v xml:space="preserve"> </v>
      </c>
    </row>
    <row r="104" spans="1:9">
      <c r="A104" s="15">
        <v>7</v>
      </c>
      <c r="B104" s="21"/>
      <c r="C104" s="5" t="str">
        <f t="shared" si="18"/>
        <v xml:space="preserve">  </v>
      </c>
      <c r="D104" s="8">
        <f>C95</f>
        <v>0</v>
      </c>
      <c r="E104" s="26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4" t="str">
        <f t="shared" si="19"/>
        <v xml:space="preserve"> </v>
      </c>
      <c r="I104" s="24" t="str">
        <f t="shared" si="20"/>
        <v xml:space="preserve"> </v>
      </c>
    </row>
    <row r="105" spans="1:9">
      <c r="A105" s="15">
        <v>8</v>
      </c>
      <c r="B105" s="21"/>
      <c r="C105" s="5" t="str">
        <f t="shared" si="18"/>
        <v xml:space="preserve">  </v>
      </c>
      <c r="D105" s="8">
        <f>C95</f>
        <v>0</v>
      </c>
      <c r="E105" s="26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4" t="str">
        <f t="shared" si="19"/>
        <v xml:space="preserve"> </v>
      </c>
      <c r="I105" s="24" t="str">
        <f t="shared" si="20"/>
        <v xml:space="preserve"> </v>
      </c>
    </row>
    <row r="106" spans="1:9">
      <c r="A106" s="15">
        <v>9</v>
      </c>
      <c r="B106" s="21"/>
      <c r="C106" s="5" t="str">
        <f t="shared" si="18"/>
        <v xml:space="preserve">  </v>
      </c>
      <c r="D106" s="8">
        <f>C95</f>
        <v>0</v>
      </c>
      <c r="E106" s="26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4" t="str">
        <f t="shared" si="19"/>
        <v xml:space="preserve"> </v>
      </c>
      <c r="I106" s="24" t="str">
        <f t="shared" si="20"/>
        <v xml:space="preserve"> </v>
      </c>
    </row>
    <row r="107" spans="1:9">
      <c r="A107" s="15">
        <v>10</v>
      </c>
      <c r="B107" s="21"/>
      <c r="C107" s="5" t="str">
        <f t="shared" si="18"/>
        <v xml:space="preserve">  </v>
      </c>
      <c r="D107" s="8">
        <f>C95</f>
        <v>0</v>
      </c>
      <c r="E107" s="27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4" t="str">
        <f t="shared" si="19"/>
        <v xml:space="preserve"> </v>
      </c>
      <c r="I107" s="24" t="str">
        <f t="shared" si="20"/>
        <v xml:space="preserve"> </v>
      </c>
    </row>
    <row r="109" spans="1:9">
      <c r="B109" s="15" t="s">
        <v>742</v>
      </c>
      <c r="C109" s="28"/>
      <c r="G109" s="15" t="s">
        <v>743</v>
      </c>
      <c r="H109" s="15" t="e">
        <f>AVERAGE(E112:E121)</f>
        <v>#DIV/0!</v>
      </c>
    </row>
    <row r="110" spans="1:9">
      <c r="B110" s="15" t="s">
        <v>744</v>
      </c>
      <c r="C110" s="15">
        <f>COUNT(B112:B121)</f>
        <v>0</v>
      </c>
      <c r="G110" s="15" t="s">
        <v>745</v>
      </c>
      <c r="H110" s="33">
        <f>MAX(E112:E121)</f>
        <v>0</v>
      </c>
    </row>
    <row r="111" spans="1:9">
      <c r="B111" s="15" t="s">
        <v>746</v>
      </c>
      <c r="C111" s="15" t="s">
        <v>747</v>
      </c>
      <c r="E111" s="15" t="s">
        <v>748</v>
      </c>
      <c r="F111" s="15" t="s">
        <v>749</v>
      </c>
      <c r="G111" s="15" t="s">
        <v>750</v>
      </c>
      <c r="H111" s="15" t="s">
        <v>38</v>
      </c>
      <c r="I111" s="15" t="s">
        <v>751</v>
      </c>
    </row>
    <row r="112" spans="1:9">
      <c r="A112" s="15">
        <v>1</v>
      </c>
      <c r="B112" s="21"/>
      <c r="C112" s="5" t="str">
        <f>LOOKUP(B112,Registration)</f>
        <v xml:space="preserve">  </v>
      </c>
      <c r="D112" s="8">
        <f>C109</f>
        <v>0</v>
      </c>
      <c r="E112" s="22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4" t="str">
        <f>IF(E112=0," ",IF(E112=H$68,E112/H$67,E112/H$68))</f>
        <v xml:space="preserve"> </v>
      </c>
      <c r="I112" s="24" t="str">
        <f>IF(E112=0," ",H112+G112)</f>
        <v xml:space="preserve"> </v>
      </c>
    </row>
    <row r="113" spans="1:9">
      <c r="A113" s="15">
        <v>2</v>
      </c>
      <c r="B113" s="21"/>
      <c r="C113" s="5" t="str">
        <f t="shared" ref="C113:C121" si="21">LOOKUP(B113,Registration)</f>
        <v xml:space="preserve">  </v>
      </c>
      <c r="D113" s="8">
        <f>C109</f>
        <v>0</v>
      </c>
      <c r="E113" s="26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4" t="str">
        <f t="shared" ref="H113:H121" si="22">IF(E113=0," ",IF(E113=H$68,E113/H$67,E113/H$68))</f>
        <v xml:space="preserve"> </v>
      </c>
      <c r="I113" s="24" t="str">
        <f t="shared" ref="I113:I121" si="23">IF(E113=0," ",H113+G113)</f>
        <v xml:space="preserve"> </v>
      </c>
    </row>
    <row r="114" spans="1:9">
      <c r="A114" s="15">
        <v>3</v>
      </c>
      <c r="B114" s="21"/>
      <c r="C114" s="5" t="str">
        <f t="shared" si="21"/>
        <v xml:space="preserve">  </v>
      </c>
      <c r="D114" s="8">
        <f>C109</f>
        <v>0</v>
      </c>
      <c r="E114" s="26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4" t="str">
        <f t="shared" si="22"/>
        <v xml:space="preserve"> </v>
      </c>
      <c r="I114" s="24" t="str">
        <f t="shared" si="23"/>
        <v xml:space="preserve"> </v>
      </c>
    </row>
    <row r="115" spans="1:9">
      <c r="A115" s="15">
        <v>4</v>
      </c>
      <c r="B115" s="21"/>
      <c r="C115" s="5" t="str">
        <f t="shared" si="21"/>
        <v xml:space="preserve">  </v>
      </c>
      <c r="D115" s="8">
        <f>C109</f>
        <v>0</v>
      </c>
      <c r="E115" s="26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4" t="str">
        <f t="shared" si="22"/>
        <v xml:space="preserve"> </v>
      </c>
      <c r="I115" s="24" t="str">
        <f t="shared" si="23"/>
        <v xml:space="preserve"> </v>
      </c>
    </row>
    <row r="116" spans="1:9">
      <c r="A116" s="15">
        <v>5</v>
      </c>
      <c r="B116" s="21"/>
      <c r="C116" s="5" t="str">
        <f t="shared" si="21"/>
        <v xml:space="preserve">  </v>
      </c>
      <c r="D116" s="8">
        <f>C109</f>
        <v>0</v>
      </c>
      <c r="E116" s="26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4" t="str">
        <f t="shared" si="22"/>
        <v xml:space="preserve"> </v>
      </c>
      <c r="I116" s="24" t="str">
        <f t="shared" si="23"/>
        <v xml:space="preserve"> </v>
      </c>
    </row>
    <row r="117" spans="1:9">
      <c r="A117" s="15">
        <v>6</v>
      </c>
      <c r="B117" s="21"/>
      <c r="C117" s="5" t="str">
        <f t="shared" si="21"/>
        <v xml:space="preserve">  </v>
      </c>
      <c r="D117" s="8">
        <f>C109</f>
        <v>0</v>
      </c>
      <c r="E117" s="26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4" t="str">
        <f t="shared" si="22"/>
        <v xml:space="preserve"> </v>
      </c>
      <c r="I117" s="24" t="str">
        <f t="shared" si="23"/>
        <v xml:space="preserve"> </v>
      </c>
    </row>
    <row r="118" spans="1:9">
      <c r="A118" s="15">
        <v>7</v>
      </c>
      <c r="B118" s="21"/>
      <c r="C118" s="5" t="str">
        <f t="shared" si="21"/>
        <v xml:space="preserve">  </v>
      </c>
      <c r="D118" s="8">
        <f>C109</f>
        <v>0</v>
      </c>
      <c r="E118" s="26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4" t="str">
        <f t="shared" si="22"/>
        <v xml:space="preserve"> </v>
      </c>
      <c r="I118" s="24" t="str">
        <f t="shared" si="23"/>
        <v xml:space="preserve"> </v>
      </c>
    </row>
    <row r="119" spans="1:9">
      <c r="A119" s="15">
        <v>8</v>
      </c>
      <c r="B119" s="21"/>
      <c r="C119" s="5" t="str">
        <f t="shared" si="21"/>
        <v xml:space="preserve">  </v>
      </c>
      <c r="D119" s="8">
        <f>C109</f>
        <v>0</v>
      </c>
      <c r="E119" s="26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4" t="str">
        <f t="shared" si="22"/>
        <v xml:space="preserve"> </v>
      </c>
      <c r="I119" s="24" t="str">
        <f t="shared" si="23"/>
        <v xml:space="preserve"> </v>
      </c>
    </row>
    <row r="120" spans="1:9">
      <c r="A120" s="15">
        <v>9</v>
      </c>
      <c r="B120" s="21"/>
      <c r="C120" s="5" t="str">
        <f t="shared" si="21"/>
        <v xml:space="preserve">  </v>
      </c>
      <c r="D120" s="8">
        <f>C109</f>
        <v>0</v>
      </c>
      <c r="E120" s="26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4" t="str">
        <f t="shared" si="22"/>
        <v xml:space="preserve"> </v>
      </c>
      <c r="I120" s="24" t="str">
        <f t="shared" si="23"/>
        <v xml:space="preserve"> </v>
      </c>
    </row>
    <row r="121" spans="1:9">
      <c r="A121" s="15">
        <v>10</v>
      </c>
      <c r="B121" s="21"/>
      <c r="C121" s="5" t="str">
        <f t="shared" si="21"/>
        <v xml:space="preserve">  </v>
      </c>
      <c r="D121" s="8">
        <f>C109</f>
        <v>0</v>
      </c>
      <c r="E121" s="27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4" t="str">
        <f t="shared" si="22"/>
        <v xml:space="preserve"> </v>
      </c>
      <c r="I121" s="24" t="str">
        <f t="shared" si="23"/>
        <v xml:space="preserve"> </v>
      </c>
    </row>
    <row r="123" spans="1:9">
      <c r="B123" s="15" t="s">
        <v>752</v>
      </c>
      <c r="C123" s="28"/>
      <c r="G123" s="15" t="s">
        <v>753</v>
      </c>
      <c r="H123" s="15" t="e">
        <f>AVERAGE(E126:E135)</f>
        <v>#DIV/0!</v>
      </c>
    </row>
    <row r="124" spans="1:9">
      <c r="B124" s="15" t="s">
        <v>754</v>
      </c>
      <c r="C124" s="15">
        <f>COUNT(B126:B135)</f>
        <v>0</v>
      </c>
      <c r="G124" s="15" t="s">
        <v>755</v>
      </c>
      <c r="H124" s="15">
        <f>MAX(E126:E135)</f>
        <v>0</v>
      </c>
    </row>
    <row r="125" spans="1:9">
      <c r="B125" s="15" t="s">
        <v>756</v>
      </c>
      <c r="C125" s="15" t="s">
        <v>757</v>
      </c>
      <c r="E125" s="15" t="s">
        <v>758</v>
      </c>
      <c r="F125" s="15" t="s">
        <v>759</v>
      </c>
      <c r="G125" s="15" t="s">
        <v>760</v>
      </c>
      <c r="H125" s="15" t="s">
        <v>38</v>
      </c>
      <c r="I125" s="15" t="s">
        <v>761</v>
      </c>
    </row>
    <row r="126" spans="1:9">
      <c r="A126" s="15">
        <v>1</v>
      </c>
      <c r="B126" s="21"/>
      <c r="C126" s="5" t="str">
        <f>LOOKUP(B126,Registration)</f>
        <v xml:space="preserve">  </v>
      </c>
      <c r="D126" s="8">
        <f>C123</f>
        <v>0</v>
      </c>
      <c r="E126" s="21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4" t="str">
        <f>IF(E126=0," ",IF(E126=H$68,E126/H$67,E126/H$68))</f>
        <v xml:space="preserve"> </v>
      </c>
      <c r="I126" s="24" t="str">
        <f>IF(E126=0," ",H126+G126)</f>
        <v xml:space="preserve"> </v>
      </c>
    </row>
    <row r="127" spans="1:9">
      <c r="A127" s="15">
        <v>2</v>
      </c>
      <c r="B127" s="21"/>
      <c r="C127" s="5" t="str">
        <f t="shared" ref="C127:C135" si="24">LOOKUP(B127,Registration)</f>
        <v xml:space="preserve">  </v>
      </c>
      <c r="D127" s="8">
        <f>C123</f>
        <v>0</v>
      </c>
      <c r="E127" s="21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4" t="str">
        <f t="shared" ref="H127:H135" si="25">IF(E127=0," ",IF(E127=H$68,E127/H$67,E127/H$68))</f>
        <v xml:space="preserve"> </v>
      </c>
      <c r="I127" s="24" t="str">
        <f t="shared" ref="I127:I135" si="26">IF(E127=0," ",H127+G127)</f>
        <v xml:space="preserve"> </v>
      </c>
    </row>
    <row r="128" spans="1:9">
      <c r="A128" s="15">
        <v>3</v>
      </c>
      <c r="B128" s="21"/>
      <c r="C128" s="5" t="str">
        <f t="shared" si="24"/>
        <v xml:space="preserve">  </v>
      </c>
      <c r="D128" s="8">
        <f>C123</f>
        <v>0</v>
      </c>
      <c r="E128" s="21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4" t="str">
        <f t="shared" si="25"/>
        <v xml:space="preserve"> </v>
      </c>
      <c r="I128" s="24" t="str">
        <f t="shared" si="26"/>
        <v xml:space="preserve"> </v>
      </c>
    </row>
    <row r="129" spans="1:9">
      <c r="A129" s="15">
        <v>4</v>
      </c>
      <c r="B129" s="21"/>
      <c r="C129" s="5" t="str">
        <f t="shared" si="24"/>
        <v xml:space="preserve">  </v>
      </c>
      <c r="D129" s="8">
        <f>C123</f>
        <v>0</v>
      </c>
      <c r="E129" s="21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4" t="str">
        <f t="shared" si="25"/>
        <v xml:space="preserve"> </v>
      </c>
      <c r="I129" s="24" t="str">
        <f t="shared" si="26"/>
        <v xml:space="preserve"> </v>
      </c>
    </row>
    <row r="130" spans="1:9">
      <c r="A130" s="15">
        <v>5</v>
      </c>
      <c r="B130" s="21"/>
      <c r="C130" s="5" t="str">
        <f t="shared" si="24"/>
        <v xml:space="preserve">  </v>
      </c>
      <c r="D130" s="8">
        <f>C123</f>
        <v>0</v>
      </c>
      <c r="E130" s="21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4" t="str">
        <f t="shared" si="25"/>
        <v xml:space="preserve"> </v>
      </c>
      <c r="I130" s="24" t="str">
        <f t="shared" si="26"/>
        <v xml:space="preserve"> </v>
      </c>
    </row>
    <row r="131" spans="1:9">
      <c r="A131" s="15">
        <v>6</v>
      </c>
      <c r="B131" s="21"/>
      <c r="C131" s="5" t="str">
        <f t="shared" si="24"/>
        <v xml:space="preserve">  </v>
      </c>
      <c r="D131" s="8">
        <f>C123</f>
        <v>0</v>
      </c>
      <c r="E131" s="21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4" t="str">
        <f t="shared" si="25"/>
        <v xml:space="preserve"> </v>
      </c>
      <c r="I131" s="24" t="str">
        <f t="shared" si="26"/>
        <v xml:space="preserve"> </v>
      </c>
    </row>
    <row r="132" spans="1:9">
      <c r="A132" s="15">
        <v>7</v>
      </c>
      <c r="B132" s="21"/>
      <c r="C132" s="5" t="str">
        <f t="shared" si="24"/>
        <v xml:space="preserve">  </v>
      </c>
      <c r="D132" s="8">
        <f>C123</f>
        <v>0</v>
      </c>
      <c r="E132" s="21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4" t="str">
        <f t="shared" si="25"/>
        <v xml:space="preserve"> </v>
      </c>
      <c r="I132" s="24" t="str">
        <f t="shared" si="26"/>
        <v xml:space="preserve"> </v>
      </c>
    </row>
    <row r="133" spans="1:9">
      <c r="A133" s="15">
        <v>8</v>
      </c>
      <c r="B133" s="21"/>
      <c r="C133" s="5" t="str">
        <f t="shared" si="24"/>
        <v xml:space="preserve">  </v>
      </c>
      <c r="D133" s="8">
        <f>C123</f>
        <v>0</v>
      </c>
      <c r="E133" s="21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4" t="str">
        <f t="shared" si="25"/>
        <v xml:space="preserve"> </v>
      </c>
      <c r="I133" s="24" t="str">
        <f t="shared" si="26"/>
        <v xml:space="preserve"> </v>
      </c>
    </row>
    <row r="134" spans="1:9">
      <c r="A134" s="15">
        <v>9</v>
      </c>
      <c r="B134" s="21"/>
      <c r="C134" s="5" t="str">
        <f t="shared" si="24"/>
        <v xml:space="preserve">  </v>
      </c>
      <c r="D134" s="8">
        <f>C123</f>
        <v>0</v>
      </c>
      <c r="E134" s="21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4" t="str">
        <f t="shared" si="25"/>
        <v xml:space="preserve"> </v>
      </c>
      <c r="I134" s="24" t="str">
        <f t="shared" si="26"/>
        <v xml:space="preserve"> </v>
      </c>
    </row>
    <row r="135" spans="1:9">
      <c r="A135" s="15">
        <v>10</v>
      </c>
      <c r="B135" s="21"/>
      <c r="C135" s="5" t="str">
        <f t="shared" si="24"/>
        <v xml:space="preserve">  </v>
      </c>
      <c r="D135" s="8">
        <f>C123</f>
        <v>0</v>
      </c>
      <c r="E135" s="21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4" t="str">
        <f t="shared" si="25"/>
        <v xml:space="preserve"> </v>
      </c>
      <c r="I135" s="24" t="str">
        <f t="shared" si="26"/>
        <v xml:space="preserve"> </v>
      </c>
    </row>
    <row r="138" spans="1:9">
      <c r="B138" s="15" t="s">
        <v>762</v>
      </c>
      <c r="C138" s="28"/>
      <c r="G138" s="15" t="s">
        <v>763</v>
      </c>
      <c r="H138" s="15" t="e">
        <f>AVERAGE(E141:E150)</f>
        <v>#DIV/0!</v>
      </c>
    </row>
    <row r="139" spans="1:9">
      <c r="B139" s="15" t="s">
        <v>764</v>
      </c>
      <c r="C139" s="15">
        <f>COUNT(B141:B150)</f>
        <v>0</v>
      </c>
      <c r="G139" s="15" t="s">
        <v>765</v>
      </c>
      <c r="H139" s="15">
        <f>MAX(E141:E150)</f>
        <v>0</v>
      </c>
    </row>
    <row r="140" spans="1:9">
      <c r="B140" s="15" t="s">
        <v>766</v>
      </c>
      <c r="C140" s="15" t="s">
        <v>767</v>
      </c>
      <c r="E140" s="15" t="s">
        <v>768</v>
      </c>
      <c r="F140" s="15" t="s">
        <v>769</v>
      </c>
      <c r="G140" s="15" t="s">
        <v>770</v>
      </c>
      <c r="H140" s="15" t="s">
        <v>38</v>
      </c>
      <c r="I140" s="15" t="s">
        <v>771</v>
      </c>
    </row>
    <row r="141" spans="1:9">
      <c r="A141" s="15">
        <v>1</v>
      </c>
      <c r="B141" s="21"/>
      <c r="C141" s="5" t="str">
        <f>LOOKUP(B141,Registration)</f>
        <v xml:space="preserve">  </v>
      </c>
      <c r="D141" s="8">
        <f>C138</f>
        <v>0</v>
      </c>
      <c r="E141" s="21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4" t="str">
        <f>IF(E141=0," ",IF(E141=H$68,E141/H$67,E141/H$68))</f>
        <v xml:space="preserve"> </v>
      </c>
      <c r="I141" s="24" t="str">
        <f>IF(E141=0," ",H141+G141)</f>
        <v xml:space="preserve"> </v>
      </c>
    </row>
    <row r="142" spans="1:9">
      <c r="A142" s="15">
        <v>2</v>
      </c>
      <c r="B142" s="21"/>
      <c r="C142" s="5" t="str">
        <f t="shared" ref="C142:C150" si="27">LOOKUP(B142,Registration)</f>
        <v xml:space="preserve">  </v>
      </c>
      <c r="D142" s="8">
        <f>C138</f>
        <v>0</v>
      </c>
      <c r="E142" s="21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4" t="str">
        <f t="shared" ref="H142:H150" si="28">IF(E142=0," ",IF(E142=H$68,E142/H$67,E142/H$68))</f>
        <v xml:space="preserve"> </v>
      </c>
      <c r="I142" s="24" t="str">
        <f t="shared" ref="I142:I150" si="29">IF(E142=0," ",H142+G142)</f>
        <v xml:space="preserve"> </v>
      </c>
    </row>
    <row r="143" spans="1:9">
      <c r="A143" s="15">
        <v>3</v>
      </c>
      <c r="B143" s="21"/>
      <c r="C143" s="5" t="str">
        <f t="shared" si="27"/>
        <v xml:space="preserve">  </v>
      </c>
      <c r="D143" s="8">
        <f>C138</f>
        <v>0</v>
      </c>
      <c r="E143" s="21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4" t="str">
        <f t="shared" si="28"/>
        <v xml:space="preserve"> </v>
      </c>
      <c r="I143" s="24" t="str">
        <f t="shared" si="29"/>
        <v xml:space="preserve"> </v>
      </c>
    </row>
    <row r="144" spans="1:9">
      <c r="A144" s="15">
        <v>4</v>
      </c>
      <c r="B144" s="21"/>
      <c r="C144" s="5" t="str">
        <f t="shared" si="27"/>
        <v xml:space="preserve">  </v>
      </c>
      <c r="D144" s="8">
        <f>C138</f>
        <v>0</v>
      </c>
      <c r="E144" s="21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4" t="str">
        <f t="shared" si="28"/>
        <v xml:space="preserve"> </v>
      </c>
      <c r="I144" s="24" t="str">
        <f t="shared" si="29"/>
        <v xml:space="preserve"> </v>
      </c>
    </row>
    <row r="145" spans="1:9">
      <c r="A145" s="15">
        <v>5</v>
      </c>
      <c r="B145" s="21"/>
      <c r="C145" s="5" t="str">
        <f t="shared" si="27"/>
        <v xml:space="preserve">  </v>
      </c>
      <c r="D145" s="8">
        <f>C138</f>
        <v>0</v>
      </c>
      <c r="E145" s="21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4" t="str">
        <f t="shared" si="28"/>
        <v xml:space="preserve"> </v>
      </c>
      <c r="I145" s="24" t="str">
        <f t="shared" si="29"/>
        <v xml:space="preserve"> </v>
      </c>
    </row>
    <row r="146" spans="1:9">
      <c r="A146" s="15">
        <v>6</v>
      </c>
      <c r="B146" s="21"/>
      <c r="C146" s="5" t="str">
        <f t="shared" si="27"/>
        <v xml:space="preserve">  </v>
      </c>
      <c r="D146" s="8">
        <f>C138</f>
        <v>0</v>
      </c>
      <c r="E146" s="21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4" t="str">
        <f t="shared" si="28"/>
        <v xml:space="preserve"> </v>
      </c>
      <c r="I146" s="24" t="str">
        <f t="shared" si="29"/>
        <v xml:space="preserve"> </v>
      </c>
    </row>
    <row r="147" spans="1:9">
      <c r="A147" s="15">
        <v>7</v>
      </c>
      <c r="B147" s="21"/>
      <c r="C147" s="5" t="str">
        <f t="shared" si="27"/>
        <v xml:space="preserve">  </v>
      </c>
      <c r="D147" s="8">
        <f>C138</f>
        <v>0</v>
      </c>
      <c r="E147" s="21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4" t="str">
        <f t="shared" si="28"/>
        <v xml:space="preserve"> </v>
      </c>
      <c r="I147" s="24" t="str">
        <f t="shared" si="29"/>
        <v xml:space="preserve"> </v>
      </c>
    </row>
    <row r="148" spans="1:9">
      <c r="A148" s="15">
        <v>8</v>
      </c>
      <c r="B148" s="21"/>
      <c r="C148" s="5" t="str">
        <f t="shared" si="27"/>
        <v xml:space="preserve">  </v>
      </c>
      <c r="D148" s="8">
        <f>C138</f>
        <v>0</v>
      </c>
      <c r="E148" s="21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4" t="str">
        <f t="shared" si="28"/>
        <v xml:space="preserve"> </v>
      </c>
      <c r="I148" s="24" t="str">
        <f t="shared" si="29"/>
        <v xml:space="preserve"> </v>
      </c>
    </row>
    <row r="149" spans="1:9">
      <c r="A149" s="15">
        <v>9</v>
      </c>
      <c r="B149" s="21"/>
      <c r="C149" s="5" t="str">
        <f t="shared" si="27"/>
        <v xml:space="preserve">  </v>
      </c>
      <c r="D149" s="8">
        <f>C138</f>
        <v>0</v>
      </c>
      <c r="E149" s="21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4" t="str">
        <f t="shared" si="28"/>
        <v xml:space="preserve"> </v>
      </c>
      <c r="I149" s="24" t="str">
        <f t="shared" si="29"/>
        <v xml:space="preserve"> </v>
      </c>
    </row>
    <row r="150" spans="1:9">
      <c r="A150" s="15">
        <v>10</v>
      </c>
      <c r="B150" s="21"/>
      <c r="C150" s="5" t="str">
        <f t="shared" si="27"/>
        <v xml:space="preserve">  </v>
      </c>
      <c r="D150" s="8">
        <f>C138</f>
        <v>0</v>
      </c>
      <c r="E150" s="21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4" t="str">
        <f t="shared" si="28"/>
        <v xml:space="preserve"> </v>
      </c>
      <c r="I150" s="24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113</vt:i4>
      </vt:variant>
    </vt:vector>
  </HeadingPairs>
  <TitlesOfParts>
    <vt:vector size="129" baseType="lpstr">
      <vt:lpstr>Registration</vt:lpstr>
      <vt:lpstr>Score</vt:lpstr>
      <vt:lpstr>FriAM</vt:lpstr>
      <vt:lpstr>FriNoon</vt:lpstr>
      <vt:lpstr>FriPM</vt:lpstr>
      <vt:lpstr>SatAM</vt:lpstr>
      <vt:lpstr>SatNoon</vt:lpstr>
      <vt:lpstr>SatPM</vt:lpstr>
      <vt:lpstr>SunAM</vt:lpstr>
      <vt:lpstr>SunPM</vt:lpstr>
      <vt:lpstr>Pickup</vt:lpstr>
      <vt:lpstr>ScoringSch</vt:lpstr>
      <vt:lpstr>Opponents Played</vt:lpstr>
      <vt:lpstr>Score Sheet</vt:lpstr>
      <vt:lpstr>Game Record</vt:lpstr>
      <vt:lpstr>Intro</vt:lpstr>
      <vt:lpstr>G1_1</vt:lpstr>
      <vt:lpstr>G1_10</vt:lpstr>
      <vt:lpstr>G1_2</vt:lpstr>
      <vt:lpstr>G1_3</vt:lpstr>
      <vt:lpstr>G1_4</vt:lpstr>
      <vt:lpstr>G1_5</vt:lpstr>
      <vt:lpstr>G1_6</vt:lpstr>
      <vt:lpstr>G1_7</vt:lpstr>
      <vt:lpstr>G1_8</vt:lpstr>
      <vt:lpstr>G1_9</vt:lpstr>
      <vt:lpstr>G2_1</vt:lpstr>
      <vt:lpstr>G2_10</vt:lpstr>
      <vt:lpstr>G2_2</vt:lpstr>
      <vt:lpstr>G2_3</vt:lpstr>
      <vt:lpstr>G2_4</vt:lpstr>
      <vt:lpstr>G2_5</vt:lpstr>
      <vt:lpstr>G2_6</vt:lpstr>
      <vt:lpstr>G2_7</vt:lpstr>
      <vt:lpstr>G2_8</vt:lpstr>
      <vt:lpstr>G2_9</vt:lpstr>
      <vt:lpstr>G3_1</vt:lpstr>
      <vt:lpstr>G3_10</vt:lpstr>
      <vt:lpstr>G3_2</vt:lpstr>
      <vt:lpstr>G3_3</vt:lpstr>
      <vt:lpstr>G3_4</vt:lpstr>
      <vt:lpstr>G3_5</vt:lpstr>
      <vt:lpstr>G3_6</vt:lpstr>
      <vt:lpstr>G3_7</vt:lpstr>
      <vt:lpstr>G3_8</vt:lpstr>
      <vt:lpstr>G3_9</vt:lpstr>
      <vt:lpstr>G4_1</vt:lpstr>
      <vt:lpstr>G4_10</vt:lpstr>
      <vt:lpstr>G4_2</vt:lpstr>
      <vt:lpstr>G4_3</vt:lpstr>
      <vt:lpstr>G4_4</vt:lpstr>
      <vt:lpstr>G4_5</vt:lpstr>
      <vt:lpstr>G4_6</vt:lpstr>
      <vt:lpstr>G4_7</vt:lpstr>
      <vt:lpstr>G4_8</vt:lpstr>
      <vt:lpstr>G4_9</vt:lpstr>
      <vt:lpstr>G5_1</vt:lpstr>
      <vt:lpstr>G5_10</vt:lpstr>
      <vt:lpstr>G5_2</vt:lpstr>
      <vt:lpstr>G5_3</vt:lpstr>
      <vt:lpstr>G5_4</vt:lpstr>
      <vt:lpstr>G5_5</vt:lpstr>
      <vt:lpstr>G5_6</vt:lpstr>
      <vt:lpstr>G5_7</vt:lpstr>
      <vt:lpstr>G5_8</vt:lpstr>
      <vt:lpstr>G5_9</vt:lpstr>
      <vt:lpstr>G6_1</vt:lpstr>
      <vt:lpstr>G6_10</vt:lpstr>
      <vt:lpstr>G6_2</vt:lpstr>
      <vt:lpstr>G6_3</vt:lpstr>
      <vt:lpstr>G6_4</vt:lpstr>
      <vt:lpstr>G6_5</vt:lpstr>
      <vt:lpstr>G6_6</vt:lpstr>
      <vt:lpstr>G6_7</vt:lpstr>
      <vt:lpstr>G6_8</vt:lpstr>
      <vt:lpstr>G6_9</vt:lpstr>
      <vt:lpstr>G7_1</vt:lpstr>
      <vt:lpstr>G7_10</vt:lpstr>
      <vt:lpstr>G7_2</vt:lpstr>
      <vt:lpstr>G7_3</vt:lpstr>
      <vt:lpstr>G7_4</vt:lpstr>
      <vt:lpstr>G7_5</vt:lpstr>
      <vt:lpstr>G7_6</vt:lpstr>
      <vt:lpstr>G7_7</vt:lpstr>
      <vt:lpstr>G7_8</vt:lpstr>
      <vt:lpstr>G7_9</vt:lpstr>
      <vt:lpstr>G8_1</vt:lpstr>
      <vt:lpstr>G8_10</vt:lpstr>
      <vt:lpstr>G8_2</vt:lpstr>
      <vt:lpstr>G8_3</vt:lpstr>
      <vt:lpstr>G8_4</vt:lpstr>
      <vt:lpstr>G8_5</vt:lpstr>
      <vt:lpstr>G8_6</vt:lpstr>
      <vt:lpstr>G8_7</vt:lpstr>
      <vt:lpstr>G8_8</vt:lpstr>
      <vt:lpstr>G8_9</vt:lpstr>
      <vt:lpstr>G9_1</vt:lpstr>
      <vt:lpstr>G9_10</vt:lpstr>
      <vt:lpstr>G9_2</vt:lpstr>
      <vt:lpstr>G9_3</vt:lpstr>
      <vt:lpstr>G9_4</vt:lpstr>
      <vt:lpstr>G9_5</vt:lpstr>
      <vt:lpstr>G9_6</vt:lpstr>
      <vt:lpstr>G9_7</vt:lpstr>
      <vt:lpstr>G9_8</vt:lpstr>
      <vt:lpstr>G9_9</vt:lpstr>
      <vt:lpstr>Place</vt:lpstr>
      <vt:lpstr>PlacePts</vt:lpstr>
      <vt:lpstr>FriAM!Print_Area</vt:lpstr>
      <vt:lpstr>FriNoon!Print_Area</vt:lpstr>
      <vt:lpstr>FriPM!Print_Area</vt:lpstr>
      <vt:lpstr>'Opponents Played'!Print_Area</vt:lpstr>
      <vt:lpstr>Registration!Print_Area</vt:lpstr>
      <vt:lpstr>SatAM!Print_Area</vt:lpstr>
      <vt:lpstr>SatNoon!Print_Area</vt:lpstr>
      <vt:lpstr>SatPM!Print_Area</vt:lpstr>
      <vt:lpstr>Score!Print_Area</vt:lpstr>
      <vt:lpstr>SunAM!Print_Area</vt:lpstr>
      <vt:lpstr>Registration</vt:lpstr>
      <vt:lpstr>Score</vt:lpstr>
      <vt:lpstr>Session1</vt:lpstr>
      <vt:lpstr>Session2</vt:lpstr>
      <vt:lpstr>Session3</vt:lpstr>
      <vt:lpstr>Session4</vt:lpstr>
      <vt:lpstr>Session5</vt:lpstr>
      <vt:lpstr>Session6</vt:lpstr>
      <vt:lpstr>Session7</vt:lpstr>
      <vt:lpstr>Session8</vt:lpstr>
      <vt:lpstr>Session9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Monical</dc:creator>
  <cp:lastModifiedBy>Michael Monical</cp:lastModifiedBy>
  <cp:revision>1</cp:revision>
  <cp:lastPrinted>2011-06-21T06:32:43Z</cp:lastPrinted>
  <dcterms:created xsi:type="dcterms:W3CDTF">2002-05-27T13:08:11Z</dcterms:created>
  <dcterms:modified xsi:type="dcterms:W3CDTF">2011-06-21T06:32:56Z</dcterms:modified>
</cp:coreProperties>
</file>