
<file path=[Content_Types].xml><?xml version="1.0" encoding="utf-8"?>
<Types xmlns="http://schemas.openxmlformats.org/package/2006/content-types">
  <Default Extension="vml" ContentType="application/vnd.openxmlformats-officedocument.vmlDrawing"/>
  <Default Extension="xml" ContentType="application/xml"/>
  <Default Extension="png" ContentType="image/png"/>
  <Default Extension="rels" ContentType="application/vnd.openxmlformats-package.relationships+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Override PartName="xl/comments7.xml" ContentType="application/vnd.openxmlformats-officedocument.spreadsheetml.comments+xml"/>
  <Override PartName="xl/worksheets/xl/commentsmeta6" ContentType="application/binary"/>
  <Override PartName="xl/drawings/vmlDrawing7.vml" ContentType="application/vnd.openxmlformats-officedocument.vmlDrawing"/>
  <Override PartName="xl/comments8.xml" ContentType="application/vnd.openxmlformats-officedocument.spreadsheetml.comments+xml"/>
  <Override PartName="xl/worksheets/xl/commentsmeta7" ContentType="application/binary"/>
  <Override PartName="xl/drawings/vmlDrawing8.vml" ContentType="application/vnd.openxmlformats-officedocument.vmlDrawing"/>
  <Override PartName="xl/comments9.xml" ContentType="application/vnd.openxmlformats-officedocument.spreadsheetml.comments+xml"/>
  <Override PartName="xl/worksheets/xl/commentsmeta8" ContentType="application/binary"/>
  <Override PartName="xl/drawings/vmlDrawing9.vml" ContentType="application/vnd.openxmlformats-officedocument.vmlDrawing"/>
  <Override PartName="xl/comments10.xml" ContentType="application/vnd.openxmlformats-officedocument.spreadsheetml.comments+xml"/>
  <Override PartName="xl/worksheets/xl/commentsmeta9" ContentType="application/binary"/>
  <Override PartName="xl/drawings/vmlDrawing10.vml" ContentType="application/vnd.openxmlformats-officedocument.vmlDrawing"/>
  <Override PartName="xl/comments11.xml" ContentType="application/vnd.openxmlformats-officedocument.spreadsheetml.comments+xml"/>
  <Override PartName="xl/worksheets/xl/commentsmeta10" ContentType="application/binary"/>
  <Override PartName="xl/drawings/vmlDrawing11.vml" ContentType="application/vnd.openxmlformats-officedocument.vmlDrawing"/>
  <Override PartName="xl/comments12.xml" ContentType="application/vnd.openxmlformats-officedocument.spreadsheetml.comments+xml"/>
  <Override PartName="xl/worksheets/xl/commentsmeta11" ContentType="application/binary"/>
  <Override PartName="xl/drawings/vmlDrawing12.vml" ContentType="application/vnd.openxmlformats-officedocument.vmlDrawing"/>
  <Override PartName="xl/comments13.xml" ContentType="application/vnd.openxmlformats-officedocument.spreadsheetml.comments+xml"/>
  <Override PartName="xl/worksheets/xl/commentsmeta12" ContentType="application/binary"/>
  <Override PartName="xl/drawings/vmlDrawing13.vml" ContentType="application/vnd.openxmlformats-officedocument.vmlDrawing"/>
  <Override PartName="xl/comments14.xml" ContentType="application/vnd.openxmlformats-officedocument.spreadsheetml.comments+xml"/>
  <Override PartName="xl/worksheets/xl/commentsmeta13" ContentType="application/binary"/>
  <Override PartName="xl/drawings/vmlDrawing14.vml" ContentType="application/vnd.openxmlformats-officedocument.vmlDrawing"/>
  <Override PartName="xl/comments15.xml" ContentType="application/vnd.openxmlformats-officedocument.spreadsheetml.comments+xml"/>
  <Override PartName="xl/worksheets/xl/commentsmeta14" ContentType="application/binary"/>
  <Override PartName="xl/drawings/vmlDrawing15.vml" ContentType="application/vnd.openxmlformats-officedocument.vmlDrawing"/>
  <Override PartName="xl/comments16.xml" ContentType="application/vnd.openxmlformats-officedocument.spreadsheetml.comments+xml"/>
  <Override PartName="xl/worksheets/xl/commentsmeta15" ContentType="application/binary"/>
  <Override PartName="xl/drawings/vmlDrawing16.vml" ContentType="application/vnd.openxmlformats-officedocument.vmlDrawing"/>
  <Override PartName="xl/comments17.xml" ContentType="application/vnd.openxmlformats-officedocument.spreadsheetml.comments+xml"/>
  <Override PartName="xl/worksheets/xl/commentsmeta16" ContentType="application/binary"/>
  <Override PartName="xl/drawings/vmlDrawing17.vml" ContentType="application/vnd.openxmlformats-officedocument.vmlDrawing"/>
  <Override PartName="xl/comments18.xml" ContentType="application/vnd.openxmlformats-officedocument.spreadsheetml.comments+xml"/>
  <Override PartName="xl/worksheets/xl/commentsmeta17" ContentType="application/binary"/>
  <Override PartName="xl/drawings/vmlDrawing18.vml" ContentType="application/vnd.openxmlformats-officedocument.vmlDrawing"/>
  <Override PartName="xl/comments19.xml" ContentType="application/vnd.openxmlformats-officedocument.spreadsheetml.comments+xml"/>
  <Override PartName="xl/worksheets/xl/commentsmeta18" ContentType="application/binary"/>
  <Override PartName="xl/drawings/vmlDrawing19.vml" ContentType="application/vnd.openxmlformats-officedocument.vmlDrawing"/>
  <Override PartName="xl/comments20.xml" ContentType="application/vnd.openxmlformats-officedocument.spreadsheetml.comments+xml"/>
  <Override PartName="xl/worksheets/xl/commentsmeta19" ContentType="application/binary"/>
  <Override PartName="xl/drawings/vmlDrawing20.vml" ContentType="application/vnd.openxmlformats-officedocument.vmlDrawing"/>
  <Override PartName="xl/comments21.xml" ContentType="application/vnd.openxmlformats-officedocument.spreadsheetml.comments+xml"/>
  <Override PartName="xl/worksheets/xl/commentsmeta20" ContentType="application/binary"/>
  <Override PartName="xl/drawings/vmlDrawing21.vml" ContentType="application/vnd.openxmlformats-officedocument.vmlDrawing"/>
  <Override PartName="xl/comments22.xml" ContentType="application/vnd.openxmlformats-officedocument.spreadsheetml.comments+xml"/>
  <Override PartName="xl/worksheets/xl/commentsmeta21" ContentType="application/binary"/>
  <Override PartName="xl/drawings/vmlDrawing22.vml" ContentType="application/vnd.openxmlformats-officedocument.vmlDrawing"/>
  <Override PartName="xl/comments23.xml" ContentType="application/vnd.openxmlformats-officedocument.spreadsheetml.comments+xml"/>
  <Override PartName="xl/worksheets/xl/commentsmeta22" ContentType="application/binary"/>
  <Override PartName="xl/drawings/vmlDrawing23.vml" ContentType="application/vnd.openxmlformats-officedocument.vmlDrawing"/>
  <Override PartName="xl/comments24.xml" ContentType="application/vnd.openxmlformats-officedocument.spreadsheetml.comments+xml"/>
  <Override PartName="xl/worksheets/xl/commentsmeta23" ContentType="application/binary"/>
  <Override PartName="xl/drawings/vmlDrawing24.vml" ContentType="application/vnd.openxmlformats-officedocument.vmlDrawing"/>
  <Override PartName="xl/comments25.xml" ContentType="application/vnd.openxmlformats-officedocument.spreadsheetml.comments+xml"/>
  <Override PartName="xl/worksheets/xl/commentsmeta24" ContentType="application/binary"/>
  <Override PartName="xl/drawings/vmlDrawing25.vml" ContentType="application/vnd.openxmlformats-officedocument.vmlDrawing"/>
  <Override PartName="xl/comments26.xml" ContentType="application/vnd.openxmlformats-officedocument.spreadsheetml.comments+xml"/>
  <Override PartName="xl/worksheets/xl/commentsmeta25" ContentType="application/binary"/>
  <Override PartName="xl/drawings/vmlDrawing26.vml" ContentType="application/vnd.openxmlformats-officedocument.vmlDrawing"/>
  <Override PartName="xl/comments27.xml" ContentType="application/vnd.openxmlformats-officedocument.spreadsheetml.comments+xml"/>
  <Override PartName="xl/worksheets/xl/commentsmeta26" ContentType="application/binary"/>
  <Override PartName="xl/drawings/vmlDrawing27.vml" ContentType="application/vnd.openxmlformats-officedocument.vmlDrawing"/>
  <Override PartName="xl/comments28.xml" ContentType="application/vnd.openxmlformats-officedocument.spreadsheetml.comments+xml"/>
  <Override PartName="xl/worksheets/xl/commentsmeta27" ContentType="application/binary"/>
  <Override PartName="xl/drawings/vmlDrawing28.vml" ContentType="application/vnd.openxmlformats-officedocument.vmlDrawing"/>
  <Override PartName="xl/comments29.xml" ContentType="application/vnd.openxmlformats-officedocument.spreadsheetml.comments+xml"/>
  <Override PartName="xl/worksheets/xl/commentsmeta28" ContentType="application/binary"/>
  <Override PartName="xl/drawings/vmlDrawing29.vml" ContentType="application/vnd.openxmlformats-officedocument.vmlDrawing"/>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ACTA" sheetId="1" r:id="rId4" state="visible"/>
    <sheet name="LA" sheetId="2" r:id="rId5" state="hidden"/>
    <sheet name="ET" sheetId="3" r:id="rId6" state="hidden"/>
    <sheet name="cronograma " sheetId="4" r:id="rId7" state="visible"/>
    <sheet name="cronogramaconcosto" sheetId="5" r:id="rId8" state="visible"/>
    <sheet name="Valor Planificado" sheetId="6" r:id="rId9" state="visible"/>
    <sheet name="costo real" sheetId="7" r:id="rId10" state="visible"/>
    <sheet name="relación planificado vs real" sheetId="8" r:id="rId11" state="visible"/>
    <sheet name="valor ganado " sheetId="9" r:id="rId12" state="visible"/>
    <sheet name="planificado vs costos vs ganado" sheetId="10" r:id="rId13" state="visible"/>
    <sheet name="Varianza" sheetId="11" r:id="rId14" state="visible"/>
    <sheet name="indice" sheetId="12" r:id="rId15" state="visible"/>
    <sheet name="resumiendo" sheetId="13" r:id="rId16" state="visible"/>
    <sheet name="reto" sheetId="14" r:id="rId17" state="visible"/>
    <sheet name="1.eacsinplan" sheetId="15" r:id="rId18" state="visible"/>
    <sheet name="2.eaccpi" sheetId="16" r:id="rId19" state="visible"/>
    <sheet name="3.eacpptoorig" sheetId="17" r:id="rId20" state="visible"/>
    <sheet name="4.eacpcpi-isp" sheetId="18" r:id="rId21" state="visible"/>
    <sheet name="resumenproyecto (2)" sheetId="19" r:id="rId22" state="visible"/>
    <sheet name="ETC" sheetId="20" r:id="rId23" state="visible"/>
    <sheet name="calculo TCPI caso 1" sheetId="21" r:id="rId24" state="visible"/>
    <sheet name="calculo TCPI caso 2" sheetId="22" r:id="rId25" state="visible"/>
    <sheet name="resumenproyecto" sheetId="23" r:id="rId26" state="visible"/>
    <sheet name="Reto resumenproyecto " sheetId="24" r:id="rId27" state="visible"/>
    <sheet name="histograma" sheetId="25" r:id="rId28" state="visible"/>
    <sheet name="diagrama de control" sheetId="26" r:id="rId29" state="visible"/>
    <sheet name="retodiagramacontrol" sheetId="27" r:id="rId30" state="visible"/>
    <sheet name="diagrama de dispersion" sheetId="28" r:id="rId31" state="visible"/>
    <sheet name="riesgos" sheetId="29" r:id="rId32" state="visible"/>
  </sheets>
  <definedNames/>
  <calcPr/>
  <extLst>
    <ext uri="GoogleSheetsCustomDataVersion1">
      <go:sheetsCustomData xmlns:go="http://customooxmlschemas.google.com/" roundtripDataSignature="AMtx7mjOVyCXUisVvZ4ywFvcr955yyRYKQ==" r:id="rId33"/>
    </ext>
  </extLst>
</workbook>
</file>

<file path=xl/comments1.xml><?xml version="1.0" encoding="utf-8"?>
<comments xmlns:r="http://schemas.openxmlformats.org/officeDocument/2006/relationships" xmlns="http://schemas.openxmlformats.org/spreadsheetml/2006/main">
  <extLst>
    <ext uri="GoogleSheetsCustomDataVersion1">
      <go:sheetsCustomData xmlns:go="http://customooxmlschemas.google.com/" roundtripDataSignature="AMtx7mizqqaw8YcYZ+gIgqwVdoIG8lY37g==" r:id="rId1"/>
    </ext>
  </extLst>
  <authors>
    <author/>
  </authors>
  <commentList>
    <comment ref="B21" authorId="0">
      <text>
        <t xml:space="preserve">======
ID#AAAAH89yWRo
Carmen E    (2021-03-02 23:38:19)
Beneficios que aportará el proyecto</t>
      </text>
    </comment>
    <comment ref="B24" authorId="0">
      <text>
        <t xml:space="preserve">======
ID#AAAAH89yWRk
Carmen E    (2021-03-02 23:38:19)
Requerimientos o requisitos de alto nivel de los interesados.</t>
      </text>
    </comment>
    <comment ref="G36" authorId="0">
      <text>
        <t xml:space="preserve">======
ID#AAAAH89yWRg
Carmen E    (2021-03-02 23:38:19)
Criterios de aceptación o características que se deben cumplir para que los entregables no sean rechazados</t>
      </text>
    </comment>
  </commentList>
</comments>
</file>

<file path=xl/comments10.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1.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7.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8.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19.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0.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1.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7.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8.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29.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7.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8.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comments9.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r74BfyocKs266d5Ba4LSycUiXLQ==" r:id="rId1"/>
    </ext>
  </extLst>
</comments>
</file>

<file path=xl/sharedStrings.xml><?xml version="1.0" encoding="utf-8"?>
<sst xmlns="http://schemas.openxmlformats.org/spreadsheetml/2006/main" count="624" uniqueCount="306">
  <si>
    <t>Acta constitutiva</t>
  </si>
  <si>
    <t>CONTROL DE VERSIONES</t>
  </si>
  <si>
    <t>pag- 01</t>
  </si>
  <si>
    <t xml:space="preserve">Versión </t>
  </si>
  <si>
    <t>Hecha por:</t>
  </si>
  <si>
    <t>Revisada por</t>
  </si>
  <si>
    <t>Aprobada por</t>
  </si>
  <si>
    <t>Fecha</t>
  </si>
  <si>
    <t>Acta del proyecto</t>
  </si>
  <si>
    <t>0.1</t>
  </si>
  <si>
    <t>03.05.21</t>
  </si>
  <si>
    <t>Felipe V</t>
  </si>
  <si>
    <t>NOMBRE DEL PROYECTO</t>
  </si>
  <si>
    <t>INTEGRANTES DEL PROYECTO</t>
  </si>
  <si>
    <t>Diseño,desarrollo e implementación  de un sitio web</t>
  </si>
  <si>
    <t>CIUDAD</t>
  </si>
  <si>
    <t>FECHA</t>
  </si>
  <si>
    <r>
      <rPr>
        <rFont val="Calibri"/>
        <b/>
        <color theme="1"/>
        <sz val="18.0"/>
      </rPr>
      <t>ALCANCE PRELIMINAR  (Descripción del proyecto)</t>
    </r>
    <r>
      <rPr>
        <rFont val="Calibri"/>
        <color theme="1"/>
        <sz val="16.0"/>
      </rPr>
      <t xml:space="preserve">
.                                                                               </t>
    </r>
    <r>
      <rPr>
        <rFont val="Calibri"/>
        <b/>
        <color theme="1"/>
        <sz val="18.0"/>
      </rPr>
      <t>DESCRIPCIÓN DEL PROYECTO</t>
    </r>
    <r>
      <rPr>
        <rFont val="Calibri"/>
        <color theme="1"/>
        <sz val="16.0"/>
      </rPr>
      <t xml:space="preserve">
</t>
    </r>
  </si>
  <si>
    <t xml:space="preserve">Diseño,desarrollo e implementación  de un sitio web personal profesional cuyo objetivo es presentar la imagen y los  servicios profesionales del titular del sitio, a fin de lograr mayor visibilidad nacional e internacional de los servicios que ofrece. </t>
  </si>
  <si>
    <t>DESCRIPCIÓN DEL PROYECTO</t>
  </si>
  <si>
    <t xml:space="preserve">El sitio  debe ser un medio publicitario. Se requiere que tenga un diseño atractivo que dé imagen profesional. Incluir un servicio de  copywriting que aumente el interés de los lectores. Esté programado para dar respuesta automática o captar un contacto a través de un formulario. Debe incluir  los principales datos de ubicación como teléfono, dirección, correo electrónico y redes sociales.  Debe mostrar información de sus servicios profesionales, los proyectos en los que has participado y/ o las empresas a las que has asesorado. 100% auto administrado y actualizable por el usuario. Debe desarrollarse en un tiempo no mayor a 7 semanas. </t>
  </si>
  <si>
    <t>ANTECEDENTES</t>
  </si>
  <si>
    <t>Como profesional se te exige estar posicionado en Internet, cada vez se te pide más estar en las redes sociales.</t>
  </si>
  <si>
    <t xml:space="preserve">                                                                                                                                               JUSTIFICACIÓN                                                                                                                                                    </t>
  </si>
  <si>
    <t>Es necesario como profesional contar con un un sitio web que te represente; será la carta máxima de presentación. Ademas, te da la posibilidad de mantener al tanto de todos tu avances a los internautas. Tus productos y servicios serán vistos constantemente.  Existen millones de potenciales clientes buscando en este momento en internet la solución que tú tienes para su principal problema.</t>
  </si>
  <si>
    <t>PRESUPUESTO</t>
  </si>
  <si>
    <t>US $665</t>
  </si>
  <si>
    <t>TIEMPO ESTIMADO</t>
  </si>
  <si>
    <t>7 semanas</t>
  </si>
  <si>
    <t>REQUISITOS DE LOS INTERESADOS</t>
  </si>
  <si>
    <t>REQUISITOS DE ALTO NIVEL</t>
  </si>
  <si>
    <t>SÍ</t>
  </si>
  <si>
    <t>NO</t>
  </si>
  <si>
    <t>Grado</t>
  </si>
  <si>
    <t>OBSERVACIONES</t>
  </si>
  <si>
    <t>No pasar el presupuesto establecido</t>
  </si>
  <si>
    <t>Terminar en tiempos establecidos (7sem)</t>
  </si>
  <si>
    <t>Diseño atractivo y profesional</t>
  </si>
  <si>
    <t>Incluir servicio copywriting</t>
  </si>
  <si>
    <t xml:space="preserve">Formulario de contacto </t>
  </si>
  <si>
    <t>Debe incluir  los principales datos de ubicación como teléfono, dirección, correo electrónico y redes sociales</t>
  </si>
  <si>
    <t>Enlaces a las cuentas en las redes sociales</t>
  </si>
  <si>
    <t>Mostrar información de sus servicios profesionales</t>
  </si>
  <si>
    <t>Autoadministrado y mantenido por su usuario</t>
  </si>
  <si>
    <t>HITOS DEL PROYECTO</t>
  </si>
  <si>
    <t>ITEM</t>
  </si>
  <si>
    <t>ENTREGABLE</t>
  </si>
  <si>
    <t>CARACTERISTICAS DE ÉXITO</t>
  </si>
  <si>
    <t>Duración programadas entrega</t>
  </si>
  <si>
    <t>Elaboración Acta Contitutiva</t>
  </si>
  <si>
    <t xml:space="preserve">1 día (recurso 1 diseñado ) </t>
  </si>
  <si>
    <t>Elaboración Plan de Dirección</t>
  </si>
  <si>
    <t>2 día</t>
  </si>
  <si>
    <t>Diseño general incluye prototipo</t>
  </si>
  <si>
    <t xml:space="preserve">12 días (recurso 1 diseñador ) </t>
  </si>
  <si>
    <t>Servicio de copywriting</t>
  </si>
  <si>
    <t>5 días (pago servicio costo fijo)</t>
  </si>
  <si>
    <t>Programación</t>
  </si>
  <si>
    <t>10 días  (2 programadores,)</t>
  </si>
  <si>
    <t>Integración/carga y pruebas</t>
  </si>
  <si>
    <t>5 días (1 técnico, 2 programadores)</t>
  </si>
  <si>
    <t>Puesta en operación</t>
  </si>
  <si>
    <t>1 día (operador, programador)</t>
  </si>
  <si>
    <t>DIRECTOR DEL PROYECTO ASIGNADO</t>
  </si>
  <si>
    <t>NOMBRE</t>
  </si>
  <si>
    <t>NIVEL DE RESPONSABILIDAD</t>
  </si>
  <si>
    <t>NIVEL DE AUTORIDAD</t>
  </si>
  <si>
    <t>AUTORIZACIÓN DE INICIO DEL PROYECTO/Patrocinador</t>
  </si>
  <si>
    <t>ACTA DE CONSTITUCIÓN DEL PROYECTO</t>
  </si>
  <si>
    <t>pag- 02</t>
  </si>
  <si>
    <t>RIESGOS DE ALTO NIVEL</t>
  </si>
  <si>
    <t xml:space="preserve">Falla de algún equipo </t>
  </si>
  <si>
    <t>No  tener claro el alcance</t>
  </si>
  <si>
    <t>Agregar baño de oro al alcance</t>
  </si>
  <si>
    <t>Falle un programador</t>
  </si>
  <si>
    <t>Errores de programación</t>
  </si>
  <si>
    <t xml:space="preserve">LISTADO DE INTERESADOS </t>
  </si>
  <si>
    <t xml:space="preserve">INTERNOS </t>
  </si>
  <si>
    <t>EXTERNOS</t>
  </si>
  <si>
    <t>Subcontratista</t>
  </si>
  <si>
    <r>
      <rPr>
        <rFont val="Verdana"/>
        <b/>
        <color theme="1"/>
        <sz val="18.0"/>
      </rPr>
      <t xml:space="preserve">Recursos </t>
    </r>
    <r>
      <rPr>
        <rFont val="Verdana"/>
        <b/>
        <color rgb="FF000000"/>
        <sz val="18.0"/>
      </rPr>
      <t xml:space="preserve">Financieros del Proyecto: </t>
    </r>
    <r>
      <rPr>
        <rFont val="Verdana"/>
        <b val="0"/>
        <i/>
        <color rgb="FF000000"/>
        <sz val="18.0"/>
      </rPr>
      <t>Mencionar los recursos financieros asignados al proyecto.</t>
    </r>
  </si>
  <si>
    <t>Concepto</t>
  </si>
  <si>
    <t>Monto</t>
  </si>
  <si>
    <t>Financiamiento inicial (anticipo 50 % ppto acordado)</t>
  </si>
  <si>
    <t>US $330</t>
  </si>
  <si>
    <r>
      <rPr>
        <rFont val="Verdana"/>
        <b/>
        <color theme="1"/>
        <sz val="16.0"/>
      </rPr>
      <t xml:space="preserve">Criterios de culminación del proyecto: </t>
    </r>
    <r>
      <rPr>
        <rFont val="Verdana"/>
        <b val="0"/>
        <i/>
        <color theme="1"/>
        <sz val="16.0"/>
      </rPr>
      <t>Mencionar las condiciones que se deben cumplir para cerrar o cancelar el proyecto o fase.</t>
    </r>
  </si>
  <si>
    <t>Pruebras satisfactorias</t>
  </si>
  <si>
    <t>Manifestación de satisfación de acuerdo a alcance y a calidad por parte del interesado</t>
  </si>
  <si>
    <t>Recopilación lecciones aprendidas</t>
  </si>
  <si>
    <t xml:space="preserve">Cierre administrativo y firma conformidad de contrato </t>
  </si>
  <si>
    <t>Informe de desempeño final</t>
  </si>
  <si>
    <t>Documentos adicionales</t>
  </si>
  <si>
    <t>Motivo:</t>
  </si>
  <si>
    <t>LB</t>
  </si>
  <si>
    <t>DT</t>
  </si>
  <si>
    <t>Version Original</t>
  </si>
  <si>
    <t>LISTA DE ACTIVIDADES</t>
  </si>
  <si>
    <t>SIGLAS DEL PROYECTO</t>
  </si>
  <si>
    <t>ACTIVIDAD</t>
  </si>
  <si>
    <t>ID</t>
  </si>
  <si>
    <t>EDT</t>
  </si>
  <si>
    <t>RECURSOS</t>
  </si>
  <si>
    <t>DESCRIPCIÓN</t>
  </si>
  <si>
    <t>PREDECESORAS</t>
  </si>
  <si>
    <t>SUCESORAS</t>
  </si>
  <si>
    <t>ADELANTO</t>
  </si>
  <si>
    <t>RETRASO</t>
  </si>
  <si>
    <t>RELACIÓN DE PRECEDENCIA</t>
  </si>
  <si>
    <t>ESTIMACIÓN DE TIEMPOS</t>
  </si>
  <si>
    <t>ACTIVIDAD/PAQUETE DE TRABAJO/ENTREGABLE</t>
  </si>
  <si>
    <t>UNIDAD DE MEDIDA</t>
  </si>
  <si>
    <t>ESTIMACIÓN ANALOGA (RENDIMIENTOS)</t>
  </si>
  <si>
    <t>ESTIMACIÓN POR TRES VALORES</t>
  </si>
  <si>
    <t>ESTIMACIÓN PARAMETRICA</t>
  </si>
  <si>
    <t>cO</t>
  </si>
  <si>
    <t>cM</t>
  </si>
  <si>
    <t>cP</t>
  </si>
  <si>
    <t>cE</t>
  </si>
  <si>
    <t>VALOR/UNIDAD DE MEDIDA</t>
  </si>
  <si>
    <t>c</t>
  </si>
  <si>
    <t>Cronograma (Planificación)</t>
  </si>
  <si>
    <t>Semanas</t>
  </si>
  <si>
    <t>Duración</t>
  </si>
  <si>
    <t>Predecesora</t>
  </si>
  <si>
    <t>Costo/Línea base</t>
  </si>
  <si>
    <t>Desarrollo sitio web</t>
  </si>
  <si>
    <t>1.  Inicio</t>
  </si>
  <si>
    <t>2.  Planificación</t>
  </si>
  <si>
    <t>3. Ejecución</t>
  </si>
  <si>
    <t>3.1 Diseño</t>
  </si>
  <si>
    <t>3.1.1 Levantamiento requisitos</t>
  </si>
  <si>
    <t>3.1.2 Elaboración interfaz</t>
  </si>
  <si>
    <t>3.1.1</t>
  </si>
  <si>
    <t>3.1.3 Validación prototipo</t>
  </si>
  <si>
    <t>3.1.2</t>
  </si>
  <si>
    <t>3.2 Copywriting</t>
  </si>
  <si>
    <t>3.3 Programación</t>
  </si>
  <si>
    <t>3.3.1  Código</t>
  </si>
  <si>
    <t>3.1.3</t>
  </si>
  <si>
    <t xml:space="preserve">3.3.2 Carga Inicial </t>
  </si>
  <si>
    <t>3.3.1</t>
  </si>
  <si>
    <t>3.3.3 Integración</t>
  </si>
  <si>
    <t>3.3.2</t>
  </si>
  <si>
    <t>3.3.4 Pruebas</t>
  </si>
  <si>
    <t>3.3.3</t>
  </si>
  <si>
    <t>3.4 Puesta en operación</t>
  </si>
  <si>
    <t>3.3.4</t>
  </si>
  <si>
    <t xml:space="preserve">3.5 Entregable: Página web </t>
  </si>
  <si>
    <t>0 días</t>
  </si>
  <si>
    <t xml:space="preserve">                       -   </t>
  </si>
  <si>
    <t>4. Monitoreo y control</t>
  </si>
  <si>
    <t>5. Cierre</t>
  </si>
  <si>
    <t>Total</t>
  </si>
  <si>
    <t>Predec</t>
  </si>
  <si>
    <t>Valor Planificación acumulado</t>
  </si>
  <si>
    <t>% acumulado</t>
  </si>
  <si>
    <t>Costo Real  Semana 1 y 2</t>
  </si>
  <si>
    <t>línea base</t>
  </si>
  <si>
    <t>3.1.3 Validación  prototipo</t>
  </si>
  <si>
    <t>3.5 Entregable: Página web operativa</t>
  </si>
  <si>
    <t>Costo Real Acumulado</t>
  </si>
  <si>
    <t>semana</t>
  </si>
  <si>
    <t>Valor Planificado ($)</t>
  </si>
  <si>
    <t>Costo Real ($)</t>
  </si>
  <si>
    <t>Valor Ganado. Semanas: 1-2</t>
  </si>
  <si>
    <t>Semana</t>
  </si>
  <si>
    <t>Nombre de tarea</t>
  </si>
  <si>
    <t>% avance sem 1</t>
  </si>
  <si>
    <t>% avance sem 2</t>
  </si>
  <si>
    <t>Línea base</t>
  </si>
  <si>
    <t>3.1.1 Levantamiento de requisitos</t>
  </si>
  <si>
    <t>Acumulado</t>
  </si>
  <si>
    <t>_</t>
  </si>
  <si>
    <t>Valor Planificado (VP)</t>
  </si>
  <si>
    <t>Costo Real (AC)</t>
  </si>
  <si>
    <t>Valor Ganado(EV)</t>
  </si>
  <si>
    <t xml:space="preserve">INDICADORES </t>
  </si>
  <si>
    <t>CV=EV-AC</t>
  </si>
  <si>
    <t>SV=EV-VP</t>
  </si>
  <si>
    <t>CPI = EV/AC</t>
  </si>
  <si>
    <t>SPI = EV/VP</t>
  </si>
  <si>
    <t>¡El proyecto no va bien!</t>
  </si>
  <si>
    <t>Para la semana 2 haz gastado más de lo que debías. Por cada dólar invertido haz recuperado 0,77</t>
  </si>
  <si>
    <t>¡Hay deficiencia!</t>
  </si>
  <si>
    <t>Es decir, gastado más de lo trabajado.</t>
  </si>
  <si>
    <t>y llevas un pequeño retraso del 2%</t>
  </si>
  <si>
    <t>RETO</t>
  </si>
  <si>
    <t>% avance</t>
  </si>
  <si>
    <t>Ppto sem 2 planificado</t>
  </si>
  <si>
    <t>VP</t>
  </si>
  <si>
    <t>AC</t>
  </si>
  <si>
    <t>EV</t>
  </si>
  <si>
    <t>VC</t>
  </si>
  <si>
    <t>¿Cómo va el proyecto?</t>
  </si>
  <si>
    <t>PV</t>
  </si>
  <si>
    <t>VC positivo. Gasté menos de lo previsto, hay un ahorro.</t>
  </si>
  <si>
    <t>CPI</t>
  </si>
  <si>
    <t>PV negativo. El proyecto va retrasado.</t>
  </si>
  <si>
    <t>SPI</t>
  </si>
  <si>
    <t>CPI mayor que 1, por cada dólar invertido casi se duplica su ganancia</t>
  </si>
  <si>
    <t>SPI menor que 1. Va retrasado con respecto a lo que se había programado</t>
  </si>
  <si>
    <t>Estimación del costo hasta la conclusión</t>
  </si>
  <si>
    <t xml:space="preserve"> si el plan inicial ya no es válido</t>
  </si>
  <si>
    <t>BAC</t>
  </si>
  <si>
    <t>ETC</t>
  </si>
  <si>
    <t>EAC</t>
  </si>
  <si>
    <r>
      <rPr>
        <rFont val="Arial"/>
        <b/>
        <color rgb="FFCC3300"/>
        <sz val="11.0"/>
      </rPr>
      <t>EAC</t>
    </r>
    <r>
      <rPr>
        <rFont val="Verdana"/>
        <b/>
        <color rgb="FF000000"/>
        <sz val="11.0"/>
      </rPr>
      <t xml:space="preserve"> = </t>
    </r>
    <r>
      <rPr>
        <rFont val="Verdana"/>
        <b/>
        <color rgb="FFFFFF00"/>
        <sz val="11.0"/>
      </rPr>
      <t>AC</t>
    </r>
    <r>
      <rPr>
        <rFont val="Verdana"/>
        <b/>
        <color rgb="FF000000"/>
        <sz val="11.0"/>
      </rPr>
      <t xml:space="preserve"> +</t>
    </r>
    <r>
      <rPr>
        <rFont val="Verdana"/>
        <b/>
        <color rgb="FFC55A11"/>
        <sz val="11.0"/>
      </rPr>
      <t xml:space="preserve"> ETC</t>
    </r>
  </si>
  <si>
    <t>Estimación del costo hasta la conclusión si se mantiene CPI</t>
  </si>
  <si>
    <r>
      <rPr>
        <rFont val="Arial"/>
        <b/>
        <color rgb="FFCC3300"/>
        <sz val="12.0"/>
      </rPr>
      <t xml:space="preserve">EAC = </t>
    </r>
    <r>
      <rPr>
        <rFont val="Calibri"/>
        <b/>
        <color rgb="FFCF13BD"/>
        <sz val="12.0"/>
      </rPr>
      <t>BAC</t>
    </r>
    <r>
      <rPr>
        <rFont val="Calibri"/>
        <b val="0"/>
        <color theme="1"/>
        <sz val="12.0"/>
      </rPr>
      <t xml:space="preserve"> /</t>
    </r>
    <r>
      <rPr>
        <rFont val="Calibri"/>
        <b/>
        <color theme="1"/>
        <sz val="12.0"/>
      </rPr>
      <t>CPI</t>
    </r>
  </si>
  <si>
    <t>Estimación del costo a la conclusión si se mantiene el presupuesto inicial</t>
  </si>
  <si>
    <r>
      <rPr>
        <rFont val="Arial"/>
        <b/>
        <color rgb="FFCC3300"/>
        <sz val="11.0"/>
      </rPr>
      <t>EAC</t>
    </r>
    <r>
      <rPr>
        <rFont val="Verdana"/>
        <b/>
        <color rgb="FF000000"/>
        <sz val="11.0"/>
      </rPr>
      <t xml:space="preserve"> = </t>
    </r>
    <r>
      <rPr>
        <rFont val="Verdana"/>
        <b/>
        <color rgb="FFFFFF00"/>
        <sz val="11.0"/>
      </rPr>
      <t>AC</t>
    </r>
    <r>
      <rPr>
        <rFont val="Verdana"/>
        <b/>
        <color rgb="FF000000"/>
        <sz val="11.0"/>
      </rPr>
      <t xml:space="preserve"> + (</t>
    </r>
    <r>
      <rPr>
        <rFont val="Verdana"/>
        <b/>
        <color rgb="FFAE2293"/>
        <sz val="11.0"/>
      </rPr>
      <t xml:space="preserve">BAC </t>
    </r>
    <r>
      <rPr>
        <rFont val="Verdana"/>
        <b/>
        <color rgb="FF000000"/>
        <sz val="11.0"/>
      </rPr>
      <t xml:space="preserve">– </t>
    </r>
    <r>
      <rPr>
        <rFont val="Verdana"/>
        <b/>
        <color rgb="FF021CCF"/>
        <sz val="11.0"/>
      </rPr>
      <t>EV</t>
    </r>
    <r>
      <rPr>
        <rFont val="Verdana"/>
        <b/>
        <color rgb="FF000000"/>
        <sz val="11.0"/>
      </rPr>
      <t>)</t>
    </r>
  </si>
  <si>
    <t> Estimación del costo a la conclusión considerando CPI-SPI</t>
  </si>
  <si>
    <t>CPI*SPI</t>
  </si>
  <si>
    <t>Indicadores Varianza</t>
  </si>
  <si>
    <t>Indices de desempeño</t>
  </si>
  <si>
    <t>Tendencias</t>
  </si>
  <si>
    <t>Si el plan inicial ya no es válido</t>
  </si>
  <si>
    <t>CPI constante</t>
  </si>
  <si>
    <t xml:space="preserve">Presupuesto original </t>
  </si>
  <si>
    <t>Considerando SPI y CPI</t>
  </si>
  <si>
    <t>EAC=BAC/CPI</t>
  </si>
  <si>
    <t>ETC =EAC-AC</t>
  </si>
  <si>
    <t>Se EAC mantiene el CPI</t>
  </si>
  <si>
    <t>ETC =</t>
  </si>
  <si>
    <t xml:space="preserve">Si EAC mantiene presupuesto original </t>
  </si>
  <si>
    <t>Si EAC considera SPI y CPI</t>
  </si>
  <si>
    <t xml:space="preserve">Indice de desempeño del trabajo por completar (TCPI) </t>
  </si>
  <si>
    <t>Considerando los  fondos restantes</t>
  </si>
  <si>
    <t>TCPI</t>
  </si>
  <si>
    <r>
      <rPr>
        <rFont val="Arial"/>
        <b/>
        <color rgb="FF000000"/>
        <sz val="12.0"/>
      </rPr>
      <t>TCPI</t>
    </r>
    <r>
      <rPr>
        <rFont val="Arial"/>
        <color rgb="FF000000"/>
        <sz val="12.0"/>
      </rPr>
      <t>= ((</t>
    </r>
    <r>
      <rPr>
        <rFont val="Arial"/>
        <b/>
        <color rgb="FFCF13BD"/>
        <sz val="12.0"/>
      </rPr>
      <t>BAC</t>
    </r>
    <r>
      <rPr>
        <rFont val="Arial"/>
        <color rgb="FF000000"/>
        <sz val="12.0"/>
      </rPr>
      <t>-EV))/((</t>
    </r>
    <r>
      <rPr>
        <rFont val="Arial"/>
        <b/>
        <color rgb="FFCF13BD"/>
        <sz val="12.0"/>
      </rPr>
      <t>BAC</t>
    </r>
    <r>
      <rPr>
        <rFont val="Arial"/>
        <color rgb="FF000000"/>
        <sz val="12.0"/>
      </rPr>
      <t>-AC)</t>
    </r>
  </si>
  <si>
    <t>Mayor de 1,0 = más difícil de completar el proyecto con los fondos restantes</t>
  </si>
  <si>
    <t>considerando la  estimación del costo a la conclusión actual(EAC).</t>
  </si>
  <si>
    <r>
      <rPr>
        <rFont val="Arial"/>
        <b/>
        <color rgb="FF000000"/>
        <sz val="11.0"/>
      </rPr>
      <t>TCPI</t>
    </r>
    <r>
      <rPr>
        <rFont val="Arial"/>
        <b val="0"/>
        <color rgb="FF000000"/>
        <sz val="11.0"/>
      </rPr>
      <t>= ((</t>
    </r>
    <r>
      <rPr>
        <rFont val="Arial"/>
        <b/>
        <color rgb="FFAE2293"/>
        <sz val="11.0"/>
      </rPr>
      <t>BAC</t>
    </r>
    <r>
      <rPr>
        <rFont val="Arial"/>
        <b val="0"/>
        <color rgb="FF000000"/>
        <sz val="11.0"/>
      </rPr>
      <t>-EV))/((</t>
    </r>
    <r>
      <rPr>
        <rFont val="Arial"/>
        <b/>
        <color rgb="FFCC3300"/>
        <sz val="11.0"/>
      </rPr>
      <t>EAC</t>
    </r>
    <r>
      <rPr>
        <rFont val="Arial"/>
        <b val="0"/>
        <color rgb="FF000000"/>
        <sz val="11.0"/>
      </rPr>
      <t>-AC))</t>
    </r>
  </si>
  <si>
    <t xml:space="preserve">Menor de 1,0 = más fácil de completar el proyecto con costo estimado a la conclusión </t>
  </si>
  <si>
    <t>Considerando terminar según planificación</t>
  </si>
  <si>
    <t>Considerando terminar según EAC</t>
  </si>
  <si>
    <t>Diseño y desarrollo de sitio Web</t>
  </si>
  <si>
    <t>Agrupación de requisitos por tipo de funcionalidad</t>
  </si>
  <si>
    <t>Funcionalidad</t>
  </si>
  <si>
    <t>Frecuencia</t>
  </si>
  <si>
    <t xml:space="preserve">Página principal </t>
  </si>
  <si>
    <t>Productos</t>
  </si>
  <si>
    <t xml:space="preserve">Imagen </t>
  </si>
  <si>
    <t>Plantilla</t>
  </si>
  <si>
    <t>Pago</t>
  </si>
  <si>
    <t>Diseño y desarrollo Sitio web</t>
  </si>
  <si>
    <t>Entregas  por programador (día 5)</t>
  </si>
  <si>
    <t>Nombres</t>
  </si>
  <si>
    <t>Entregas</t>
  </si>
  <si>
    <t>Funcionalidades</t>
  </si>
  <si>
    <t>LSC</t>
  </si>
  <si>
    <t>Media</t>
  </si>
  <si>
    <t>LIC</t>
  </si>
  <si>
    <t>Juan</t>
  </si>
  <si>
    <t>Pedro</t>
  </si>
  <si>
    <t>Luis</t>
  </si>
  <si>
    <t>Martha</t>
  </si>
  <si>
    <t>Ana</t>
  </si>
  <si>
    <t>María</t>
  </si>
  <si>
    <t>Total funcionalidades</t>
  </si>
  <si>
    <t>Valor</t>
  </si>
  <si>
    <t>Redondeo</t>
  </si>
  <si>
    <t>Desviación Estandart(Desvest)</t>
  </si>
  <si>
    <t>LSC(media+constantedesviación*desvest)</t>
  </si>
  <si>
    <t>LIC(media-constantedesviación*desvest)</t>
  </si>
  <si>
    <t>Diseño y desarrollo sitio web</t>
  </si>
  <si>
    <t>Entregas durante 6 días</t>
  </si>
  <si>
    <t>Línea código</t>
  </si>
  <si>
    <t>Fallas/defectos</t>
  </si>
  <si>
    <t>Nivel de impacto del riesgo</t>
  </si>
  <si>
    <t>Nivel  impacto</t>
  </si>
  <si>
    <t>Definicion</t>
  </si>
  <si>
    <t>calificación</t>
  </si>
  <si>
    <t>Muy Bajo</t>
  </si>
  <si>
    <t>No tendrá mayor repercusión si sucede</t>
  </si>
  <si>
    <t>Bajo</t>
  </si>
  <si>
    <t>De impactar el proyecto atrasaría el costo-tiempo</t>
  </si>
  <si>
    <t>Moderado</t>
  </si>
  <si>
    <t>Tendrá repercusión en el proyecto mas no en la empresa</t>
  </si>
  <si>
    <t xml:space="preserve">Alto </t>
  </si>
  <si>
    <t>Tendrá repercusión en el proyecto y en la empresa</t>
  </si>
  <si>
    <t xml:space="preserve">Muy alto </t>
  </si>
  <si>
    <t>Podría ocasionar cierre del proyecto y de la empresa</t>
  </si>
  <si>
    <t>Probabilidad de ocurrencia</t>
  </si>
  <si>
    <t>Me sorprende que no ocurra</t>
  </si>
  <si>
    <t>Mas probable que ocurra que no ocurra</t>
  </si>
  <si>
    <t xml:space="preserve">Tan problable que ocurra como que no ocurra </t>
  </si>
  <si>
    <t>Más probable que no ocurra</t>
  </si>
  <si>
    <t>Me sorprende que ocurra</t>
  </si>
  <si>
    <t>Probabilidad</t>
  </si>
  <si>
    <t>Distribución</t>
  </si>
  <si>
    <t xml:space="preserve">Más probable que ocurra que no ocurra           </t>
  </si>
  <si>
    <t>Más probable que no ocurra                              30%</t>
  </si>
  <si>
    <t>Sorprende que ocurra                              10%</t>
  </si>
  <si>
    <t>Impacto</t>
  </si>
  <si>
    <t>Muy alto</t>
  </si>
  <si>
    <t>0 hasta 5%</t>
  </si>
  <si>
    <t>6% a 10%</t>
  </si>
  <si>
    <t>11% a 20%</t>
  </si>
  <si>
    <t>30% a 60%</t>
  </si>
  <si>
    <t>61% a 81%</t>
  </si>
  <si>
    <t>Riesgos</t>
  </si>
  <si>
    <t xml:space="preserve">Impacto </t>
  </si>
  <si>
    <t>Valor de riesgo</t>
  </si>
  <si>
    <t>Fallas de algún equipo</t>
  </si>
  <si>
    <t>No tener bien definido el alcance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</si>
</sst>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Red]\-&quot;$&quot;#,##0"/>
    <numFmt numFmtId="165" formatCode="&quot;$&quot;\ #,##0.00;[Red]\-&quot;$&quot;\ #,##0.00"/>
    <numFmt numFmtId="166" formatCode="&quot;$&quot;\ #,##0;[Red]\-&quot;$&quot;\ #,##0"/>
    <numFmt numFmtId="167" formatCode="_-&quot;$&quot;\ * #,##0_-;\-&quot;$&quot;\ * #,##0_-;_-&quot;$&quot;\ * &quot;-&quot;_-;_-@"/>
    <numFmt numFmtId="168" formatCode="_-* #,##0_-;\-* #,##0_-;_-* &quot;-&quot;_-;_-@"/>
    <numFmt numFmtId="169" formatCode="#,##0_ ;\-#,##0\ "/>
  </numFmts>
  <fonts count="66">
    <font>
      <sz val="11.0"/>
      <color theme="1"/>
      <name val="Arial"/>
    </font>
    <font>
      <b/>
      <sz val="11.0"/>
      <color theme="1"/>
      <name val="Calibri"/>
    </font>
    <font>
      <sz val="36.0"/>
      <color theme="1"/>
      <name val="Calibri"/>
    </font>
    <font/>
    <font>
      <sz val="11.0"/>
      <color theme="1"/>
      <name val="Calibri"/>
    </font>
    <font>
      <b/>
      <sz val="14.0"/>
      <color theme="0"/>
      <name val="Arial"/>
    </font>
    <font>
      <sz val="10.0"/>
      <color theme="1"/>
      <name val="Arial"/>
    </font>
    <font>
      <b/>
      <sz val="14.0"/>
      <color theme="1"/>
      <name val="Arial"/>
    </font>
    <font>
      <b/>
      <sz val="14.0"/>
      <name val="Arial"/>
    </font>
    <font>
      <b/>
      <sz val="22.0"/>
      <color rgb="FF002060"/>
      <name val="Arial"/>
    </font>
    <font>
      <b/>
      <sz val="16.0"/>
      <color theme="1"/>
      <name val="Calibri"/>
    </font>
    <font>
      <sz val="16.0"/>
      <color theme="1"/>
      <name val="Calibri"/>
    </font>
    <font>
      <sz val="20.0"/>
      <color theme="1"/>
      <name val="Calibri"/>
    </font>
    <font>
      <b/>
      <sz val="22.0"/>
      <color theme="1"/>
      <name val="Calibri"/>
    </font>
    <font>
      <b/>
      <sz val="18.0"/>
      <color theme="1"/>
      <name val="Calibri"/>
    </font>
    <font>
      <sz val="22.0"/>
      <color theme="1"/>
      <name val="Calibri"/>
    </font>
    <font>
      <b/>
      <sz val="22.0"/>
      <color theme="0"/>
      <name val="Calibri"/>
    </font>
    <font>
      <sz val="20.0"/>
      <color theme="1"/>
      <name val="Arial"/>
    </font>
    <font>
      <sz val="15.0"/>
      <color theme="1"/>
      <name val="Calibri"/>
    </font>
    <font>
      <b/>
      <sz val="20.0"/>
      <color theme="0"/>
      <name val="Calibri"/>
    </font>
    <font>
      <sz val="24.0"/>
      <color theme="1"/>
      <name val="Calibri"/>
    </font>
    <font>
      <sz val="18.0"/>
      <color theme="1"/>
      <name val="Calibri"/>
    </font>
    <font>
      <i/>
      <sz val="16.0"/>
      <color theme="1"/>
      <name val="Calibri"/>
    </font>
    <font>
      <b/>
      <sz val="22.0"/>
      <color rgb="FF808000"/>
      <name val="Arial"/>
    </font>
    <font>
      <b/>
      <sz val="18.0"/>
      <color theme="1"/>
      <name val="Verdana"/>
    </font>
    <font>
      <b/>
      <i/>
      <sz val="18.0"/>
      <color rgb="FF000000"/>
      <name val="Verdana"/>
    </font>
    <font>
      <sz val="11.0"/>
      <color rgb="FFFF0000"/>
      <name val="Calibri"/>
    </font>
    <font>
      <sz val="22.0"/>
      <color rgb="FFFF0000"/>
      <name val="Calibri"/>
    </font>
    <font>
      <sz val="24.0"/>
      <color rgb="FFFF0000"/>
      <name val="Calibri"/>
    </font>
    <font>
      <b/>
      <sz val="16.0"/>
      <color theme="1"/>
      <name val="Verdana"/>
    </font>
    <font>
      <b/>
      <sz val="18.0"/>
      <color theme="0"/>
      <name val="Calibri"/>
    </font>
    <font>
      <b/>
      <sz val="11.0"/>
      <color theme="1"/>
      <name val="Arial"/>
    </font>
    <font>
      <sz val="12.0"/>
      <color theme="1"/>
      <name val="Calibri"/>
    </font>
    <font>
      <b/>
      <sz val="12.0"/>
      <color theme="1"/>
      <name val="Calibri"/>
    </font>
    <font>
      <sz val="9.0"/>
      <color theme="1"/>
      <name val="Calibri"/>
    </font>
    <font>
      <sz val="12.0"/>
      <color rgb="FF363636"/>
      <name val="Quattrocento Sans"/>
    </font>
    <font>
      <sz val="9.0"/>
      <color rgb="FF363636"/>
      <name val="Quattrocento Sans"/>
    </font>
    <font>
      <b/>
      <sz val="12.0"/>
      <color rgb="FF000000"/>
      <name val="Calibri"/>
    </font>
    <font>
      <sz val="12.0"/>
      <color rgb="FF000000"/>
      <name val="Arial"/>
    </font>
    <font>
      <sz val="12.0"/>
      <color rgb="FF000000"/>
      <name val="Calibri"/>
    </font>
    <font>
      <sz val="11.0"/>
      <color rgb="FF000000"/>
      <name val="Calibri"/>
    </font>
    <font>
      <b/>
      <sz val="20.0"/>
      <color theme="1"/>
      <name val="Calibri"/>
    </font>
    <font>
      <b/>
      <sz val="10.0"/>
      <color rgb="FF363636"/>
      <name val="Quattrocento Sans"/>
    </font>
    <font>
      <sz val="10.0"/>
      <color rgb="FF000000"/>
      <name val="Calibri"/>
    </font>
    <font>
      <sz val="11.0"/>
      <color rgb="FF363636"/>
      <name val="Quattrocento Sans"/>
    </font>
    <font>
      <b/>
      <sz val="12.0"/>
      <color rgb="FF363636"/>
      <name val="Quattrocento Sans"/>
    </font>
    <font>
      <color theme="1"/>
      <name val="Calibri"/>
    </font>
    <font>
      <sz val="27.0"/>
      <color rgb="FF000000"/>
      <name val="Calibri"/>
    </font>
    <font>
      <b/>
      <sz val="14.0"/>
      <color theme="1"/>
      <name val="Calibri"/>
    </font>
    <font>
      <sz val="14.0"/>
      <color theme="1"/>
      <name val="Calibri"/>
    </font>
    <font>
      <sz val="14.0"/>
      <color rgb="FF000000"/>
      <name val="Calibri"/>
    </font>
    <font>
      <b/>
      <sz val="11.0"/>
      <color rgb="FFCC3300"/>
      <name val="Arial"/>
    </font>
    <font>
      <b/>
      <sz val="16.0"/>
      <color rgb="FFFF0000"/>
      <name val="Calibri"/>
    </font>
    <font>
      <sz val="24.0"/>
      <color rgb="FF000000"/>
      <name val="Arial"/>
    </font>
    <font>
      <b/>
      <sz val="12.0"/>
      <color rgb="FFCC3300"/>
      <name val="Arial"/>
    </font>
    <font>
      <b/>
      <sz val="14.0"/>
      <color rgb="FF000000"/>
      <name val="Calibri"/>
    </font>
    <font>
      <b/>
      <sz val="13.0"/>
      <color theme="1"/>
      <name val="Calibri"/>
    </font>
    <font>
      <b/>
      <sz val="11.0"/>
      <color rgb="FF000000"/>
      <name val="Arial"/>
    </font>
    <font>
      <b/>
      <sz val="8.0"/>
      <color theme="1"/>
      <name val="Calibri"/>
    </font>
    <font>
      <b/>
      <sz val="8.0"/>
      <color rgb="FF000000"/>
      <name val="Arial"/>
    </font>
    <font>
      <sz val="8.0"/>
      <color theme="1"/>
      <name val="Calibri"/>
    </font>
    <font>
      <b/>
      <sz val="11.0"/>
      <color theme="0"/>
      <name val="Calibri"/>
    </font>
    <font>
      <sz val="11.0"/>
      <color theme="0"/>
      <name val="Calibri"/>
    </font>
    <font>
      <sz val="11.0"/>
      <color theme="1"/>
    </font>
    <font>
      <sz val="10.0"/>
      <color rgb="FF000000"/>
      <name val="Arial"/>
    </font>
    <font>
      <sz val="10.0"/>
      <color theme="1"/>
      <name val="Calibri"/>
    </font>
  </fonts>
  <fills count="28">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rgb="FFDEEAF6"/>
        <bgColor rgb="FFDEEAF6"/>
      </patternFill>
    </fill>
    <fill>
      <patternFill patternType="solid">
        <fgColor theme="0"/>
        <bgColor theme="0"/>
      </patternFill>
    </fill>
    <fill>
      <patternFill patternType="solid">
        <fgColor rgb="FF1E4E79"/>
        <bgColor rgb="FF1E4E79"/>
      </patternFill>
    </fill>
    <fill>
      <patternFill patternType="solid">
        <fgColor rgb="FF7F7F7F"/>
        <bgColor rgb="FF7F7F7F"/>
      </patternFill>
    </fill>
    <fill>
      <patternFill patternType="solid">
        <fgColor rgb="FFFF0000"/>
        <bgColor rgb="FFFF0000"/>
      </patternFill>
    </fill>
    <fill>
      <patternFill patternType="solid">
        <fgColor rgb="FFD9D9D9"/>
        <bgColor rgb="FFD9D9D9"/>
      </patternFill>
    </fill>
    <fill>
      <patternFill patternType="solid">
        <fgColor rgb="FFF2F2F2"/>
        <bgColor rgb="FFF2F2F2"/>
      </patternFill>
    </fill>
    <fill>
      <patternFill patternType="solid">
        <fgColor rgb="FF002060"/>
        <bgColor rgb="FF002060"/>
      </patternFill>
    </fill>
    <fill>
      <patternFill patternType="solid">
        <fgColor rgb="FFDFE3E8"/>
        <bgColor rgb="FFDFE3E8"/>
      </patternFill>
    </fill>
    <fill>
      <patternFill patternType="solid">
        <fgColor rgb="FFE7E6E6"/>
        <bgColor rgb="FFE7E6E6"/>
      </patternFill>
    </fill>
    <fill>
      <patternFill patternType="solid">
        <fgColor rgb="FFD6DCE4"/>
        <bgColor rgb="FFD6DCE4"/>
      </patternFill>
    </fill>
    <fill>
      <patternFill patternType="solid">
        <fgColor rgb="FFFFFF00"/>
        <bgColor rgb="FFFFFF00"/>
      </patternFill>
    </fill>
    <fill>
      <patternFill patternType="solid">
        <fgColor rgb="FFF6BCF0"/>
        <bgColor rgb="FFF6BCF0"/>
      </patternFill>
    </fill>
    <fill>
      <patternFill patternType="solid">
        <fgColor rgb="FFF58FEB"/>
        <bgColor rgb="FFF58FEB"/>
      </patternFill>
    </fill>
    <fill>
      <patternFill patternType="solid">
        <fgColor rgb="FFBDD6EE"/>
        <bgColor rgb="FFBDD6EE"/>
      </patternFill>
    </fill>
    <fill>
      <patternFill patternType="solid">
        <fgColor rgb="FFD8D8D8"/>
        <bgColor rgb="FFD8D8D8"/>
      </patternFill>
    </fill>
    <fill>
      <patternFill patternType="solid">
        <fgColor rgb="FFFEF2CB"/>
        <bgColor rgb="FFFEF2CB"/>
      </patternFill>
    </fill>
    <fill>
      <patternFill patternType="solid">
        <fgColor rgb="FFC5E0B3"/>
        <bgColor rgb="FFC5E0B3"/>
      </patternFill>
    </fill>
    <fill>
      <patternFill patternType="solid">
        <fgColor rgb="FFE2EFD9"/>
        <bgColor rgb="FFE2EFD9"/>
      </patternFill>
    </fill>
    <fill>
      <patternFill patternType="solid">
        <fgColor rgb="FFA8D08D"/>
        <bgColor rgb="FFA8D08D"/>
      </patternFill>
    </fill>
    <fill>
      <patternFill patternType="solid">
        <fgColor rgb="FFD0CECE"/>
        <bgColor rgb="FFD0CECE"/>
      </patternFill>
    </fill>
    <fill>
      <patternFill patternType="solid">
        <fgColor rgb="FF00B0F0"/>
        <bgColor rgb="FF00B0F0"/>
      </patternFill>
    </fill>
    <fill>
      <patternFill patternType="solid">
        <fgColor rgb="FF00B050"/>
        <bgColor rgb="FF00B050"/>
      </patternFill>
    </fill>
    <fill>
      <patternFill patternType="solid">
        <fgColor rgb="FF9CC2E5"/>
        <bgColor rgb="FF9CC2E5"/>
      </patternFill>
    </fill>
  </fills>
  <borders count="126">
    <border/>
    <border>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border>
    <border>
      <top style="medium">
        <color rgb="FF000000"/>
      </top>
      <bottom/>
    </border>
    <border>
      <right style="thin">
        <color rgb="FF000000"/>
      </right>
      <top style="medium">
        <color rgb="FF000000"/>
      </top>
      <bottom/>
    </border>
    <border>
      <left style="thin">
        <color rgb="FF000000"/>
      </left>
      <top style="medium">
        <color rgb="FF000000"/>
      </top>
      <bottom/>
    </border>
    <border>
      <right/>
      <top style="medium">
        <color rgb="FF000000"/>
      </top>
      <bottom/>
    </border>
    <border>
      <left style="medium">
        <color rgb="FF000000"/>
      </left>
      <top style="medium">
        <color rgb="FF000000"/>
      </top>
    </border>
    <border>
      <top style="medium">
        <color rgb="FF000000"/>
      </top>
    </border>
    <border>
      <right/>
      <top style="medium">
        <color rgb="FF000000"/>
      </top>
    </border>
    <border>
      <right style="thin">
        <color rgb="FF000000"/>
      </right>
      <top style="thin">
        <color rgb="FF000000"/>
      </top>
      <bottom style="thin">
        <color rgb="FF000000"/>
      </bottom>
    </border>
    <border>
      <left style="thin">
        <color rgb="FF000000"/>
      </left>
      <top/>
      <bottom/>
    </border>
    <border>
      <top/>
      <bottom/>
    </border>
    <border>
      <right/>
      <top/>
      <bottom/>
    </border>
    <border>
      <left style="medium">
        <color rgb="FF000000"/>
      </left>
    </border>
    <border>
      <right/>
    </border>
    <border>
      <left/>
      <top/>
      <bottom/>
    </border>
    <border>
      <left style="medium">
        <color rgb="FF000000"/>
      </left>
      <bottom/>
    </border>
    <border>
      <bottom/>
    </border>
    <border>
      <right/>
      <bottom/>
    </border>
    <border>
      <left/>
      <right/>
      <top/>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top style="medium">
        <color rgb="FF000000"/>
      </top>
    </border>
    <border>
      <right style="medium">
        <color rgb="FF000000"/>
      </right>
    </border>
    <border>
      <left style="medium">
        <color rgb="FF000000"/>
      </left>
      <bottom style="medium">
        <color rgb="FF000000"/>
      </bottom>
    </border>
    <border>
      <right style="medium">
        <color rgb="FF000000"/>
      </right>
      <bottom style="medium">
        <color rgb="FF000000"/>
      </bottom>
    </border>
    <border>
      <left style="thin">
        <color rgb="FF000000"/>
      </left>
    </border>
    <border>
      <right style="thin">
        <color rgb="FF000000"/>
      </right>
    </border>
    <border>
      <left style="medium">
        <color rgb="FF000000"/>
      </left>
      <top/>
      <bottom style="medium">
        <color rgb="FF000000"/>
      </bottom>
    </border>
    <border>
      <right style="thin">
        <color rgb="FF000000"/>
      </right>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top style="thin">
        <color rgb="FF000000"/>
      </top>
      <bottom style="medium">
        <color rgb="FF000000"/>
      </bottom>
    </border>
    <border>
      <right/>
      <top style="thin">
        <color rgb="FF000000"/>
      </top>
      <bottom style="medium">
        <color rgb="FF000000"/>
      </bottom>
    </border>
    <border>
      <left style="medium">
        <color rgb="FF000000"/>
      </left>
      <right/>
      <top style="medium">
        <color rgb="FF000000"/>
      </top>
      <bottom/>
    </border>
    <border>
      <right style="medium">
        <color rgb="FF000000"/>
      </right>
      <top style="medium">
        <color rgb="FF000000"/>
      </top>
      <bottom/>
    </border>
    <border>
      <left/>
      <top style="medium">
        <color rgb="FF000000"/>
      </top>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style="thin">
        <color rgb="FF000000"/>
      </right>
      <top/>
      <bottom/>
    </border>
    <border>
      <left style="thin">
        <color rgb="FF000000"/>
      </left>
      <right/>
      <top/>
      <bottom/>
    </border>
    <border>
      <left/>
      <right style="medium">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left style="thin">
        <color rgb="FF000000"/>
      </left>
      <right style="medium">
        <color rgb="FF000000"/>
      </right>
      <bottom style="thin">
        <color rgb="FF000000"/>
      </bottom>
    </border>
    <border>
      <left style="medium">
        <color rgb="FF000000"/>
      </left>
      <top/>
      <bottom/>
    </border>
    <border>
      <right/>
      <top style="thin">
        <color rgb="FF000000"/>
      </top>
    </border>
    <border>
      <left style="thin">
        <color rgb="FF000000"/>
      </left>
      <bottom/>
    </border>
    <border>
      <left style="medium">
        <color rgb="FF000000"/>
      </left>
      <top style="thin">
        <color rgb="FF000000"/>
      </top>
    </border>
    <border>
      <right style="medium">
        <color rgb="FF000000"/>
      </right>
      <top style="thin">
        <color rgb="FF000000"/>
      </top>
    </border>
    <border>
      <right style="medium">
        <color rgb="FF000000"/>
      </right>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thin">
        <color rgb="FF000000"/>
      </right>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ttom style="medium">
        <color rgb="FF000000"/>
      </bottom>
    </border>
    <border>
      <left style="thin">
        <color rgb="FF000000"/>
      </left>
      <right style="thin">
        <color rgb="FF000000"/>
      </right>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border>
    <border>
      <left style="thin">
        <color rgb="FF000000"/>
      </left>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border>
    <border>
      <left/>
      <right/>
      <top style="thin">
        <color rgb="FF000000"/>
      </top>
      <bottom/>
    </border>
    <border>
      <left/>
      <right/>
      <top style="medium">
        <color rgb="FF000000"/>
      </top>
      <bottom/>
    </border>
    <border>
      <left/>
      <top style="medium">
        <color rgb="FF000000"/>
      </top>
      <bottom style="medium">
        <color rgb="FF000000"/>
      </bottom>
    </border>
    <border>
      <left/>
      <top style="thin">
        <color rgb="FF000000"/>
      </top>
    </border>
    <border>
      <left/>
    </border>
    <border>
      <left/>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border>
    <border>
      <left/>
      <top/>
    </border>
    <border>
      <top/>
    </border>
    <border>
      <right/>
      <top/>
    </border>
    <border>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style="thin">
        <color rgb="FF000000"/>
      </bottom>
    </border>
    <border>
      <left/>
      <right/>
      <bottom/>
    </border>
  </borders>
  <cellStyleXfs count="1">
    <xf borderId="0" fillId="0" fontId="0" numFmtId="0" applyAlignment="1" applyFont="1"/>
  </cellStyleXfs>
  <cellXfs count="524">
    <xf borderId="0" fillId="0" fontId="0" numFmtId="0" xfId="0" applyAlignment="1" applyFont="1">
      <alignment readingOrder="0" shrinkToFit="0" vertical="bottom" wrapText="0"/>
    </xf>
    <xf borderId="1" fillId="0" fontId="1" numFmtId="0" xfId="0" applyAlignment="1" applyBorder="1" applyFont="1">
      <alignment vertical="top"/>
    </xf>
    <xf borderId="1" fillId="0" fontId="2" numFmtId="0" xfId="0" applyAlignment="1" applyBorder="1" applyFont="1">
      <alignment horizontal="center"/>
    </xf>
    <xf borderId="1" fillId="0" fontId="3" numFmtId="0" xfId="0" applyBorder="1" applyFont="1"/>
    <xf borderId="1" fillId="0" fontId="4" numFmtId="0" xfId="0" applyAlignment="1" applyBorder="1" applyFont="1">
      <alignment shrinkToFit="0" vertical="center" wrapText="1"/>
    </xf>
    <xf borderId="2" fillId="2" fontId="5" numFmtId="0" xfId="0" applyAlignment="1" applyBorder="1" applyFill="1" applyFont="1">
      <alignment horizontal="center" vertical="center"/>
    </xf>
    <xf borderId="3" fillId="0" fontId="3" numFmtId="0" xfId="0" applyBorder="1" applyFont="1"/>
    <xf borderId="4" fillId="0" fontId="3" numFmtId="0" xfId="0" applyBorder="1" applyFont="1"/>
    <xf borderId="5" fillId="2" fontId="5" numFmtId="0" xfId="0" applyAlignment="1" applyBorder="1" applyFont="1">
      <alignment vertical="center"/>
    </xf>
    <xf borderId="6" fillId="0" fontId="6" numFmtId="0" xfId="0" applyAlignment="1" applyBorder="1" applyFont="1">
      <alignment horizontal="center" vertical="center"/>
    </xf>
    <xf borderId="7" fillId="0" fontId="6" numFmtId="0" xfId="0" applyAlignment="1" applyBorder="1" applyFont="1">
      <alignment horizontal="center" vertical="center"/>
    </xf>
    <xf borderId="8" fillId="0" fontId="6" numFmtId="0" xfId="0" applyAlignment="1" applyBorder="1" applyFont="1">
      <alignment horizontal="center" vertical="center"/>
    </xf>
    <xf borderId="9" fillId="0" fontId="3" numFmtId="0" xfId="0" applyBorder="1" applyFont="1"/>
    <xf borderId="10" fillId="0" fontId="3" numFmtId="0" xfId="0" applyBorder="1" applyFont="1"/>
    <xf borderId="6" fillId="0" fontId="7" numFmtId="0" xfId="0" applyAlignment="1" applyBorder="1" applyFont="1">
      <alignment horizontal="center" shrinkToFit="0" vertical="center" wrapText="1"/>
    </xf>
    <xf borderId="7" fillId="0" fontId="8" numFmtId="0" xfId="0" applyAlignment="1" applyBorder="1" applyFont="1">
      <alignment horizontal="center" readingOrder="0" shrinkToFit="0" vertical="center" wrapText="1"/>
    </xf>
    <xf borderId="7" fillId="0" fontId="7" numFmtId="0" xfId="0" applyAlignment="1" applyBorder="1" applyFont="1">
      <alignment horizontal="center" shrinkToFit="0" vertical="center" wrapText="1"/>
    </xf>
    <xf borderId="7" fillId="3" fontId="7" numFmtId="14" xfId="0" applyAlignment="1" applyBorder="1" applyFill="1" applyFont="1" applyNumberFormat="1">
      <alignment horizontal="center" shrinkToFit="0" vertical="center" wrapText="1"/>
    </xf>
    <xf borderId="8" fillId="3" fontId="7" numFmtId="0" xfId="0" applyAlignment="1" applyBorder="1" applyFont="1">
      <alignment horizontal="center" shrinkToFit="0" vertical="center" wrapText="1"/>
    </xf>
    <xf borderId="11" fillId="2" fontId="5" numFmtId="0" xfId="0" applyAlignment="1" applyBorder="1" applyFont="1">
      <alignment horizontal="center" vertical="center"/>
    </xf>
    <xf borderId="12" fillId="0" fontId="3" numFmtId="0" xfId="0" applyBorder="1" applyFont="1"/>
    <xf borderId="13" fillId="0" fontId="3" numFmtId="0" xfId="0" applyBorder="1" applyFont="1"/>
    <xf borderId="14" fillId="2" fontId="5" numFmtId="0" xfId="0" applyAlignment="1" applyBorder="1" applyFont="1">
      <alignment horizontal="center" vertical="center"/>
    </xf>
    <xf borderId="15" fillId="0" fontId="3" numFmtId="0" xfId="0" applyBorder="1" applyFont="1"/>
    <xf borderId="0" fillId="0" fontId="4" numFmtId="0" xfId="0" applyFont="1"/>
    <xf borderId="16" fillId="3" fontId="9"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20" fillId="3" fontId="7" numFmtId="0" xfId="0" applyAlignment="1" applyBorder="1" applyFont="1">
      <alignment horizontal="center" shrinkToFit="0" vertical="center" wrapText="1"/>
    </xf>
    <xf borderId="21" fillId="0" fontId="3" numFmtId="0" xfId="0" applyBorder="1" applyFont="1"/>
    <xf borderId="22" fillId="0" fontId="3" numFmtId="0" xfId="0" applyBorder="1" applyFont="1"/>
    <xf borderId="23" fillId="0" fontId="3" numFmtId="0" xfId="0" applyBorder="1" applyFont="1"/>
    <xf borderId="24" fillId="0" fontId="3" numFmtId="0" xfId="0" applyBorder="1" applyFont="1"/>
    <xf borderId="25" fillId="3" fontId="7" numFmtId="0" xfId="0" applyAlignment="1" applyBorder="1" applyFont="1">
      <alignment horizontal="center" shrinkToFit="0" vertical="center" wrapText="1"/>
    </xf>
    <xf borderId="26" fillId="0" fontId="3" numFmtId="0" xfId="0" applyBorder="1" applyFont="1"/>
    <xf borderId="27" fillId="0" fontId="3" numFmtId="0" xfId="0" applyBorder="1" applyFont="1"/>
    <xf borderId="28" fillId="0" fontId="3" numFmtId="0" xfId="0" applyBorder="1" applyFont="1"/>
    <xf borderId="29" fillId="3" fontId="7" numFmtId="0" xfId="0" applyAlignment="1" applyBorder="1" applyFont="1">
      <alignment horizontal="center" shrinkToFit="0" vertical="center" wrapText="1"/>
    </xf>
    <xf borderId="30" fillId="4" fontId="10" numFmtId="0" xfId="0" applyAlignment="1" applyBorder="1" applyFill="1" applyFont="1">
      <alignment horizontal="center" vertical="center"/>
    </xf>
    <xf borderId="31" fillId="0" fontId="3" numFmtId="0" xfId="0" applyBorder="1" applyFont="1"/>
    <xf borderId="30" fillId="4" fontId="11" numFmtId="0" xfId="0" applyAlignment="1" applyBorder="1" applyFont="1">
      <alignment horizontal="center" vertical="center"/>
    </xf>
    <xf borderId="32" fillId="0" fontId="3" numFmtId="0" xfId="0" applyBorder="1" applyFont="1"/>
    <xf borderId="30" fillId="4" fontId="11" numFmtId="14" xfId="0" applyAlignment="1" applyBorder="1" applyFont="1" applyNumberFormat="1">
      <alignment horizontal="center" vertical="center"/>
    </xf>
    <xf borderId="33" fillId="0" fontId="4" numFmtId="0" xfId="0" applyBorder="1" applyFont="1"/>
    <xf borderId="34" fillId="0" fontId="4" numFmtId="0" xfId="0" applyBorder="1" applyFont="1"/>
    <xf borderId="35" fillId="0" fontId="4" numFmtId="0" xfId="0" applyBorder="1" applyFont="1"/>
    <xf borderId="36" fillId="0" fontId="11" numFmtId="0" xfId="0" applyAlignment="1" applyBorder="1" applyFont="1">
      <alignment horizontal="center" shrinkToFit="0" vertical="top" wrapText="1"/>
    </xf>
    <xf borderId="37" fillId="0" fontId="3" numFmtId="0" xfId="0" applyBorder="1" applyFont="1"/>
    <xf borderId="38" fillId="0" fontId="3" numFmtId="0" xfId="0" applyBorder="1" applyFont="1"/>
    <xf borderId="16" fillId="5" fontId="12" numFmtId="0" xfId="0" applyAlignment="1" applyBorder="1" applyFill="1" applyFont="1">
      <alignment horizontal="center" readingOrder="0" shrinkToFit="0" vertical="center" wrapText="1"/>
    </xf>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33" fillId="0" fontId="13" numFmtId="0" xfId="0" applyAlignment="1" applyBorder="1" applyFont="1">
      <alignment horizontal="center" readingOrder="0" shrinkToFit="0" vertical="center" wrapText="1"/>
    </xf>
    <xf borderId="34" fillId="0" fontId="3" numFmtId="0" xfId="0" applyBorder="1" applyFont="1"/>
    <xf borderId="35" fillId="0" fontId="3" numFmtId="0" xfId="0" applyBorder="1" applyFont="1"/>
    <xf borderId="36" fillId="0" fontId="11" numFmtId="0" xfId="0" applyAlignment="1" applyBorder="1" applyFont="1">
      <alignment horizontal="center" readingOrder="0" shrinkToFit="0" vertical="center" wrapText="1"/>
    </xf>
    <xf borderId="43" fillId="0" fontId="3" numFmtId="0" xfId="0" applyBorder="1" applyFont="1"/>
    <xf borderId="44" fillId="0" fontId="3" numFmtId="0" xfId="0" applyBorder="1" applyFont="1"/>
    <xf borderId="33" fillId="0" fontId="3" numFmtId="0" xfId="0" applyBorder="1" applyFont="1"/>
    <xf borderId="8" fillId="0" fontId="14" numFmtId="0" xfId="0" applyAlignment="1" applyBorder="1" applyFont="1">
      <alignment horizontal="center" readingOrder="0" vertical="top"/>
    </xf>
    <xf borderId="8" fillId="0" fontId="11" numFmtId="0" xfId="0" applyAlignment="1" applyBorder="1" applyFont="1">
      <alignment horizontal="center" readingOrder="0" shrinkToFit="0" vertical="center" wrapText="1"/>
    </xf>
    <xf borderId="0" fillId="0" fontId="12" numFmtId="0" xfId="0" applyFont="1"/>
    <xf borderId="45" fillId="4" fontId="10" numFmtId="0" xfId="0" applyAlignment="1" applyBorder="1" applyFont="1">
      <alignment horizontal="center" vertical="center"/>
    </xf>
    <xf borderId="46" fillId="0" fontId="3" numFmtId="0" xfId="0" applyBorder="1" applyFont="1"/>
    <xf borderId="47" fillId="4" fontId="15" numFmtId="164" xfId="0" applyAlignment="1" applyBorder="1" applyFont="1" applyNumberFormat="1">
      <alignment horizontal="center" vertical="center"/>
    </xf>
    <xf borderId="48" fillId="0" fontId="3" numFmtId="0" xfId="0" applyBorder="1" applyFont="1"/>
    <xf borderId="47" fillId="4" fontId="10" numFmtId="0" xfId="0" applyAlignment="1" applyBorder="1" applyFont="1">
      <alignment horizontal="center" vertical="center"/>
    </xf>
    <xf borderId="47" fillId="4" fontId="11" numFmtId="17" xfId="0" applyAlignment="1" applyBorder="1" applyFont="1" applyNumberFormat="1">
      <alignment horizontal="center" vertical="center"/>
    </xf>
    <xf borderId="49" fillId="0" fontId="3" numFmtId="0" xfId="0" applyBorder="1" applyFont="1"/>
    <xf borderId="0" fillId="0" fontId="4" numFmtId="0" xfId="0" applyAlignment="1" applyFont="1">
      <alignment shrinkToFit="0" wrapText="1"/>
    </xf>
    <xf borderId="50" fillId="6" fontId="16" numFmtId="0" xfId="0" applyAlignment="1" applyBorder="1" applyFill="1" applyFont="1">
      <alignment horizontal="center" vertical="center"/>
    </xf>
    <xf borderId="51" fillId="0" fontId="3" numFmtId="0" xfId="0" applyBorder="1" applyFont="1"/>
    <xf borderId="52" fillId="0" fontId="3" numFmtId="0" xfId="0" applyBorder="1" applyFont="1"/>
    <xf borderId="2" fillId="0" fontId="17" numFmtId="0" xfId="0" applyAlignment="1" applyBorder="1" applyFont="1">
      <alignment horizontal="center" shrinkToFit="0" vertical="center" wrapText="1"/>
    </xf>
    <xf borderId="53" fillId="0" fontId="17" numFmtId="0" xfId="0" applyAlignment="1" applyBorder="1" applyFont="1">
      <alignment horizontal="center" readingOrder="0" shrinkToFit="0" vertical="center" wrapText="1"/>
    </xf>
    <xf borderId="53" fillId="0" fontId="17" numFmtId="0" xfId="0" applyAlignment="1" applyBorder="1" applyFont="1">
      <alignment horizontal="center" shrinkToFit="0" vertical="center" wrapText="1"/>
    </xf>
    <xf borderId="54" fillId="0" fontId="17" numFmtId="0" xfId="0" applyAlignment="1" applyBorder="1" applyFont="1">
      <alignment horizontal="center" shrinkToFit="0" vertical="center" wrapText="1"/>
    </xf>
    <xf borderId="55" fillId="0" fontId="3" numFmtId="0" xfId="0" applyBorder="1" applyFont="1"/>
    <xf borderId="56" fillId="0" fontId="12" numFmtId="0" xfId="0" applyAlignment="1" applyBorder="1" applyFont="1">
      <alignment horizontal="left" shrinkToFit="0" vertical="center" wrapText="1"/>
    </xf>
    <xf borderId="7" fillId="0" fontId="18" numFmtId="0" xfId="0" applyAlignment="1" applyBorder="1" applyFont="1">
      <alignment horizontal="center" shrinkToFit="0" vertical="center" wrapText="1"/>
    </xf>
    <xf borderId="7" fillId="0" fontId="18" numFmtId="0" xfId="0" applyAlignment="1" applyBorder="1" applyFont="1">
      <alignment horizontal="left" shrinkToFit="0" vertical="center" wrapText="1"/>
    </xf>
    <xf borderId="7" fillId="0" fontId="18" numFmtId="16" xfId="0" applyAlignment="1" applyBorder="1" applyFont="1" applyNumberFormat="1">
      <alignment horizontal="left" shrinkToFit="0" vertical="center" wrapText="1"/>
    </xf>
    <xf borderId="8" fillId="0" fontId="18" numFmtId="0" xfId="0" applyAlignment="1" applyBorder="1" applyFont="1">
      <alignment horizontal="center" shrinkToFit="0" vertical="center" wrapText="1"/>
    </xf>
    <xf borderId="56" fillId="0" fontId="12" numFmtId="0" xfId="0" applyAlignment="1" applyBorder="1" applyFont="1">
      <alignment horizontal="left" readingOrder="0" shrinkToFit="0" vertical="center" wrapText="1"/>
    </xf>
    <xf borderId="37" fillId="0" fontId="18" numFmtId="0" xfId="0" applyAlignment="1" applyBorder="1" applyFont="1">
      <alignment horizontal="center" shrinkToFit="0" vertical="center" wrapText="1"/>
    </xf>
    <xf borderId="7" fillId="0" fontId="18" numFmtId="49" xfId="0" applyAlignment="1" applyBorder="1" applyFont="1" applyNumberFormat="1">
      <alignment horizontal="left" shrinkToFit="0" vertical="center" wrapText="1"/>
    </xf>
    <xf borderId="9" fillId="0" fontId="18" numFmtId="0" xfId="0" applyAlignment="1" applyBorder="1" applyFont="1">
      <alignment horizontal="center" shrinkToFit="0" vertical="center" wrapText="1"/>
    </xf>
    <xf borderId="10" fillId="0" fontId="18" numFmtId="0" xfId="0" applyAlignment="1" applyBorder="1" applyFont="1">
      <alignment horizontal="center" shrinkToFit="0" vertical="center" wrapText="1"/>
    </xf>
    <xf borderId="56" fillId="0" fontId="12" numFmtId="0" xfId="0" applyAlignment="1" applyBorder="1" applyFont="1">
      <alignment shrinkToFit="0" vertical="center" wrapText="1"/>
    </xf>
    <xf borderId="0" fillId="0" fontId="15" numFmtId="0" xfId="0" applyAlignment="1" applyFont="1">
      <alignment horizontal="center" vertical="center"/>
    </xf>
    <xf borderId="57" fillId="6" fontId="19" numFmtId="0" xfId="0" applyAlignment="1" applyBorder="1" applyFont="1">
      <alignment horizontal="center" vertical="center"/>
    </xf>
    <xf borderId="58" fillId="0" fontId="3" numFmtId="0" xfId="0" applyBorder="1" applyFont="1"/>
    <xf borderId="29" fillId="5" fontId="15" numFmtId="0" xfId="0" applyAlignment="1" applyBorder="1" applyFont="1">
      <alignment horizontal="center" vertical="center"/>
    </xf>
    <xf borderId="59" fillId="4" fontId="12" numFmtId="0" xfId="0" applyAlignment="1" applyBorder="1" applyFont="1">
      <alignment horizontal="center" vertical="center"/>
    </xf>
    <xf borderId="11" fillId="4" fontId="12" numFmtId="0" xfId="0" applyAlignment="1" applyBorder="1" applyFont="1">
      <alignment horizontal="center" vertical="center"/>
    </xf>
    <xf borderId="60" fillId="0" fontId="3" numFmtId="0" xfId="0" applyBorder="1" applyFont="1"/>
    <xf borderId="61" fillId="4" fontId="12" numFmtId="0" xfId="0" applyAlignment="1" applyBorder="1" applyFont="1">
      <alignment horizontal="center" vertical="center"/>
    </xf>
    <xf borderId="14" fillId="4" fontId="12" numFmtId="0" xfId="0" applyAlignment="1" applyBorder="1" applyFont="1">
      <alignment horizontal="center" vertical="center"/>
    </xf>
    <xf borderId="62" fillId="4" fontId="12" numFmtId="0" xfId="0" applyAlignment="1" applyBorder="1" applyFont="1">
      <alignment horizontal="center" vertical="center"/>
    </xf>
    <xf borderId="63" fillId="4" fontId="12" numFmtId="0" xfId="0" applyAlignment="1" applyBorder="1" applyFont="1">
      <alignment horizontal="center" vertical="center"/>
    </xf>
    <xf borderId="64" fillId="4" fontId="12" numFmtId="0" xfId="0" applyAlignment="1" applyBorder="1" applyFont="1">
      <alignment horizontal="center" vertical="center"/>
    </xf>
    <xf borderId="65" fillId="4" fontId="12" numFmtId="0" xfId="0" applyAlignment="1" applyBorder="1" applyFont="1">
      <alignment horizontal="center" vertical="center"/>
    </xf>
    <xf borderId="29" fillId="4" fontId="12" numFmtId="0" xfId="0" applyAlignment="1" applyBorder="1" applyFont="1">
      <alignment horizontal="center" vertical="center"/>
    </xf>
    <xf borderId="66" fillId="4" fontId="12" numFmtId="0" xfId="0" applyAlignment="1" applyBorder="1" applyFont="1">
      <alignment horizontal="center" vertical="center"/>
    </xf>
    <xf borderId="67" fillId="4" fontId="12" numFmtId="0" xfId="0" applyAlignment="1" applyBorder="1" applyFont="1">
      <alignment horizontal="center" vertical="center"/>
    </xf>
    <xf borderId="68" fillId="4" fontId="12" numFmtId="0" xfId="0" applyAlignment="1" applyBorder="1" applyFont="1">
      <alignment horizontal="center" vertical="center"/>
    </xf>
    <xf borderId="7" fillId="5" fontId="12" numFmtId="0" xfId="0" applyAlignment="1" applyBorder="1" applyFont="1">
      <alignment horizontal="center" vertical="center"/>
    </xf>
    <xf borderId="69" fillId="5" fontId="20" numFmtId="0" xfId="0" applyAlignment="1" applyBorder="1" applyFont="1">
      <alignment readingOrder="0" shrinkToFit="0" vertical="center" wrapText="1"/>
    </xf>
    <xf borderId="70" fillId="0" fontId="3" numFmtId="0" xfId="0" applyBorder="1" applyFont="1"/>
    <xf borderId="71" fillId="0" fontId="3" numFmtId="0" xfId="0" applyBorder="1" applyFont="1"/>
    <xf borderId="8" fillId="0" fontId="21" numFmtId="0" xfId="0" applyAlignment="1" applyBorder="1" applyFont="1">
      <alignment horizontal="center" shrinkToFit="0" vertical="center" wrapText="1"/>
    </xf>
    <xf borderId="8" fillId="5" fontId="12" numFmtId="0" xfId="0" applyAlignment="1" applyBorder="1" applyFont="1">
      <alignment horizontal="left" readingOrder="0" vertical="center"/>
    </xf>
    <xf borderId="0" fillId="0" fontId="12" numFmtId="0" xfId="0" applyAlignment="1" applyFont="1">
      <alignment horizontal="center" shrinkToFit="0" vertical="center" wrapText="1"/>
    </xf>
    <xf borderId="8" fillId="5" fontId="20" numFmtId="0" xfId="0" applyAlignment="1" applyBorder="1" applyFont="1">
      <alignment horizontal="left" vertical="center"/>
    </xf>
    <xf borderId="9" fillId="0" fontId="21" numFmtId="0" xfId="0" applyAlignment="1" applyBorder="1" applyFont="1">
      <alignment horizontal="center" shrinkToFit="0" vertical="center" wrapText="1"/>
    </xf>
    <xf borderId="19" fillId="0" fontId="21" numFmtId="0" xfId="0" applyAlignment="1" applyBorder="1" applyFont="1">
      <alignment horizontal="center" shrinkToFit="0" vertical="center" wrapText="1"/>
    </xf>
    <xf borderId="72" fillId="5" fontId="12" numFmtId="0" xfId="0" applyAlignment="1" applyBorder="1" applyFont="1">
      <alignment horizontal="left" readingOrder="0" vertical="center"/>
    </xf>
    <xf borderId="73" fillId="5" fontId="12" numFmtId="0" xfId="0" applyAlignment="1" applyBorder="1" applyFont="1">
      <alignment horizontal="left" vertical="center"/>
    </xf>
    <xf borderId="74" fillId="5" fontId="12" numFmtId="0" xfId="0" applyAlignment="1" applyBorder="1" applyFont="1">
      <alignment horizontal="left" vertical="center"/>
    </xf>
    <xf borderId="8" fillId="5" fontId="20" numFmtId="0" xfId="0" applyAlignment="1" applyBorder="1" applyFont="1">
      <alignment horizontal="left" readingOrder="0" shrinkToFit="0" vertical="center" wrapText="1"/>
    </xf>
    <xf borderId="8" fillId="5" fontId="20" numFmtId="0" xfId="0" applyAlignment="1" applyBorder="1" applyFont="1">
      <alignment horizontal="left" shrinkToFit="0" vertical="center" wrapText="1"/>
    </xf>
    <xf borderId="8" fillId="5" fontId="20" numFmtId="0" xfId="0" applyAlignment="1" applyBorder="1" applyFont="1">
      <alignment shrinkToFit="0" vertical="center" wrapText="1"/>
    </xf>
    <xf borderId="50" fillId="4" fontId="13" numFmtId="0" xfId="0" applyAlignment="1" applyBorder="1" applyFont="1">
      <alignment horizontal="center" vertical="center"/>
    </xf>
    <xf borderId="2" fillId="0" fontId="21" numFmtId="0" xfId="0" applyAlignment="1" applyBorder="1" applyFont="1">
      <alignment horizontal="center"/>
    </xf>
    <xf borderId="54" fillId="0" fontId="21" numFmtId="0" xfId="0" applyAlignment="1" applyBorder="1" applyFont="1">
      <alignment horizontal="center"/>
    </xf>
    <xf borderId="75" fillId="0" fontId="22" numFmtId="0" xfId="0" applyAlignment="1" applyBorder="1" applyFont="1">
      <alignment horizontal="center" vertical="center"/>
    </xf>
    <xf borderId="30" fillId="0" fontId="22" numFmtId="0" xfId="0" applyAlignment="1" applyBorder="1" applyFont="1">
      <alignment horizontal="center" shrinkToFit="0" vertical="center" wrapText="1"/>
    </xf>
    <xf borderId="30" fillId="0" fontId="22" numFmtId="0" xfId="0" applyAlignment="1" applyBorder="1" applyFont="1">
      <alignment horizontal="center" vertical="center"/>
    </xf>
    <xf borderId="76" fillId="0" fontId="3" numFmtId="0" xfId="0" applyBorder="1" applyFont="1"/>
    <xf borderId="77" fillId="0" fontId="14" numFmtId="0" xfId="0" applyAlignment="1" applyBorder="1" applyFont="1">
      <alignment horizontal="center" shrinkToFit="0" wrapText="1"/>
    </xf>
    <xf borderId="16" fillId="3" fontId="23" numFmtId="0" xfId="0" applyAlignment="1" applyBorder="1" applyFont="1">
      <alignment horizontal="center" shrinkToFit="0" vertical="center" wrapText="1"/>
    </xf>
    <xf borderId="78" fillId="0" fontId="3" numFmtId="0" xfId="0" applyBorder="1" applyFont="1"/>
    <xf borderId="79" fillId="7" fontId="5" numFmtId="0" xfId="0" applyAlignment="1" applyBorder="1" applyFill="1" applyFont="1">
      <alignment horizontal="center" vertical="center"/>
    </xf>
    <xf borderId="80" fillId="0" fontId="3" numFmtId="0" xfId="0" applyBorder="1" applyFont="1"/>
    <xf borderId="81" fillId="0" fontId="3" numFmtId="0" xfId="0" applyBorder="1" applyFont="1"/>
    <xf borderId="56" fillId="6" fontId="19" numFmtId="0" xfId="0" applyAlignment="1" applyBorder="1" applyFont="1">
      <alignment horizontal="center" vertical="top"/>
    </xf>
    <xf borderId="29" fillId="5" fontId="4" numFmtId="0" xfId="0" applyBorder="1" applyFont="1"/>
    <xf borderId="56" fillId="5" fontId="21" numFmtId="0" xfId="0" applyAlignment="1" applyBorder="1" applyFont="1">
      <alignment horizontal="center" readingOrder="0" shrinkToFit="0" vertical="top" wrapText="1"/>
    </xf>
    <xf borderId="56" fillId="0" fontId="21" numFmtId="0" xfId="0" applyAlignment="1" applyBorder="1" applyFont="1">
      <alignment horizontal="center" vertical="top"/>
    </xf>
    <xf borderId="56" fillId="0" fontId="21" numFmtId="0" xfId="0" applyAlignment="1" applyBorder="1" applyFont="1">
      <alignment horizontal="center" shrinkToFit="0" vertical="top" wrapText="1"/>
    </xf>
    <xf borderId="56" fillId="4" fontId="14" numFmtId="0" xfId="0" applyAlignment="1" applyBorder="1" applyFont="1">
      <alignment horizontal="center" vertical="center"/>
    </xf>
    <xf borderId="56" fillId="8" fontId="14" numFmtId="0" xfId="0" applyAlignment="1" applyBorder="1" applyFill="1" applyFont="1">
      <alignment horizontal="left" vertical="center"/>
    </xf>
    <xf borderId="56" fillId="5" fontId="14" numFmtId="0" xfId="0" applyAlignment="1" applyBorder="1" applyFont="1">
      <alignment horizontal="left" vertical="center"/>
    </xf>
    <xf borderId="8" fillId="5" fontId="14" numFmtId="0" xfId="0" applyAlignment="1" applyBorder="1" applyFont="1">
      <alignment horizontal="left" vertical="center"/>
    </xf>
    <xf borderId="82" fillId="9" fontId="24" numFmtId="0" xfId="0" applyAlignment="1" applyBorder="1" applyFill="1" applyFont="1">
      <alignment horizontal="center" shrinkToFit="0" vertical="center" wrapText="1"/>
    </xf>
    <xf borderId="8" fillId="10" fontId="25" numFmtId="0" xfId="0" applyAlignment="1" applyBorder="1" applyFill="1" applyFont="1">
      <alignment horizontal="center" shrinkToFit="0" vertical="center" wrapText="1"/>
    </xf>
    <xf borderId="29" fillId="5" fontId="26" numFmtId="0" xfId="0" applyBorder="1" applyFont="1"/>
    <xf borderId="36" fillId="5" fontId="27" numFmtId="0" xfId="0" applyAlignment="1" applyBorder="1" applyFont="1">
      <alignment horizontal="center"/>
    </xf>
    <xf borderId="36" fillId="5" fontId="28" numFmtId="12" xfId="0" applyAlignment="1" applyBorder="1" applyFont="1" applyNumberFormat="1">
      <alignment horizontal="center"/>
    </xf>
    <xf borderId="83" fillId="0" fontId="3" numFmtId="0" xfId="0" applyBorder="1" applyFont="1"/>
    <xf borderId="84" fillId="0" fontId="3" numFmtId="0" xfId="0" applyBorder="1" applyFont="1"/>
    <xf borderId="8" fillId="9" fontId="29" numFmtId="0" xfId="0" applyAlignment="1" applyBorder="1" applyFont="1">
      <alignment horizontal="center" readingOrder="0" shrinkToFit="0" vertical="center" wrapText="1"/>
    </xf>
    <xf borderId="8" fillId="5" fontId="21" numFmtId="0" xfId="0" applyAlignment="1" applyBorder="1" applyFont="1">
      <alignment horizontal="left"/>
    </xf>
    <xf borderId="8" fillId="5" fontId="21" numFmtId="0" xfId="0" applyAlignment="1" applyBorder="1" applyFont="1">
      <alignment horizontal="left" readingOrder="0"/>
    </xf>
    <xf borderId="8" fillId="9" fontId="24" numFmtId="0" xfId="0" applyAlignment="1" applyBorder="1" applyFont="1">
      <alignment horizontal="center" readingOrder="0" shrinkToFit="0" vertical="center" wrapText="1"/>
    </xf>
    <xf borderId="8" fillId="0" fontId="12" numFmtId="0" xfId="0" applyAlignment="1" applyBorder="1" applyFont="1">
      <alignment horizontal="center"/>
    </xf>
    <xf borderId="36" fillId="0" fontId="4" numFmtId="0" xfId="0" applyAlignment="1" applyBorder="1" applyFont="1">
      <alignment horizontal="center"/>
    </xf>
    <xf borderId="0" fillId="0" fontId="30" numFmtId="0" xfId="0" applyAlignment="1" applyFont="1">
      <alignment horizontal="center" vertical="center"/>
    </xf>
    <xf borderId="0" fillId="0" fontId="6" numFmtId="0" xfId="0" applyFont="1"/>
    <xf borderId="8" fillId="0" fontId="6" numFmtId="0" xfId="0" applyAlignment="1" applyBorder="1" applyFont="1">
      <alignment horizontal="left" vertical="center"/>
    </xf>
    <xf borderId="6" fillId="3" fontId="7" numFmtId="0" xfId="0" applyAlignment="1" applyBorder="1" applyFont="1">
      <alignment horizontal="center" shrinkToFit="0" vertical="center" wrapText="1"/>
    </xf>
    <xf borderId="7" fillId="3" fontId="7" numFmtId="0" xfId="0" applyAlignment="1" applyBorder="1" applyFont="1">
      <alignment horizontal="center" shrinkToFit="0" vertical="center" wrapText="1"/>
    </xf>
    <xf borderId="85" fillId="3" fontId="23" numFmtId="0" xfId="0" applyAlignment="1" applyBorder="1" applyFont="1">
      <alignment horizontal="center" shrinkToFit="0" vertical="center" wrapText="1"/>
    </xf>
    <xf borderId="86" fillId="0" fontId="3" numFmtId="0" xfId="0" applyBorder="1" applyFont="1"/>
    <xf borderId="87" fillId="0" fontId="3" numFmtId="0" xfId="0" applyBorder="1" applyFont="1"/>
    <xf borderId="54" fillId="11" fontId="5" numFmtId="0" xfId="0" applyAlignment="1" applyBorder="1" applyFill="1" applyFont="1">
      <alignment horizontal="center" vertical="center"/>
    </xf>
    <xf borderId="75" fillId="3" fontId="31" numFmtId="0" xfId="0" applyAlignment="1" applyBorder="1" applyFont="1">
      <alignment horizontal="center" shrinkToFit="0" vertical="center" wrapText="1"/>
    </xf>
    <xf borderId="30" fillId="3" fontId="7" numFmtId="0" xfId="0" applyAlignment="1" applyBorder="1" applyFont="1">
      <alignment horizontal="center" shrinkToFit="0" vertical="center" wrapText="1"/>
    </xf>
    <xf borderId="29" fillId="3" fontId="31" numFmtId="0" xfId="0" applyAlignment="1" applyBorder="1" applyFont="1">
      <alignment horizontal="center" shrinkToFit="0" vertical="center" wrapText="1"/>
    </xf>
    <xf borderId="0" fillId="0" fontId="4" numFmtId="0" xfId="0" applyAlignment="1" applyFont="1">
      <alignment horizontal="center" vertical="center"/>
    </xf>
    <xf borderId="50" fillId="0" fontId="10" numFmtId="0" xfId="0" applyAlignment="1" applyBorder="1" applyFont="1">
      <alignment horizontal="center" shrinkToFit="0" vertical="center" wrapText="1"/>
    </xf>
    <xf borderId="88" fillId="0" fontId="3" numFmtId="0" xfId="0" applyBorder="1" applyFont="1"/>
    <xf borderId="89" fillId="0" fontId="10" numFmtId="0" xfId="0" applyAlignment="1" applyBorder="1" applyFont="1">
      <alignment horizontal="center" shrinkToFit="0" vertical="center" wrapText="1"/>
    </xf>
    <xf borderId="77" fillId="3" fontId="7" numFmtId="0" xfId="0" applyAlignment="1" applyBorder="1" applyFont="1">
      <alignment horizontal="center" shrinkToFit="0" vertical="center" wrapText="1"/>
    </xf>
    <xf borderId="0" fillId="0" fontId="4" numFmtId="0" xfId="0" applyAlignment="1" applyFont="1">
      <alignment horizontal="center"/>
    </xf>
    <xf borderId="16" fillId="0" fontId="4" numFmtId="0" xfId="0" applyAlignment="1" applyBorder="1" applyFont="1">
      <alignment horizontal="center"/>
    </xf>
    <xf borderId="90" fillId="0" fontId="4" numFmtId="0" xfId="0" applyAlignment="1" applyBorder="1" applyFont="1">
      <alignment horizontal="center"/>
    </xf>
    <xf borderId="53" fillId="0" fontId="4" numFmtId="0" xfId="0" applyBorder="1" applyFont="1"/>
    <xf borderId="91" fillId="0" fontId="4" numFmtId="0" xfId="0" applyAlignment="1" applyBorder="1" applyFont="1">
      <alignment horizontal="center"/>
    </xf>
    <xf borderId="92" fillId="0" fontId="3" numFmtId="0" xfId="0" applyBorder="1" applyFont="1"/>
    <xf borderId="7" fillId="0" fontId="4" numFmtId="0" xfId="0" applyBorder="1" applyFont="1"/>
    <xf borderId="7" fillId="0" fontId="6" numFmtId="0" xfId="0" applyBorder="1" applyFont="1"/>
    <xf borderId="93" fillId="0" fontId="3" numFmtId="0" xfId="0" applyBorder="1" applyFont="1"/>
    <xf borderId="94" fillId="0" fontId="3" numFmtId="0" xfId="0" applyBorder="1" applyFont="1"/>
    <xf borderId="95" fillId="0" fontId="4" numFmtId="0" xfId="0" applyBorder="1" applyFont="1"/>
    <xf borderId="96" fillId="0" fontId="3" numFmtId="0" xfId="0" applyBorder="1" applyFont="1"/>
    <xf borderId="16" fillId="0" fontId="10" numFmtId="0" xfId="0" applyAlignment="1" applyBorder="1" applyFont="1">
      <alignment horizontal="center" shrinkToFit="0" vertical="center" wrapText="1"/>
    </xf>
    <xf borderId="90" fillId="0" fontId="10" numFmtId="0" xfId="0" applyAlignment="1" applyBorder="1" applyFont="1">
      <alignment horizontal="center" shrinkToFit="0" vertical="center" wrapText="1"/>
    </xf>
    <xf borderId="54" fillId="0" fontId="10" numFmtId="0" xfId="0" applyAlignment="1" applyBorder="1" applyFont="1">
      <alignment horizontal="center" shrinkToFit="0" vertical="center" wrapText="1"/>
    </xf>
    <xf borderId="54" fillId="3" fontId="7" numFmtId="0" xfId="0" applyAlignment="1" applyBorder="1" applyFont="1">
      <alignment horizontal="center" shrinkToFit="0" vertical="center" wrapText="1"/>
    </xf>
    <xf borderId="95" fillId="0" fontId="10" numFmtId="0" xfId="0" applyAlignment="1" applyBorder="1" applyFont="1">
      <alignment horizontal="center" shrinkToFit="0" vertical="center" wrapText="1"/>
    </xf>
    <xf borderId="30" fillId="0" fontId="10" numFmtId="0" xfId="0" applyAlignment="1" applyBorder="1" applyFont="1">
      <alignment horizontal="center" shrinkToFit="0" vertical="center" wrapText="1"/>
    </xf>
    <xf borderId="0" fillId="0" fontId="32" numFmtId="0" xfId="0" applyFont="1"/>
    <xf borderId="0" fillId="0" fontId="33" numFmtId="0" xfId="0" applyFont="1"/>
    <xf borderId="0" fillId="0" fontId="13" numFmtId="0" xfId="0" applyFont="1"/>
    <xf borderId="0" fillId="0" fontId="34" numFmtId="0" xfId="0" applyFont="1"/>
    <xf borderId="50" fillId="0" fontId="34" numFmtId="0" xfId="0" applyAlignment="1" applyBorder="1" applyFont="1">
      <alignment horizontal="center"/>
    </xf>
    <xf borderId="7" fillId="5" fontId="35" numFmtId="0" xfId="0" applyAlignment="1" applyBorder="1" applyFont="1">
      <alignment horizontal="left" readingOrder="1" shrinkToFit="0" vertical="center" wrapText="1"/>
    </xf>
    <xf borderId="7" fillId="12" fontId="35" numFmtId="0" xfId="0" applyAlignment="1" applyBorder="1" applyFill="1" applyFont="1">
      <alignment horizontal="center" readingOrder="1" vertical="center"/>
    </xf>
    <xf borderId="7" fillId="12" fontId="35" numFmtId="0" xfId="0" applyAlignment="1" applyBorder="1" applyFont="1">
      <alignment horizontal="center" readingOrder="1" shrinkToFit="0" vertical="center" wrapText="1"/>
    </xf>
    <xf borderId="97" fillId="12" fontId="35" numFmtId="0" xfId="0" applyAlignment="1" applyBorder="1" applyFont="1">
      <alignment horizontal="right" readingOrder="1" shrinkToFit="0" vertical="center" wrapText="1"/>
    </xf>
    <xf borderId="7" fillId="12" fontId="36" numFmtId="0" xfId="0" applyAlignment="1" applyBorder="1" applyFont="1">
      <alignment horizontal="right" readingOrder="1" shrinkToFit="0" vertical="center" wrapText="1"/>
    </xf>
    <xf borderId="7" fillId="0" fontId="37" numFmtId="0" xfId="0" applyAlignment="1" applyBorder="1" applyFont="1">
      <alignment horizontal="left" readingOrder="1" shrinkToFit="0" vertical="center" wrapText="1"/>
    </xf>
    <xf borderId="7" fillId="0" fontId="37" numFmtId="0" xfId="0" applyAlignment="1" applyBorder="1" applyFont="1">
      <alignment horizontal="center" readingOrder="1" shrinkToFit="0" vertical="center" wrapText="1"/>
    </xf>
    <xf borderId="7" fillId="0" fontId="38" numFmtId="0" xfId="0" applyAlignment="1" applyBorder="1" applyFont="1">
      <alignment horizontal="center" readingOrder="1" shrinkToFit="0" vertical="center" wrapText="1"/>
    </xf>
    <xf borderId="7" fillId="0" fontId="37" numFmtId="0" xfId="0" applyAlignment="1" applyBorder="1" applyFont="1">
      <alignment horizontal="right" readingOrder="1" shrinkToFit="0" vertical="center" wrapText="1"/>
    </xf>
    <xf borderId="7" fillId="0" fontId="37" numFmtId="165" xfId="0" applyAlignment="1" applyBorder="1" applyFont="1" applyNumberFormat="1">
      <alignment horizontal="right" readingOrder="1" shrinkToFit="0" vertical="center" wrapText="1"/>
    </xf>
    <xf borderId="7" fillId="13" fontId="37" numFmtId="0" xfId="0" applyAlignment="1" applyBorder="1" applyFill="1" applyFont="1">
      <alignment horizontal="left" readingOrder="1" shrinkToFit="0" vertical="center" wrapText="1"/>
    </xf>
    <xf borderId="7" fillId="13" fontId="39" numFmtId="0" xfId="0" applyAlignment="1" applyBorder="1" applyFont="1">
      <alignment horizontal="center" readingOrder="1" shrinkToFit="0" vertical="center" wrapText="1"/>
    </xf>
    <xf borderId="7" fillId="13" fontId="38" numFmtId="0" xfId="0" applyAlignment="1" applyBorder="1" applyFont="1">
      <alignment horizontal="center" readingOrder="1" shrinkToFit="0" vertical="center" wrapText="1"/>
    </xf>
    <xf borderId="7" fillId="13" fontId="39" numFmtId="0" xfId="0" applyAlignment="1" applyBorder="1" applyFont="1">
      <alignment horizontal="right" readingOrder="1" shrinkToFit="0" vertical="center" wrapText="1"/>
    </xf>
    <xf borderId="7" fillId="13" fontId="37" numFmtId="2" xfId="0" applyAlignment="1" applyBorder="1" applyFont="1" applyNumberFormat="1">
      <alignment horizontal="right" readingOrder="1" shrinkToFit="0" wrapText="1"/>
    </xf>
    <xf borderId="0" fillId="0" fontId="4" numFmtId="2" xfId="0" applyFont="1" applyNumberFormat="1"/>
    <xf borderId="7" fillId="13" fontId="37" numFmtId="0" xfId="0" applyAlignment="1" applyBorder="1" applyFont="1">
      <alignment horizontal="center" readingOrder="1" shrinkToFit="0" vertical="center" wrapText="1"/>
    </xf>
    <xf borderId="7" fillId="13" fontId="37" numFmtId="0" xfId="0" applyAlignment="1" applyBorder="1" applyFont="1">
      <alignment horizontal="right" readingOrder="1" shrinkToFit="0" vertical="center" wrapText="1"/>
    </xf>
    <xf borderId="7" fillId="13" fontId="37" numFmtId="4" xfId="0" applyAlignment="1" applyBorder="1" applyFont="1" applyNumberFormat="1">
      <alignment horizontal="right" readingOrder="1" shrinkToFit="0" wrapText="1"/>
    </xf>
    <xf borderId="7" fillId="10" fontId="39" numFmtId="0" xfId="0" applyAlignment="1" applyBorder="1" applyFont="1">
      <alignment horizontal="left" readingOrder="1" shrinkToFit="0" vertical="center" wrapText="1"/>
    </xf>
    <xf borderId="7" fillId="10" fontId="39" numFmtId="0" xfId="0" applyAlignment="1" applyBorder="1" applyFont="1">
      <alignment horizontal="center" readingOrder="1" shrinkToFit="0" vertical="center" wrapText="1"/>
    </xf>
    <xf borderId="7" fillId="10" fontId="39" numFmtId="0" xfId="0" applyAlignment="1" applyBorder="1" applyFont="1">
      <alignment horizontal="right" readingOrder="1" shrinkToFit="0" vertical="center" wrapText="1"/>
    </xf>
    <xf borderId="7" fillId="10" fontId="37" numFmtId="2" xfId="0" applyAlignment="1" applyBorder="1" applyFont="1" applyNumberFormat="1">
      <alignment horizontal="right" readingOrder="1" shrinkToFit="0" wrapText="1"/>
    </xf>
    <xf borderId="7" fillId="0" fontId="40" numFmtId="0" xfId="0" applyAlignment="1" applyBorder="1" applyFont="1">
      <alignment horizontal="left" readingOrder="1" shrinkToFit="0" vertical="center" wrapText="1"/>
    </xf>
    <xf borderId="7" fillId="0" fontId="39" numFmtId="0" xfId="0" applyAlignment="1" applyBorder="1" applyFont="1">
      <alignment horizontal="center" readingOrder="1" shrinkToFit="0" vertical="center" wrapText="1"/>
    </xf>
    <xf borderId="7" fillId="0" fontId="39" numFmtId="0" xfId="0" applyAlignment="1" applyBorder="1" applyFont="1">
      <alignment horizontal="right" readingOrder="1" shrinkToFit="0" vertical="center" wrapText="1"/>
    </xf>
    <xf borderId="7" fillId="13" fontId="39" numFmtId="0" xfId="0" applyAlignment="1" applyBorder="1" applyFont="1">
      <alignment horizontal="right" readingOrder="1" shrinkToFit="0" wrapText="1"/>
    </xf>
    <xf borderId="7" fillId="0" fontId="40" numFmtId="0" xfId="0" applyAlignment="1" applyBorder="1" applyFont="1">
      <alignment horizontal="left" readingOrder="1" shrinkToFit="0" vertical="center" wrapText="1"/>
    </xf>
    <xf borderId="7" fillId="10" fontId="39" numFmtId="0" xfId="0" applyAlignment="1" applyBorder="1" applyFont="1">
      <alignment horizontal="left" readingOrder="1" shrinkToFit="0" vertical="center" wrapText="1"/>
    </xf>
    <xf borderId="7" fillId="10" fontId="37" numFmtId="0" xfId="0" applyAlignment="1" applyBorder="1" applyFont="1">
      <alignment horizontal="center" readingOrder="1" shrinkToFit="0" vertical="center" wrapText="1"/>
    </xf>
    <xf borderId="7" fillId="10" fontId="37" numFmtId="4" xfId="0" applyAlignment="1" applyBorder="1" applyFont="1" applyNumberFormat="1">
      <alignment horizontal="right" readingOrder="1" shrinkToFit="0" wrapText="1"/>
    </xf>
    <xf borderId="7" fillId="13" fontId="39" numFmtId="4" xfId="0" applyAlignment="1" applyBorder="1" applyFont="1" applyNumberFormat="1">
      <alignment horizontal="right" readingOrder="1" shrinkToFit="0" wrapText="1"/>
    </xf>
    <xf borderId="7" fillId="10" fontId="37" numFmtId="0" xfId="0" applyAlignment="1" applyBorder="1" applyFont="1">
      <alignment horizontal="right" readingOrder="1" shrinkToFit="0" wrapText="1"/>
    </xf>
    <xf borderId="7" fillId="10" fontId="39" numFmtId="0" xfId="0" applyAlignment="1" applyBorder="1" applyFont="1">
      <alignment horizontal="right" readingOrder="1" shrinkToFit="0" wrapText="1"/>
    </xf>
    <xf borderId="7" fillId="13" fontId="37" numFmtId="0" xfId="0" applyAlignment="1" applyBorder="1" applyFont="1">
      <alignment horizontal="right" readingOrder="1" shrinkToFit="0" wrapText="1"/>
    </xf>
    <xf borderId="7" fillId="14" fontId="39" numFmtId="0" xfId="0" applyAlignment="1" applyBorder="1" applyFill="1" applyFont="1">
      <alignment horizontal="left" readingOrder="1" shrinkToFit="0" vertical="center" wrapText="1"/>
    </xf>
    <xf borderId="7" fillId="0" fontId="39" numFmtId="0" xfId="0" applyAlignment="1" applyBorder="1" applyFont="1">
      <alignment horizontal="center" readingOrder="1" shrinkToFit="0" wrapText="1"/>
    </xf>
    <xf borderId="7" fillId="13" fontId="39" numFmtId="166" xfId="0" applyAlignment="1" applyBorder="1" applyFont="1" applyNumberFormat="1">
      <alignment horizontal="right" readingOrder="1" shrinkToFit="0" wrapText="1"/>
    </xf>
    <xf borderId="7" fillId="0" fontId="37" numFmtId="165" xfId="0" applyAlignment="1" applyBorder="1" applyFont="1" applyNumberFormat="1">
      <alignment horizontal="right" readingOrder="1" shrinkToFit="0" wrapText="1"/>
    </xf>
    <xf borderId="7" fillId="12" fontId="35" numFmtId="0" xfId="0" applyAlignment="1" applyBorder="1" applyFont="1">
      <alignment horizontal="center" readingOrder="1" shrinkToFit="0" vertical="top" wrapText="1"/>
    </xf>
    <xf borderId="97" fillId="15" fontId="35" numFmtId="0" xfId="0" applyAlignment="1" applyBorder="1" applyFill="1" applyFont="1">
      <alignment horizontal="right" readingOrder="1" shrinkToFit="0" vertical="center" wrapText="1"/>
    </xf>
    <xf borderId="7" fillId="15" fontId="37" numFmtId="0" xfId="0" applyAlignment="1" applyBorder="1" applyFont="1">
      <alignment horizontal="left" readingOrder="1" shrinkToFit="0" vertical="center" wrapText="1"/>
    </xf>
    <xf borderId="7" fillId="15" fontId="37" numFmtId="0" xfId="0" applyAlignment="1" applyBorder="1" applyFont="1">
      <alignment horizontal="center" readingOrder="1" shrinkToFit="0" vertical="center" wrapText="1"/>
    </xf>
    <xf borderId="7" fillId="15" fontId="37" numFmtId="0" xfId="0" applyAlignment="1" applyBorder="1" applyFont="1">
      <alignment horizontal="center" readingOrder="1" shrinkToFit="0" wrapText="1"/>
    </xf>
    <xf borderId="7" fillId="15" fontId="37" numFmtId="166" xfId="0" applyAlignment="1" applyBorder="1" applyFont="1" applyNumberFormat="1">
      <alignment horizontal="right" readingOrder="1" shrinkToFit="0" wrapText="1"/>
    </xf>
    <xf borderId="7" fillId="15" fontId="39" numFmtId="165" xfId="0" applyAlignment="1" applyBorder="1" applyFont="1" applyNumberFormat="1">
      <alignment horizontal="right" readingOrder="1" shrinkToFit="0" wrapText="1"/>
    </xf>
    <xf borderId="7" fillId="14" fontId="37" numFmtId="0" xfId="0" applyAlignment="1" applyBorder="1" applyFont="1">
      <alignment horizontal="left" readingOrder="1" shrinkToFit="0" vertical="center" wrapText="1"/>
    </xf>
    <xf borderId="7" fillId="0" fontId="37" numFmtId="0" xfId="0" applyAlignment="1" applyBorder="1" applyFont="1">
      <alignment horizontal="center" readingOrder="1" shrinkToFit="0" wrapText="1"/>
    </xf>
    <xf borderId="7" fillId="13" fontId="37" numFmtId="9" xfId="0" applyAlignment="1" applyBorder="1" applyFont="1" applyNumberFormat="1">
      <alignment horizontal="right" readingOrder="1" shrinkToFit="0" wrapText="1"/>
    </xf>
    <xf borderId="7" fillId="0" fontId="39" numFmtId="165" xfId="0" applyAlignment="1" applyBorder="1" applyFont="1" applyNumberFormat="1">
      <alignment horizontal="right" readingOrder="1" shrinkToFit="0" wrapText="1"/>
    </xf>
    <xf borderId="0" fillId="0" fontId="33" numFmtId="0" xfId="0" applyAlignment="1" applyFont="1">
      <alignment horizontal="center"/>
    </xf>
    <xf borderId="34" fillId="0" fontId="41" numFmtId="0" xfId="0" applyBorder="1" applyFont="1"/>
    <xf borderId="8" fillId="0" fontId="33" numFmtId="0" xfId="0" applyAlignment="1" applyBorder="1" applyFont="1">
      <alignment horizontal="center"/>
    </xf>
    <xf borderId="29" fillId="5" fontId="35" numFmtId="0" xfId="0" applyAlignment="1" applyBorder="1" applyFont="1">
      <alignment horizontal="left" readingOrder="1" shrinkToFit="0" vertical="center" wrapText="1"/>
    </xf>
    <xf borderId="74" fillId="12" fontId="35" numFmtId="0" xfId="0" applyAlignment="1" applyBorder="1" applyFont="1">
      <alignment horizontal="center" readingOrder="1" shrinkToFit="0" vertical="center" wrapText="1"/>
    </xf>
    <xf borderId="97" fillId="12" fontId="35" numFmtId="0" xfId="0" applyAlignment="1" applyBorder="1" applyFont="1">
      <alignment horizontal="center" readingOrder="1" shrinkToFit="0" vertical="top" wrapText="1"/>
    </xf>
    <xf borderId="7" fillId="12" fontId="42" numFmtId="0" xfId="0" applyAlignment="1" applyBorder="1" applyFont="1">
      <alignment horizontal="left" readingOrder="1" shrinkToFit="0" vertical="center" wrapText="1"/>
    </xf>
    <xf borderId="19" fillId="0" fontId="37" numFmtId="0" xfId="0" applyAlignment="1" applyBorder="1" applyFont="1">
      <alignment horizontal="center" readingOrder="1" shrinkToFit="0" vertical="center" wrapText="1"/>
    </xf>
    <xf borderId="7" fillId="0" fontId="37" numFmtId="166" xfId="0" applyAlignment="1" applyBorder="1" applyFont="1" applyNumberFormat="1">
      <alignment horizontal="right" readingOrder="1" shrinkToFit="0" vertical="center" wrapText="1"/>
    </xf>
    <xf borderId="97" fillId="13" fontId="37" numFmtId="0" xfId="0" applyAlignment="1" applyBorder="1" applyFont="1">
      <alignment horizontal="left" readingOrder="1" shrinkToFit="0" vertical="center" wrapText="1"/>
    </xf>
    <xf borderId="7" fillId="15" fontId="39" numFmtId="1" xfId="0" applyAlignment="1" applyBorder="1" applyFont="1" applyNumberFormat="1">
      <alignment horizontal="right" readingOrder="1" shrinkToFit="0" vertical="center" wrapText="1"/>
    </xf>
    <xf borderId="7" fillId="13" fontId="39" numFmtId="1" xfId="0" applyAlignment="1" applyBorder="1" applyFont="1" applyNumberFormat="1">
      <alignment horizontal="right" readingOrder="1" shrinkToFit="0" vertical="center" wrapText="1"/>
    </xf>
    <xf borderId="7" fillId="13" fontId="37" numFmtId="166" xfId="0" applyAlignment="1" applyBorder="1" applyFont="1" applyNumberFormat="1">
      <alignment horizontal="right" readingOrder="1" shrinkToFit="0" wrapText="1"/>
    </xf>
    <xf borderId="7" fillId="13" fontId="37" numFmtId="1" xfId="0" applyAlignment="1" applyBorder="1" applyFont="1" applyNumberFormat="1">
      <alignment horizontal="right" readingOrder="1" shrinkToFit="0" vertical="center" wrapText="1"/>
    </xf>
    <xf borderId="7" fillId="10" fontId="39" numFmtId="1" xfId="0" applyAlignment="1" applyBorder="1" applyFont="1" applyNumberFormat="1">
      <alignment horizontal="right" readingOrder="1" shrinkToFit="0" vertical="center" wrapText="1"/>
    </xf>
    <xf borderId="7" fillId="10" fontId="37" numFmtId="166" xfId="0" applyAlignment="1" applyBorder="1" applyFont="1" applyNumberFormat="1">
      <alignment horizontal="right" readingOrder="1" shrinkToFit="0" wrapText="1"/>
    </xf>
    <xf borderId="7" fillId="0" fontId="43" numFmtId="0" xfId="0" applyAlignment="1" applyBorder="1" applyFont="1">
      <alignment horizontal="left" readingOrder="1" shrinkToFit="0" vertical="center" wrapText="1"/>
    </xf>
    <xf borderId="7" fillId="0" fontId="39" numFmtId="1" xfId="0" applyAlignment="1" applyBorder="1" applyFont="1" applyNumberFormat="1">
      <alignment horizontal="right" readingOrder="1" shrinkToFit="0" vertical="center" wrapText="1"/>
    </xf>
    <xf borderId="7" fillId="15" fontId="39" numFmtId="0" xfId="0" applyAlignment="1" applyBorder="1" applyFont="1">
      <alignment horizontal="right" readingOrder="1" shrinkToFit="0" vertical="center" wrapText="1"/>
    </xf>
    <xf borderId="7" fillId="10" fontId="39" numFmtId="166" xfId="0" applyAlignment="1" applyBorder="1" applyFont="1" applyNumberFormat="1">
      <alignment horizontal="right" readingOrder="1" shrinkToFit="0" wrapText="1"/>
    </xf>
    <xf borderId="7" fillId="0" fontId="43" numFmtId="0" xfId="0" applyAlignment="1" applyBorder="1" applyFont="1">
      <alignment horizontal="left" readingOrder="1" shrinkToFit="0" vertical="center" wrapText="1"/>
    </xf>
    <xf borderId="7" fillId="13" fontId="39" numFmtId="167" xfId="0" applyAlignment="1" applyBorder="1" applyFont="1" applyNumberFormat="1">
      <alignment horizontal="right" readingOrder="1" shrinkToFit="0" wrapText="1"/>
    </xf>
    <xf borderId="7" fillId="0" fontId="37" numFmtId="166" xfId="0" applyAlignment="1" applyBorder="1" applyFont="1" applyNumberFormat="1">
      <alignment horizontal="right" readingOrder="1" shrinkToFit="0" wrapText="1"/>
    </xf>
    <xf borderId="7" fillId="13" fontId="37" numFmtId="167" xfId="0" applyAlignment="1" applyBorder="1" applyFont="1" applyNumberFormat="1">
      <alignment horizontal="right" readingOrder="1" shrinkToFit="0" wrapText="1"/>
    </xf>
    <xf borderId="7" fillId="0" fontId="39" numFmtId="0" xfId="0" applyAlignment="1" applyBorder="1" applyFont="1">
      <alignment horizontal="right" readingOrder="1" shrinkToFit="0" wrapText="1"/>
    </xf>
    <xf borderId="7" fillId="13" fontId="4" numFmtId="0" xfId="0" applyBorder="1" applyFont="1"/>
    <xf borderId="7" fillId="0" fontId="4" numFmtId="3" xfId="0" applyBorder="1" applyFont="1" applyNumberFormat="1"/>
    <xf borderId="0" fillId="0" fontId="41" numFmtId="0" xfId="0" applyAlignment="1" applyFont="1">
      <alignment horizontal="center" shrinkToFit="0" wrapText="1"/>
    </xf>
    <xf borderId="8" fillId="0" fontId="32" numFmtId="0" xfId="0" applyAlignment="1" applyBorder="1" applyFont="1">
      <alignment horizontal="center"/>
    </xf>
    <xf borderId="0" fillId="0" fontId="32" numFmtId="0" xfId="0" applyAlignment="1" applyFont="1">
      <alignment horizontal="center" shrinkToFit="0" wrapText="1"/>
    </xf>
    <xf borderId="7" fillId="12" fontId="44" numFmtId="0" xfId="0" applyAlignment="1" applyBorder="1" applyFont="1">
      <alignment horizontal="center" readingOrder="1" shrinkToFit="0" vertical="center" wrapText="1"/>
    </xf>
    <xf borderId="97" fillId="12" fontId="35" numFmtId="0" xfId="0" applyAlignment="1" applyBorder="1" applyFont="1">
      <alignment horizontal="center" readingOrder="1" shrinkToFit="0" vertical="center" wrapText="1"/>
    </xf>
    <xf borderId="7" fillId="12" fontId="45" numFmtId="0" xfId="0" applyAlignment="1" applyBorder="1" applyFont="1">
      <alignment horizontal="center" readingOrder="1" shrinkToFit="0" vertical="center" wrapText="1"/>
    </xf>
    <xf borderId="7" fillId="13" fontId="38" numFmtId="9" xfId="0" applyAlignment="1" applyBorder="1" applyFont="1" applyNumberFormat="1">
      <alignment horizontal="center" readingOrder="1" shrinkToFit="0" vertical="center" wrapText="1"/>
    </xf>
    <xf borderId="7" fillId="13" fontId="39" numFmtId="9" xfId="0" applyAlignment="1" applyBorder="1" applyFont="1" applyNumberFormat="1">
      <alignment horizontal="center" readingOrder="1" shrinkToFit="0" vertical="center" wrapText="1"/>
    </xf>
    <xf borderId="7" fillId="0" fontId="39" numFmtId="0" xfId="0" applyAlignment="1" applyBorder="1" applyFont="1">
      <alignment horizontal="left" readingOrder="1" shrinkToFit="0" vertical="center" wrapText="1"/>
    </xf>
    <xf borderId="7" fillId="15" fontId="39" numFmtId="9" xfId="0" applyAlignment="1" applyBorder="1" applyFont="1" applyNumberFormat="1">
      <alignment horizontal="center" readingOrder="1" shrinkToFit="0" vertical="center" wrapText="1"/>
    </xf>
    <xf borderId="7" fillId="15" fontId="39" numFmtId="9" xfId="0" applyAlignment="1" applyBorder="1" applyFont="1" applyNumberFormat="1">
      <alignment horizontal="right" readingOrder="1" shrinkToFit="0" vertical="center" wrapText="1"/>
    </xf>
    <xf borderId="7" fillId="10" fontId="39" numFmtId="4" xfId="0" applyAlignment="1" applyBorder="1" applyFont="1" applyNumberFormat="1">
      <alignment horizontal="right" readingOrder="1" shrinkToFit="0" wrapText="1"/>
    </xf>
    <xf borderId="7" fillId="0" fontId="39" numFmtId="0" xfId="0" applyAlignment="1" applyBorder="1" applyFont="1">
      <alignment horizontal="left" readingOrder="1" shrinkToFit="0" vertical="center" wrapText="1"/>
    </xf>
    <xf borderId="7" fillId="15" fontId="38" numFmtId="9" xfId="0" applyAlignment="1" applyBorder="1" applyFont="1" applyNumberFormat="1">
      <alignment horizontal="center" readingOrder="1" shrinkToFit="0" vertical="center" wrapText="1"/>
    </xf>
    <xf borderId="7" fillId="13" fontId="39" numFmtId="40" xfId="0" applyAlignment="1" applyBorder="1" applyFont="1" applyNumberFormat="1">
      <alignment horizontal="right" readingOrder="1" shrinkToFit="0" wrapText="1"/>
    </xf>
    <xf borderId="7" fillId="5" fontId="39" numFmtId="165" xfId="0" applyAlignment="1" applyBorder="1" applyFont="1" applyNumberFormat="1">
      <alignment horizontal="right" readingOrder="1" shrinkToFit="0" wrapText="1"/>
    </xf>
    <xf borderId="7" fillId="13" fontId="39" numFmtId="2" xfId="0" applyAlignment="1" applyBorder="1" applyFont="1" applyNumberFormat="1">
      <alignment horizontal="right" readingOrder="1" shrinkToFit="0" wrapText="1"/>
    </xf>
    <xf borderId="7" fillId="13" fontId="37" numFmtId="40" xfId="0" applyAlignment="1" applyBorder="1" applyFont="1" applyNumberFormat="1">
      <alignment horizontal="right" readingOrder="1" shrinkToFit="0" wrapText="1"/>
    </xf>
    <xf borderId="7" fillId="5" fontId="37" numFmtId="165" xfId="0" applyAlignment="1" applyBorder="1" applyFont="1" applyNumberFormat="1">
      <alignment horizontal="right" readingOrder="1" shrinkToFit="0" wrapText="1"/>
    </xf>
    <xf borderId="7" fillId="15" fontId="37" numFmtId="9" xfId="0" applyAlignment="1" applyBorder="1" applyFont="1" applyNumberFormat="1">
      <alignment horizontal="right" readingOrder="1" shrinkToFit="0" wrapText="1"/>
    </xf>
    <xf borderId="7" fillId="5" fontId="37" numFmtId="9" xfId="0" applyAlignment="1" applyBorder="1" applyFont="1" applyNumberFormat="1">
      <alignment horizontal="right" readingOrder="1" shrinkToFit="0" wrapText="1"/>
    </xf>
    <xf borderId="7" fillId="0" fontId="4" numFmtId="37" xfId="0" applyBorder="1" applyFont="1" applyNumberFormat="1"/>
    <xf borderId="7" fillId="0" fontId="4" numFmtId="168" xfId="0" applyBorder="1" applyFont="1" applyNumberFormat="1"/>
    <xf borderId="7" fillId="0" fontId="1" numFmtId="0" xfId="0" applyBorder="1" applyFont="1"/>
    <xf borderId="34" fillId="0" fontId="1" numFmtId="0" xfId="0" applyAlignment="1" applyBorder="1" applyFont="1">
      <alignment horizontal="center"/>
    </xf>
    <xf borderId="7" fillId="0" fontId="4" numFmtId="38" xfId="0" applyBorder="1" applyFont="1" applyNumberFormat="1"/>
    <xf borderId="19" fillId="0" fontId="4" numFmtId="0" xfId="0" applyBorder="1" applyFont="1"/>
    <xf borderId="7" fillId="13" fontId="1" numFmtId="0" xfId="0" applyBorder="1" applyFont="1"/>
    <xf borderId="7" fillId="5" fontId="4" numFmtId="168" xfId="0" applyBorder="1" applyFont="1" applyNumberFormat="1"/>
    <xf borderId="7" fillId="5" fontId="1" numFmtId="168" xfId="0" applyBorder="1" applyFont="1" applyNumberFormat="1"/>
    <xf borderId="7" fillId="5" fontId="4" numFmtId="38" xfId="0" applyBorder="1" applyFont="1" applyNumberFormat="1"/>
    <xf borderId="7" fillId="5" fontId="1" numFmtId="0" xfId="0" applyBorder="1" applyFont="1"/>
    <xf borderId="7" fillId="0" fontId="4" numFmtId="169" xfId="0" applyBorder="1" applyFont="1" applyNumberFormat="1"/>
    <xf borderId="7" fillId="5" fontId="4" numFmtId="2" xfId="0" applyBorder="1" applyFont="1" applyNumberFormat="1"/>
    <xf borderId="7" fillId="5" fontId="1" numFmtId="2" xfId="0" applyBorder="1" applyFont="1" applyNumberFormat="1"/>
    <xf borderId="7" fillId="5" fontId="1" numFmtId="168" xfId="0" applyAlignment="1" applyBorder="1" applyFont="1" applyNumberFormat="1">
      <alignment horizontal="right"/>
    </xf>
    <xf borderId="0" fillId="0" fontId="46" numFmtId="0" xfId="0" applyFont="1"/>
    <xf borderId="0" fillId="0" fontId="4" numFmtId="0" xfId="0" applyAlignment="1" applyFont="1">
      <alignment readingOrder="0"/>
    </xf>
    <xf borderId="25" fillId="15" fontId="4" numFmtId="0" xfId="0" applyAlignment="1" applyBorder="1" applyFont="1">
      <alignment horizontal="center"/>
    </xf>
    <xf borderId="0" fillId="0" fontId="46" numFmtId="0" xfId="0" applyAlignment="1" applyFont="1">
      <alignment readingOrder="0"/>
    </xf>
    <xf borderId="0" fillId="0" fontId="47" numFmtId="0" xfId="0" applyAlignment="1" applyFont="1">
      <alignment horizontal="left" vertical="center"/>
    </xf>
    <xf borderId="0" fillId="0" fontId="48" numFmtId="0" xfId="0" applyFont="1"/>
    <xf borderId="72" fillId="10" fontId="49" numFmtId="0" xfId="0" applyBorder="1" applyFont="1"/>
    <xf borderId="98" fillId="10" fontId="4" numFmtId="9" xfId="0" applyBorder="1" applyFont="1" applyNumberFormat="1"/>
    <xf borderId="7" fillId="10" fontId="49" numFmtId="0" xfId="0" applyBorder="1" applyFont="1"/>
    <xf borderId="97" fillId="10" fontId="49" numFmtId="0" xfId="0" applyBorder="1" applyFont="1"/>
    <xf borderId="7" fillId="10" fontId="50" numFmtId="0" xfId="0" applyAlignment="1" applyBorder="1" applyFont="1">
      <alignment horizontal="left" vertical="center"/>
    </xf>
    <xf borderId="0" fillId="0" fontId="49" numFmtId="0" xfId="0" applyFont="1"/>
    <xf borderId="7" fillId="0" fontId="49" numFmtId="0" xfId="0" applyBorder="1" applyFont="1"/>
    <xf borderId="0" fillId="0" fontId="49" numFmtId="0" xfId="0" applyAlignment="1" applyFont="1">
      <alignment horizontal="left"/>
    </xf>
    <xf borderId="0" fillId="0" fontId="49" numFmtId="0" xfId="0" applyAlignment="1" applyFont="1">
      <alignment horizontal="left" readingOrder="0"/>
    </xf>
    <xf borderId="0" fillId="0" fontId="11" numFmtId="0" xfId="0" applyAlignment="1" applyFont="1">
      <alignment horizontal="left"/>
    </xf>
    <xf borderId="0" fillId="0" fontId="48" numFmtId="0" xfId="0" applyAlignment="1" applyFont="1">
      <alignment horizontal="center" readingOrder="0"/>
    </xf>
    <xf borderId="0" fillId="0" fontId="48" numFmtId="0" xfId="0" applyAlignment="1" applyFont="1">
      <alignment horizontal="center"/>
    </xf>
    <xf borderId="34" fillId="0" fontId="4" numFmtId="0" xfId="0" applyAlignment="1" applyBorder="1" applyFont="1">
      <alignment horizontal="center"/>
    </xf>
    <xf borderId="7" fillId="0" fontId="4" numFmtId="2" xfId="0" applyBorder="1" applyFont="1" applyNumberFormat="1"/>
    <xf borderId="19" fillId="0" fontId="4" numFmtId="2" xfId="0" applyBorder="1" applyFont="1" applyNumberFormat="1"/>
    <xf borderId="7" fillId="0" fontId="1" numFmtId="2" xfId="0" applyBorder="1" applyFont="1" applyNumberFormat="1"/>
    <xf borderId="99" fillId="13" fontId="4" numFmtId="0" xfId="0" applyBorder="1" applyFont="1"/>
    <xf borderId="99" fillId="16" fontId="4" numFmtId="0" xfId="0" applyBorder="1" applyFill="1" applyFont="1"/>
    <xf borderId="29" fillId="16" fontId="51" numFmtId="0" xfId="0" applyAlignment="1" applyBorder="1" applyFont="1">
      <alignment vertical="center"/>
    </xf>
    <xf borderId="29" fillId="16" fontId="4" numFmtId="0" xfId="0" applyBorder="1" applyFont="1"/>
    <xf borderId="29" fillId="16" fontId="4" numFmtId="2" xfId="0" applyBorder="1" applyFont="1" applyNumberFormat="1"/>
    <xf borderId="0" fillId="0" fontId="52" numFmtId="0" xfId="0" applyFont="1"/>
    <xf borderId="0" fillId="0" fontId="53" numFmtId="0" xfId="0" applyFont="1"/>
    <xf borderId="29" fillId="16" fontId="54" numFmtId="0" xfId="0" applyAlignment="1" applyBorder="1" applyFont="1">
      <alignment vertical="center"/>
    </xf>
    <xf borderId="29" fillId="16" fontId="32" numFmtId="0" xfId="0" applyBorder="1" applyFont="1"/>
    <xf borderId="72" fillId="17" fontId="4" numFmtId="0" xfId="0" applyBorder="1" applyFill="1" applyFont="1"/>
    <xf borderId="50" fillId="17" fontId="51" numFmtId="0" xfId="0" applyAlignment="1" applyBorder="1" applyFont="1">
      <alignment horizontal="left" vertical="center"/>
    </xf>
    <xf borderId="74" fillId="17" fontId="1" numFmtId="2" xfId="0" applyBorder="1" applyFont="1" applyNumberFormat="1"/>
    <xf borderId="0" fillId="0" fontId="55" numFmtId="0" xfId="0" applyAlignment="1" applyFont="1">
      <alignment horizontal="center" readingOrder="1" vertical="center"/>
    </xf>
    <xf borderId="50" fillId="17" fontId="51" numFmtId="0" xfId="0" applyAlignment="1" applyBorder="1" applyFont="1">
      <alignment horizontal="center" vertical="center"/>
    </xf>
    <xf borderId="74" fillId="17" fontId="4" numFmtId="2" xfId="0" applyBorder="1" applyFont="1" applyNumberFormat="1"/>
    <xf borderId="7" fillId="5" fontId="4" numFmtId="0" xfId="0" applyBorder="1" applyFont="1"/>
    <xf borderId="7" fillId="4" fontId="1" numFmtId="0" xfId="0" applyBorder="1" applyFont="1"/>
    <xf borderId="7" fillId="4" fontId="4" numFmtId="0" xfId="0" applyBorder="1" applyFont="1"/>
    <xf borderId="7" fillId="4" fontId="1" numFmtId="168" xfId="0" applyBorder="1" applyFont="1" applyNumberFormat="1"/>
    <xf borderId="7" fillId="18" fontId="1" numFmtId="0" xfId="0" applyBorder="1" applyFill="1" applyFont="1"/>
    <xf borderId="7" fillId="18" fontId="4" numFmtId="0" xfId="0" applyBorder="1" applyFont="1"/>
    <xf borderId="7" fillId="18" fontId="4" numFmtId="2" xfId="0" applyBorder="1" applyFont="1" applyNumberFormat="1"/>
    <xf borderId="7" fillId="18" fontId="1" numFmtId="2" xfId="0" applyBorder="1" applyFont="1" applyNumberFormat="1"/>
    <xf borderId="100" fillId="5" fontId="1" numFmtId="0" xfId="0" applyBorder="1" applyFont="1"/>
    <xf borderId="29" fillId="5" fontId="4" numFmtId="2" xfId="0" applyBorder="1" applyFont="1" applyNumberFormat="1"/>
    <xf borderId="29" fillId="5" fontId="1" numFmtId="2" xfId="0" applyBorder="1" applyFont="1" applyNumberFormat="1"/>
    <xf borderId="101" fillId="16" fontId="48" numFmtId="0" xfId="0" applyBorder="1" applyFont="1"/>
    <xf borderId="102" fillId="16" fontId="49" numFmtId="2" xfId="0" applyBorder="1" applyFont="1" applyNumberFormat="1"/>
    <xf borderId="102" fillId="16" fontId="48" numFmtId="2" xfId="0" applyBorder="1" applyFont="1" applyNumberFormat="1"/>
    <xf borderId="102" fillId="16" fontId="49" numFmtId="0" xfId="0" applyBorder="1" applyFont="1"/>
    <xf borderId="103" fillId="16" fontId="4" numFmtId="0" xfId="0" applyBorder="1" applyFont="1"/>
    <xf borderId="62" fillId="16" fontId="4" numFmtId="0" xfId="0" applyBorder="1" applyFont="1"/>
    <xf borderId="29" fillId="16" fontId="1" numFmtId="0" xfId="0" applyBorder="1" applyFont="1"/>
    <xf borderId="68" fillId="16" fontId="1" numFmtId="0" xfId="0" applyBorder="1" applyFont="1"/>
    <xf borderId="68" fillId="16" fontId="4" numFmtId="0" xfId="0" applyBorder="1" applyFont="1"/>
    <xf borderId="0" fillId="0" fontId="1" numFmtId="0" xfId="0" applyFont="1"/>
    <xf borderId="38" fillId="0" fontId="1" numFmtId="0" xfId="0" applyBorder="1" applyFont="1"/>
    <xf borderId="35" fillId="0" fontId="1" numFmtId="0" xfId="0" applyBorder="1" applyFont="1"/>
    <xf borderId="63" fillId="16" fontId="4" numFmtId="0" xfId="0" applyBorder="1" applyFont="1"/>
    <xf borderId="64" fillId="16" fontId="4" numFmtId="2" xfId="0" applyBorder="1" applyFont="1" applyNumberFormat="1"/>
    <xf borderId="64" fillId="16" fontId="1" numFmtId="0" xfId="0" applyBorder="1" applyFont="1"/>
    <xf borderId="65" fillId="16" fontId="4" numFmtId="0" xfId="0" applyBorder="1" applyFont="1"/>
    <xf borderId="19" fillId="0" fontId="1" numFmtId="0" xfId="0" applyBorder="1" applyFont="1"/>
    <xf borderId="104" fillId="13" fontId="1" numFmtId="0" xfId="0" applyBorder="1" applyFont="1"/>
    <xf borderId="104" fillId="5" fontId="4" numFmtId="2" xfId="0" applyBorder="1" applyFont="1" applyNumberFormat="1"/>
    <xf borderId="104" fillId="5" fontId="1" numFmtId="2" xfId="0" applyBorder="1" applyFont="1" applyNumberFormat="1"/>
    <xf borderId="99" fillId="19" fontId="4" numFmtId="0" xfId="0" applyBorder="1" applyFill="1" applyFont="1"/>
    <xf borderId="8" fillId="5" fontId="4" numFmtId="0" xfId="0" applyAlignment="1" applyBorder="1" applyFont="1">
      <alignment horizontal="left"/>
    </xf>
    <xf borderId="104" fillId="19" fontId="4" numFmtId="0" xfId="0" applyBorder="1" applyFont="1"/>
    <xf borderId="104" fillId="5" fontId="4" numFmtId="0" xfId="0" applyBorder="1" applyFont="1"/>
    <xf borderId="100" fillId="5" fontId="4" numFmtId="0" xfId="0" applyBorder="1" applyFont="1"/>
    <xf borderId="105" fillId="5" fontId="4" numFmtId="0" xfId="0" applyBorder="1" applyFont="1"/>
    <xf borderId="74" fillId="5" fontId="4" numFmtId="0" xfId="0" applyBorder="1" applyFont="1"/>
    <xf borderId="72" fillId="5" fontId="1" numFmtId="2" xfId="0" applyBorder="1" applyFont="1" applyNumberFormat="1"/>
    <xf borderId="101" fillId="16" fontId="4" numFmtId="0" xfId="0" applyAlignment="1" applyBorder="1" applyFont="1">
      <alignment readingOrder="0"/>
    </xf>
    <xf borderId="59" fillId="16" fontId="4" numFmtId="0" xfId="0" applyBorder="1" applyFont="1"/>
    <xf borderId="106" fillId="16" fontId="4" numFmtId="2" xfId="0" applyBorder="1" applyFont="1" applyNumberFormat="1"/>
    <xf borderId="50" fillId="16" fontId="4" numFmtId="0" xfId="0" applyAlignment="1" applyBorder="1" applyFont="1">
      <alignment horizontal="center"/>
    </xf>
    <xf borderId="101" fillId="16" fontId="4" numFmtId="0" xfId="0" applyBorder="1" applyFont="1"/>
    <xf borderId="107" fillId="16" fontId="4" numFmtId="0" xfId="0" applyAlignment="1" applyBorder="1" applyFont="1">
      <alignment horizontal="left"/>
    </xf>
    <xf borderId="0" fillId="0" fontId="55" numFmtId="0" xfId="0" applyAlignment="1" applyFont="1">
      <alignment horizontal="center" shrinkToFit="0" wrapText="1"/>
    </xf>
    <xf borderId="72" fillId="5" fontId="4" numFmtId="0" xfId="0" applyBorder="1" applyFont="1"/>
    <xf borderId="50" fillId="5" fontId="38" numFmtId="0" xfId="0" applyAlignment="1" applyBorder="1" applyFont="1">
      <alignment horizontal="center"/>
    </xf>
    <xf borderId="73" fillId="5" fontId="4" numFmtId="2" xfId="0" applyBorder="1" applyFont="1" applyNumberFormat="1"/>
    <xf borderId="36" fillId="17" fontId="32" numFmtId="0" xfId="0" applyAlignment="1" applyBorder="1" applyFont="1">
      <alignment horizontal="center" shrinkToFit="0" wrapText="1"/>
    </xf>
    <xf borderId="0" fillId="0" fontId="56" numFmtId="0" xfId="0" applyAlignment="1" applyFont="1">
      <alignment horizontal="center"/>
    </xf>
    <xf borderId="8" fillId="5" fontId="57" numFmtId="0" xfId="0" applyAlignment="1" applyBorder="1" applyFont="1">
      <alignment horizontal="center" vertical="center"/>
    </xf>
    <xf borderId="8" fillId="5" fontId="4" numFmtId="2" xfId="0" applyBorder="1" applyFont="1" applyNumberFormat="1"/>
    <xf borderId="108" fillId="17" fontId="32" numFmtId="0" xfId="0" applyAlignment="1" applyBorder="1" applyFont="1">
      <alignment horizontal="left" shrinkToFit="0" wrapText="1"/>
    </xf>
    <xf borderId="109" fillId="0" fontId="3" numFmtId="0" xfId="0" applyBorder="1" applyFont="1"/>
    <xf borderId="110" fillId="3" fontId="32" numFmtId="0" xfId="0" applyAlignment="1" applyBorder="1" applyFont="1">
      <alignment horizontal="left" shrinkToFit="0" wrapText="1"/>
    </xf>
    <xf borderId="27" fillId="3" fontId="32" numFmtId="0" xfId="0" applyAlignment="1" applyBorder="1" applyFont="1">
      <alignment horizontal="left" shrinkToFit="0" wrapText="1"/>
    </xf>
    <xf borderId="28" fillId="3" fontId="32" numFmtId="0" xfId="0" applyAlignment="1" applyBorder="1" applyFont="1">
      <alignment horizontal="left" shrinkToFit="0" wrapText="1"/>
    </xf>
    <xf borderId="59" fillId="5" fontId="48" numFmtId="0" xfId="0" applyBorder="1" applyFont="1"/>
    <xf borderId="106" fillId="5" fontId="49" numFmtId="2" xfId="0" applyBorder="1" applyFont="1" applyNumberFormat="1"/>
    <xf borderId="106" fillId="5" fontId="48" numFmtId="2" xfId="0" applyBorder="1" applyFont="1" applyNumberFormat="1"/>
    <xf borderId="17" fillId="0" fontId="49" numFmtId="0" xfId="0" applyBorder="1" applyFont="1"/>
    <xf borderId="39" fillId="0" fontId="4" numFmtId="0" xfId="0" applyBorder="1" applyFont="1"/>
    <xf borderId="40" fillId="0" fontId="4" numFmtId="0" xfId="0" applyBorder="1" applyFont="1"/>
    <xf borderId="23" fillId="0" fontId="4" numFmtId="0" xfId="0" applyBorder="1" applyFont="1"/>
    <xf borderId="62" fillId="4" fontId="4" numFmtId="0" xfId="0" applyBorder="1" applyFont="1"/>
    <xf borderId="29" fillId="4" fontId="1" numFmtId="2" xfId="0" applyBorder="1" applyFont="1" applyNumberFormat="1"/>
    <xf borderId="0" fillId="0" fontId="1" numFmtId="0" xfId="0" applyAlignment="1" applyFont="1">
      <alignment readingOrder="0"/>
    </xf>
    <xf borderId="62" fillId="20" fontId="4" numFmtId="0" xfId="0" applyBorder="1" applyFill="1" applyFont="1"/>
    <xf borderId="29" fillId="20" fontId="4" numFmtId="2" xfId="0" applyBorder="1" applyFont="1" applyNumberFormat="1"/>
    <xf borderId="29" fillId="5" fontId="57" numFmtId="0" xfId="0" applyBorder="1" applyFont="1"/>
    <xf borderId="68" fillId="5" fontId="58" numFmtId="2" xfId="0" applyBorder="1" applyFont="1" applyNumberFormat="1"/>
    <xf borderId="0" fillId="0" fontId="58" numFmtId="0" xfId="0" applyFont="1"/>
    <xf borderId="29" fillId="5" fontId="59" numFmtId="0" xfId="0" applyBorder="1" applyFont="1"/>
    <xf borderId="29" fillId="5" fontId="58" numFmtId="2" xfId="0" applyBorder="1" applyFont="1" applyNumberFormat="1"/>
    <xf borderId="0" fillId="0" fontId="60" numFmtId="0" xfId="0" applyFont="1"/>
    <xf borderId="63" fillId="20" fontId="4" numFmtId="0" xfId="0" applyBorder="1" applyFont="1"/>
    <xf borderId="64" fillId="20" fontId="4" numFmtId="2" xfId="0" applyBorder="1" applyFont="1" applyNumberFormat="1"/>
    <xf borderId="1" fillId="0" fontId="1" numFmtId="0" xfId="0" applyBorder="1" applyFont="1"/>
    <xf borderId="64" fillId="5" fontId="57" numFmtId="0" xfId="0" applyAlignment="1" applyBorder="1" applyFont="1">
      <alignment vertical="center"/>
    </xf>
    <xf borderId="65" fillId="5" fontId="1" numFmtId="2" xfId="0" applyBorder="1" applyFont="1" applyNumberFormat="1"/>
    <xf borderId="29" fillId="5" fontId="57" numFmtId="0" xfId="0" applyAlignment="1" applyBorder="1" applyFont="1">
      <alignment vertical="center"/>
    </xf>
    <xf borderId="0" fillId="0" fontId="1" numFmtId="0" xfId="0" applyAlignment="1" applyFont="1">
      <alignment horizontal="left"/>
    </xf>
    <xf borderId="40" fillId="0" fontId="4" numFmtId="0" xfId="0" applyAlignment="1" applyBorder="1" applyFont="1">
      <alignment horizontal="left"/>
    </xf>
    <xf borderId="0" fillId="0" fontId="4" numFmtId="0" xfId="0" applyAlignment="1" applyFont="1">
      <alignment horizontal="left"/>
    </xf>
    <xf borderId="29" fillId="5" fontId="59" numFmtId="0" xfId="0" applyAlignment="1" applyBorder="1" applyFont="1">
      <alignment horizontal="left"/>
    </xf>
    <xf borderId="68" fillId="5" fontId="58" numFmtId="2" xfId="0" applyAlignment="1" applyBorder="1" applyFont="1" applyNumberFormat="1">
      <alignment horizontal="left"/>
    </xf>
    <xf borderId="41" fillId="0" fontId="4" numFmtId="0" xfId="0" applyBorder="1" applyFont="1"/>
    <xf borderId="1" fillId="0" fontId="4" numFmtId="0" xfId="0" applyBorder="1" applyFont="1"/>
    <xf borderId="42" fillId="0" fontId="4" numFmtId="0" xfId="0" applyBorder="1" applyFont="1"/>
    <xf borderId="0" fillId="0" fontId="56" numFmtId="0" xfId="0" applyAlignment="1" applyFont="1">
      <alignment horizontal="center" readingOrder="0"/>
    </xf>
    <xf borderId="7" fillId="21" fontId="48" numFmtId="0" xfId="0" applyAlignment="1" applyBorder="1" applyFill="1" applyFont="1">
      <alignment horizontal="center"/>
    </xf>
    <xf borderId="7" fillId="22" fontId="49" numFmtId="0" xfId="0" applyAlignment="1" applyBorder="1" applyFill="1" applyFont="1">
      <alignment horizontal="left"/>
    </xf>
    <xf borderId="7" fillId="22" fontId="49" numFmtId="0" xfId="0" applyAlignment="1" applyBorder="1" applyFont="1">
      <alignment horizontal="center"/>
    </xf>
    <xf borderId="0" fillId="0" fontId="1" numFmtId="0" xfId="0" applyAlignment="1" applyFont="1">
      <alignment horizontal="center"/>
    </xf>
    <xf borderId="7" fillId="23" fontId="56" numFmtId="0" xfId="0" applyAlignment="1" applyBorder="1" applyFill="1" applyFont="1">
      <alignment horizontal="center"/>
    </xf>
    <xf borderId="7" fillId="21" fontId="56" numFmtId="0" xfId="0" applyAlignment="1" applyBorder="1" applyFont="1">
      <alignment horizontal="center"/>
    </xf>
    <xf borderId="7" fillId="23" fontId="4" numFmtId="0" xfId="0" applyAlignment="1" applyBorder="1" applyFont="1">
      <alignment horizontal="center"/>
    </xf>
    <xf borderId="7" fillId="0" fontId="4" numFmtId="1" xfId="0" applyBorder="1" applyFont="1" applyNumberFormat="1"/>
    <xf borderId="7" fillId="23" fontId="58" numFmtId="0" xfId="0" applyAlignment="1" applyBorder="1" applyFont="1">
      <alignment horizontal="center" shrinkToFit="0" wrapText="1"/>
    </xf>
    <xf borderId="7" fillId="23" fontId="4" numFmtId="0" xfId="0" applyBorder="1" applyFont="1"/>
    <xf borderId="25" fillId="23" fontId="1" numFmtId="0" xfId="0" applyAlignment="1" applyBorder="1" applyFont="1">
      <alignment horizontal="left"/>
    </xf>
    <xf borderId="111" fillId="0" fontId="4" numFmtId="0" xfId="0" applyBorder="1" applyFont="1"/>
    <xf borderId="111" fillId="0" fontId="4" numFmtId="1" xfId="0" applyBorder="1" applyFont="1" applyNumberFormat="1"/>
    <xf borderId="25" fillId="23" fontId="4" numFmtId="0" xfId="0" applyAlignment="1" applyBorder="1" applyFont="1">
      <alignment horizontal="left"/>
    </xf>
    <xf borderId="112" fillId="0" fontId="4" numFmtId="0" xfId="0" applyBorder="1" applyFont="1"/>
    <xf borderId="112" fillId="0" fontId="4" numFmtId="1" xfId="0" applyBorder="1" applyFont="1" applyNumberFormat="1"/>
    <xf borderId="113" fillId="2" fontId="61" numFmtId="0" xfId="0" applyBorder="1" applyFont="1"/>
    <xf borderId="54" fillId="2" fontId="61" numFmtId="0" xfId="0" applyAlignment="1" applyBorder="1" applyFont="1">
      <alignment horizontal="center"/>
    </xf>
    <xf borderId="5" fillId="2" fontId="61" numFmtId="0" xfId="0" applyBorder="1" applyFont="1"/>
    <xf borderId="6" fillId="4" fontId="4" numFmtId="0" xfId="0" applyBorder="1" applyFont="1"/>
    <xf borderId="8" fillId="4" fontId="4" numFmtId="0" xfId="0" applyBorder="1" applyFont="1"/>
    <xf borderId="114" fillId="4" fontId="4" numFmtId="9" xfId="0" applyBorder="1" applyFont="1" applyNumberFormat="1"/>
    <xf borderId="8" fillId="4" fontId="4" numFmtId="0" xfId="0" applyAlignment="1" applyBorder="1" applyFont="1">
      <alignment readingOrder="0"/>
    </xf>
    <xf borderId="115" fillId="4" fontId="4" numFmtId="0" xfId="0" applyBorder="1" applyFont="1"/>
    <xf borderId="30" fillId="4" fontId="4" numFmtId="0" xfId="0" applyAlignment="1" applyBorder="1" applyFont="1">
      <alignment readingOrder="0"/>
    </xf>
    <xf borderId="116" fillId="4" fontId="4" numFmtId="9" xfId="0" applyBorder="1" applyFont="1" applyNumberFormat="1"/>
    <xf borderId="11" fillId="2" fontId="61" numFmtId="0" xfId="0" applyAlignment="1" applyBorder="1" applyFont="1">
      <alignment horizontal="center"/>
    </xf>
    <xf borderId="117" fillId="2" fontId="62" numFmtId="0" xfId="0" applyBorder="1" applyFont="1"/>
    <xf borderId="8" fillId="4" fontId="4" numFmtId="0" xfId="0" applyAlignment="1" applyBorder="1" applyFont="1">
      <alignment horizontal="left"/>
    </xf>
    <xf borderId="7" fillId="4" fontId="4" numFmtId="9" xfId="0" applyBorder="1" applyFont="1" applyNumberFormat="1"/>
    <xf borderId="8" fillId="4" fontId="4" numFmtId="0" xfId="0" applyAlignment="1" applyBorder="1" applyFont="1">
      <alignment horizontal="left" readingOrder="0"/>
    </xf>
    <xf borderId="118" fillId="5" fontId="4" numFmtId="0" xfId="0" applyAlignment="1" applyBorder="1" applyFont="1">
      <alignment horizontal="center"/>
    </xf>
    <xf borderId="119" fillId="0" fontId="3" numFmtId="0" xfId="0" applyBorder="1" applyFont="1"/>
    <xf borderId="120" fillId="0" fontId="3" numFmtId="0" xfId="0" applyBorder="1" applyFont="1"/>
    <xf borderId="25" fillId="2" fontId="62" numFmtId="0" xfId="0" applyAlignment="1" applyBorder="1" applyFont="1">
      <alignment horizontal="center"/>
    </xf>
    <xf borderId="11" fillId="24" fontId="4" numFmtId="0" xfId="0" applyAlignment="1" applyBorder="1" applyFill="1" applyFont="1">
      <alignment horizontal="center"/>
    </xf>
    <xf borderId="110" fillId="0" fontId="3" numFmtId="0" xfId="0" applyBorder="1" applyFont="1"/>
    <xf borderId="59" fillId="4" fontId="4" numFmtId="0" xfId="0" applyAlignment="1" applyBorder="1" applyFont="1">
      <alignment shrinkToFit="0" vertical="top" wrapText="1"/>
    </xf>
    <xf borderId="121" fillId="4" fontId="4" numFmtId="9" xfId="0" applyAlignment="1" applyBorder="1" applyFont="1" applyNumberFormat="1">
      <alignment shrinkToFit="0" vertical="top" wrapText="1"/>
    </xf>
    <xf borderId="74" fillId="4" fontId="4" numFmtId="0" xfId="0" applyAlignment="1" applyBorder="1" applyFont="1">
      <alignment shrinkToFit="0" vertical="top" wrapText="1"/>
    </xf>
    <xf borderId="7" fillId="4" fontId="4" numFmtId="0" xfId="0" applyAlignment="1" applyBorder="1" applyFont="1">
      <alignment shrinkToFit="0" vertical="top" wrapText="1"/>
    </xf>
    <xf borderId="7" fillId="25" fontId="4" numFmtId="9" xfId="0" applyAlignment="1" applyBorder="1" applyFill="1" applyFont="1" applyNumberFormat="1">
      <alignment horizontal="center"/>
    </xf>
    <xf borderId="7" fillId="23" fontId="4" numFmtId="9" xfId="0" applyAlignment="1" applyBorder="1" applyFont="1" applyNumberFormat="1">
      <alignment horizontal="center"/>
    </xf>
    <xf borderId="7" fillId="26" fontId="4" numFmtId="9" xfId="0" applyAlignment="1" applyBorder="1" applyFill="1" applyFont="1" applyNumberFormat="1">
      <alignment horizontal="center"/>
    </xf>
    <xf borderId="7" fillId="15" fontId="4" numFmtId="9" xfId="0" applyAlignment="1" applyBorder="1" applyFont="1" applyNumberFormat="1">
      <alignment horizontal="center"/>
    </xf>
    <xf borderId="7" fillId="8" fontId="62" numFmtId="9" xfId="0" applyAlignment="1" applyBorder="1" applyFont="1" applyNumberFormat="1">
      <alignment horizontal="center"/>
    </xf>
    <xf borderId="25" fillId="5" fontId="4" numFmtId="0" xfId="0" applyAlignment="1" applyBorder="1" applyFont="1">
      <alignment horizontal="left"/>
    </xf>
    <xf borderId="72" fillId="4" fontId="4" numFmtId="0" xfId="0" applyAlignment="1" applyBorder="1" applyFont="1">
      <alignment shrinkToFit="0" wrapText="1"/>
    </xf>
    <xf borderId="74" fillId="4" fontId="4" numFmtId="9" xfId="0" applyAlignment="1" applyBorder="1" applyFont="1" applyNumberFormat="1">
      <alignment shrinkToFit="0" wrapText="1"/>
    </xf>
    <xf borderId="73" fillId="4" fontId="4" numFmtId="0" xfId="0" applyAlignment="1" applyBorder="1" applyFont="1">
      <alignment shrinkToFit="0" wrapText="1"/>
    </xf>
    <xf borderId="74" fillId="4" fontId="4" numFmtId="0" xfId="0" applyAlignment="1" applyBorder="1" applyFont="1">
      <alignment shrinkToFit="0" wrapText="1"/>
    </xf>
    <xf borderId="62" fillId="4" fontId="4" numFmtId="0" xfId="0" applyAlignment="1" applyBorder="1" applyFont="1">
      <alignment shrinkToFit="0" wrapText="1"/>
    </xf>
    <xf borderId="68" fillId="4" fontId="4" numFmtId="9" xfId="0" applyAlignment="1" applyBorder="1" applyFont="1" applyNumberFormat="1">
      <alignment shrinkToFit="0" wrapText="1"/>
    </xf>
    <xf borderId="7" fillId="4" fontId="4" numFmtId="0" xfId="0" applyAlignment="1" applyBorder="1" applyFont="1">
      <alignment shrinkToFit="0" wrapText="1"/>
    </xf>
    <xf borderId="72" fillId="4" fontId="63" numFmtId="0" xfId="0" applyAlignment="1" applyBorder="1" applyFont="1">
      <alignment readingOrder="0" shrinkToFit="0" vertical="top" wrapText="1"/>
    </xf>
    <xf borderId="74" fillId="4" fontId="4" numFmtId="9" xfId="0" applyAlignment="1" applyBorder="1" applyFont="1" applyNumberFormat="1">
      <alignment shrinkToFit="0" vertical="top" wrapText="1"/>
    </xf>
    <xf borderId="118" fillId="24" fontId="1" numFmtId="0" xfId="0" applyAlignment="1" applyBorder="1" applyFont="1">
      <alignment horizontal="center" vertical="top"/>
    </xf>
    <xf borderId="122" fillId="24" fontId="4" numFmtId="9" xfId="0" applyAlignment="1" applyBorder="1" applyFont="1" applyNumberFormat="1">
      <alignment horizontal="center"/>
    </xf>
    <xf borderId="29" fillId="24" fontId="4" numFmtId="9" xfId="0" applyAlignment="1" applyBorder="1" applyFont="1" applyNumberFormat="1">
      <alignment horizontal="center"/>
    </xf>
    <xf borderId="123" fillId="24" fontId="4" numFmtId="0" xfId="0" applyAlignment="1" applyBorder="1" applyFont="1">
      <alignment horizontal="center"/>
    </xf>
    <xf borderId="123" fillId="24" fontId="4" numFmtId="9" xfId="0" applyAlignment="1" applyBorder="1" applyFont="1" applyNumberFormat="1">
      <alignment horizontal="center"/>
    </xf>
    <xf borderId="124" fillId="24" fontId="63" numFmtId="0" xfId="0" applyAlignment="1" applyBorder="1" applyFont="1">
      <alignment horizontal="center"/>
    </xf>
    <xf borderId="29" fillId="5" fontId="1" numFmtId="0" xfId="0" applyAlignment="1" applyBorder="1" applyFont="1">
      <alignment horizontal="center" vertical="top"/>
    </xf>
    <xf borderId="29" fillId="5" fontId="4" numFmtId="0" xfId="0" applyAlignment="1" applyBorder="1" applyFont="1">
      <alignment horizontal="center"/>
    </xf>
    <xf borderId="29" fillId="5" fontId="4" numFmtId="9" xfId="0" applyAlignment="1" applyBorder="1" applyFont="1" applyNumberFormat="1">
      <alignment horizontal="center"/>
    </xf>
    <xf borderId="125" fillId="5" fontId="63" numFmtId="0" xfId="0" applyAlignment="1" applyBorder="1" applyFont="1">
      <alignment horizontal="center"/>
    </xf>
    <xf borderId="7" fillId="25" fontId="62" numFmtId="9" xfId="0" applyAlignment="1" applyBorder="1" applyFont="1" applyNumberFormat="1">
      <alignment horizontal="center"/>
    </xf>
    <xf borderId="0" fillId="0" fontId="4" numFmtId="0" xfId="0" applyAlignment="1" applyFont="1">
      <alignment horizontal="left" shrinkToFit="0" wrapText="1"/>
    </xf>
    <xf borderId="7" fillId="21" fontId="4" numFmtId="0" xfId="0" applyBorder="1" applyFont="1"/>
    <xf borderId="0" fillId="0" fontId="4" numFmtId="0" xfId="0" applyAlignment="1" applyFont="1">
      <alignment horizontal="left" shrinkToFit="0" vertical="top" wrapText="1"/>
    </xf>
    <xf borderId="7" fillId="0" fontId="4" numFmtId="18" xfId="0" applyBorder="1" applyFont="1" applyNumberFormat="1"/>
    <xf borderId="7" fillId="26" fontId="4" numFmtId="0" xfId="0" applyBorder="1" applyFont="1"/>
    <xf borderId="7" fillId="15" fontId="4" numFmtId="0" xfId="0" applyBorder="1" applyFont="1"/>
    <xf borderId="7" fillId="8" fontId="4" numFmtId="0" xfId="0" applyBorder="1" applyFont="1"/>
    <xf borderId="8" fillId="27" fontId="4" numFmtId="0" xfId="0" applyAlignment="1" applyBorder="1" applyFill="1" applyFont="1">
      <alignment horizontal="center"/>
    </xf>
    <xf borderId="7" fillId="27" fontId="4" numFmtId="0" xfId="0" applyBorder="1" applyFont="1"/>
    <xf borderId="8" fillId="0" fontId="64" numFmtId="0" xfId="0" applyAlignment="1" applyBorder="1" applyFont="1">
      <alignment horizontal="left" readingOrder="0" shrinkToFit="0" vertical="center" wrapText="1"/>
    </xf>
    <xf borderId="7" fillId="0" fontId="65" numFmtId="9" xfId="0" applyAlignment="1" applyBorder="1" applyFont="1" applyNumberFormat="1">
      <alignment shrinkToFit="0" vertical="top" wrapText="1"/>
    </xf>
    <xf borderId="7" fillId="0" fontId="65" numFmtId="9" xfId="0" applyAlignment="1" applyBorder="1" applyFont="1" applyNumberFormat="1">
      <alignment vertical="top"/>
    </xf>
    <xf borderId="8" fillId="15" fontId="65" numFmtId="9" xfId="0" applyAlignment="1" applyBorder="1" applyFont="1" applyNumberFormat="1">
      <alignment horizontal="center" vertical="top"/>
    </xf>
    <xf borderId="0" fillId="0" fontId="65" numFmtId="0" xfId="0" applyFont="1"/>
    <xf borderId="8" fillId="0" fontId="64" numFmtId="0" xfId="0" applyAlignment="1" applyBorder="1" applyFont="1">
      <alignment horizontal="left" shrinkToFit="0" vertical="center" wrapText="1"/>
    </xf>
    <xf borderId="8" fillId="21" fontId="4" numFmtId="9" xfId="0" applyAlignment="1" applyBorder="1" applyFont="1" applyNumberFormat="1">
      <alignment horizontal="center"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customschemas.google.com/relationships/workbookmetadata" Target="metadata"/><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Planificado</a:t>
            </a:r>
          </a:p>
        </c:rich>
      </c:tx>
      <c:overlay val="0"/>
    </c:title>
    <c:plotArea>
      <c:layout/>
      <c:lineChart>
        <c:varyColors val="0"/>
        <c:ser>
          <c:idx val="0"/>
          <c:order val="0"/>
          <c:tx>
            <c:v>Valor Planificado</c:v>
          </c:tx>
          <c:spPr>
            <a:ln cmpd="sng" w="28575">
              <a:solidFill>
                <a:schemeClr val="accent3"/>
              </a:solidFill>
            </a:ln>
          </c:spPr>
          <c:marker>
            <c:symbol val="circle"/>
            <c:size val="5"/>
            <c:spPr>
              <a:solidFill>
                <a:schemeClr val="accent3"/>
              </a:solidFill>
              <a:ln cmpd="sng">
                <a:solidFill>
                  <a:schemeClr val="accent3"/>
                </a:solidFill>
              </a:ln>
            </c:spPr>
          </c:marker>
          <c:val>
            <c:numRef>
              <c:f>'Valor Planificado'!$F$23:$L$23</c:f>
              <c:numCache/>
            </c:numRef>
          </c:val>
          <c:smooth val="0"/>
        </c:ser>
        <c:axId val="365720523"/>
        <c:axId val="1606773476"/>
      </c:lineChart>
      <c:catAx>
        <c:axId val="365720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 sourceLinked="0"/>
        <c:majorTickMark val="none"/>
        <c:minorTickMark val="none"/>
        <c:spPr/>
        <c:txPr>
          <a:bodyPr/>
          <a:lstStyle/>
          <a:p>
            <a:pPr lvl="0">
              <a:defRPr b="0" i="0" sz="900">
                <a:solidFill>
                  <a:srgbClr val="000000"/>
                </a:solidFill>
                <a:latin typeface="+mn-lt"/>
              </a:defRPr>
            </a:pPr>
          </a:p>
        </c:txPr>
        <c:crossAx val="1606773476"/>
      </c:catAx>
      <c:valAx>
        <c:axId val="1606773476"/>
        <c:scaling>
          <c:orientation val="minMax"/>
          <c:max val="700.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 Planificado</a:t>
                </a:r>
              </a:p>
            </c:rich>
          </c:tx>
          <c:overlay val="0"/>
        </c:title>
        <c:numFmt formatCode="&quot;$&quot;#,##0_);[Red]\(&quot;$&quot;#,##0\)" sourceLinked="0"/>
        <c:majorTickMark val="none"/>
        <c:minorTickMark val="none"/>
        <c:tickLblPos val="nextTo"/>
        <c:spPr>
          <a:ln/>
        </c:spPr>
        <c:txPr>
          <a:bodyPr/>
          <a:lstStyle/>
          <a:p>
            <a:pPr lvl="0">
              <a:defRPr b="0" i="0" sz="900">
                <a:solidFill>
                  <a:srgbClr val="000000"/>
                </a:solidFill>
                <a:latin typeface="+mn-lt"/>
              </a:defRPr>
            </a:pPr>
          </a:p>
        </c:txPr>
        <c:crossAx val="365720523"/>
        <c:majorUnit val="50.0"/>
        <c:minorUnit val="2.0"/>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Gráfico de Control</a:t>
            </a:r>
          </a:p>
        </c:rich>
      </c:tx>
      <c:overlay val="0"/>
    </c:title>
    <c:plotArea>
      <c:layout>
        <c:manualLayout>
          <c:xMode val="edge"/>
          <c:yMode val="edge"/>
          <c:x val="0.06380314960629921"/>
          <c:y val="0.1659507829977629"/>
          <c:w val="0.9028635170603675"/>
          <c:h val="0.6770543782698304"/>
        </c:manualLayout>
      </c:layout>
      <c:lineChart>
        <c:ser>
          <c:idx val="0"/>
          <c:order val="0"/>
          <c:tx>
            <c:v>Funcionalidades</c:v>
          </c:tx>
          <c:spPr>
            <a:ln cmpd="sng" w="28575">
              <a:solidFill>
                <a:schemeClr val="accent1"/>
              </a:solidFill>
            </a:ln>
          </c:spPr>
          <c:marker>
            <c:symbol val="circle"/>
            <c:size val="9"/>
            <c:spPr>
              <a:solidFill>
                <a:schemeClr val="accent1"/>
              </a:solidFill>
              <a:ln cmpd="sng">
                <a:solidFill>
                  <a:schemeClr val="accent1"/>
                </a:solidFill>
              </a:ln>
            </c:spPr>
          </c:marker>
          <c:val>
            <c:numRef>
              <c:f>'diagrama de control'!$D$5:$D$10</c:f>
              <c:numCache/>
            </c:numRef>
          </c:val>
          <c:smooth val="0"/>
        </c:ser>
        <c:ser>
          <c:idx val="1"/>
          <c:order val="1"/>
          <c:tx>
            <c:v>LSC</c:v>
          </c:tx>
          <c:spPr>
            <a:ln cmpd="sng" w="28575">
              <a:solidFill>
                <a:schemeClr val="accent2"/>
              </a:solidFill>
            </a:ln>
          </c:spPr>
          <c:marker>
            <c:symbol val="none"/>
          </c:marker>
          <c:val>
            <c:numRef>
              <c:f>'diagrama de control'!$E$5:$E$10</c:f>
              <c:numCache/>
            </c:numRef>
          </c:val>
          <c:smooth val="0"/>
        </c:ser>
        <c:ser>
          <c:idx val="2"/>
          <c:order val="2"/>
          <c:tx>
            <c:v>Media</c:v>
          </c:tx>
          <c:spPr>
            <a:ln cmpd="sng" w="28575">
              <a:solidFill>
                <a:srgbClr val="92D050">
                  <a:alpha val="100000"/>
                </a:srgbClr>
              </a:solidFill>
            </a:ln>
          </c:spPr>
          <c:marker>
            <c:symbol val="none"/>
          </c:marker>
          <c:val>
            <c:numRef>
              <c:f>'diagrama de control'!$F$7:$F$10</c:f>
              <c:numCache/>
            </c:numRef>
          </c:val>
          <c:smooth val="0"/>
        </c:ser>
        <c:ser>
          <c:idx val="3"/>
          <c:order val="3"/>
          <c:tx>
            <c:v>LIC</c:v>
          </c:tx>
          <c:spPr>
            <a:ln cmpd="sng" w="28575">
              <a:solidFill>
                <a:srgbClr val="FF0000">
                  <a:alpha val="100000"/>
                </a:srgbClr>
              </a:solidFill>
            </a:ln>
          </c:spPr>
          <c:marker>
            <c:symbol val="none"/>
          </c:marker>
          <c:val>
            <c:numRef>
              <c:f>'diagrama de control'!$G$5:$G$10</c:f>
              <c:numCache/>
            </c:numRef>
          </c:val>
          <c:smooth val="0"/>
        </c:ser>
        <c:axId val="149193280"/>
        <c:axId val="1881878710"/>
      </c:lineChart>
      <c:catAx>
        <c:axId val="149193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81878710"/>
      </c:catAx>
      <c:valAx>
        <c:axId val="18818787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9193280"/>
      </c:valAx>
    </c:plotArea>
    <c:legend>
      <c:legendPos val="b"/>
      <c:overlay val="0"/>
      <c:txPr>
        <a:bodyPr/>
        <a:lstStyle/>
        <a:p>
          <a:pPr lvl="0">
            <a:defRPr b="0" i="0" sz="9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Gráfico de Control</a:t>
            </a:r>
          </a:p>
        </c:rich>
      </c:tx>
      <c:overlay val="0"/>
    </c:title>
    <c:plotArea>
      <c:layout>
        <c:manualLayout>
          <c:xMode val="edge"/>
          <c:yMode val="edge"/>
          <c:x val="0.06380314960629921"/>
          <c:y val="0.1659507829977629"/>
          <c:w val="0.9028635170603675"/>
          <c:h val="0.6770543782698304"/>
        </c:manualLayout>
      </c:layout>
      <c:lineChart>
        <c:ser>
          <c:idx val="0"/>
          <c:order val="0"/>
          <c:tx>
            <c:v>Funcionalidades</c:v>
          </c:tx>
          <c:spPr>
            <a:ln cmpd="sng" w="28575">
              <a:solidFill>
                <a:schemeClr val="accent1"/>
              </a:solidFill>
            </a:ln>
          </c:spPr>
          <c:marker>
            <c:symbol val="circle"/>
            <c:size val="9"/>
            <c:spPr>
              <a:solidFill>
                <a:schemeClr val="accent1"/>
              </a:solidFill>
              <a:ln cmpd="sng">
                <a:solidFill>
                  <a:schemeClr val="accent1"/>
                </a:solidFill>
              </a:ln>
            </c:spPr>
          </c:marker>
          <c:val>
            <c:numRef>
              <c:f>retodiagramacontrol!$D$5:$D$10</c:f>
              <c:numCache/>
            </c:numRef>
          </c:val>
          <c:smooth val="0"/>
        </c:ser>
        <c:ser>
          <c:idx val="1"/>
          <c:order val="1"/>
          <c:tx>
            <c:v>LSC</c:v>
          </c:tx>
          <c:spPr>
            <a:ln cmpd="sng" w="28575">
              <a:solidFill>
                <a:schemeClr val="accent2"/>
              </a:solidFill>
            </a:ln>
          </c:spPr>
          <c:marker>
            <c:symbol val="none"/>
          </c:marker>
          <c:val>
            <c:numRef>
              <c:f>retodiagramacontrol!$E$5:$E$10</c:f>
              <c:numCache/>
            </c:numRef>
          </c:val>
          <c:smooth val="0"/>
        </c:ser>
        <c:ser>
          <c:idx val="2"/>
          <c:order val="2"/>
          <c:tx>
            <c:v>Media</c:v>
          </c:tx>
          <c:spPr>
            <a:ln cmpd="sng" w="28575">
              <a:solidFill>
                <a:srgbClr val="92D050">
                  <a:alpha val="100000"/>
                </a:srgbClr>
              </a:solidFill>
            </a:ln>
          </c:spPr>
          <c:marker>
            <c:symbol val="none"/>
          </c:marker>
          <c:val>
            <c:numRef>
              <c:f>retodiagramacontrol!$F$7:$F$10</c:f>
              <c:numCache/>
            </c:numRef>
          </c:val>
          <c:smooth val="0"/>
        </c:ser>
        <c:ser>
          <c:idx val="3"/>
          <c:order val="3"/>
          <c:tx>
            <c:v>LIC</c:v>
          </c:tx>
          <c:spPr>
            <a:ln cmpd="sng" w="28575">
              <a:solidFill>
                <a:srgbClr val="FF0000">
                  <a:alpha val="100000"/>
                </a:srgbClr>
              </a:solidFill>
            </a:ln>
          </c:spPr>
          <c:marker>
            <c:symbol val="none"/>
          </c:marker>
          <c:val>
            <c:numRef>
              <c:f>retodiagramacontrol!$G$5:$G$10</c:f>
              <c:numCache/>
            </c:numRef>
          </c:val>
          <c:smooth val="0"/>
        </c:ser>
        <c:axId val="374701818"/>
        <c:axId val="52494096"/>
      </c:lineChart>
      <c:catAx>
        <c:axId val="3747018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2494096"/>
      </c:catAx>
      <c:valAx>
        <c:axId val="524940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74701818"/>
      </c:valAx>
    </c:plotArea>
    <c:legend>
      <c:legendPos val="b"/>
      <c:overlay val="0"/>
      <c:txPr>
        <a:bodyPr/>
        <a:lstStyle/>
        <a:p>
          <a:pPr lvl="0">
            <a:defRPr b="0" i="0" sz="9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Diagrama de dispersión 
Líneas de código vs fallas</a:t>
            </a:r>
          </a:p>
        </c:rich>
      </c:tx>
      <c:overlay val="0"/>
    </c:title>
    <c:plotArea>
      <c:layout>
        <c:manualLayout>
          <c:xMode val="edge"/>
          <c:yMode val="edge"/>
          <c:x val="0.08046981627296589"/>
          <c:y val="0.24652542372881356"/>
          <c:w val="0.8838635170603675"/>
          <c:h val="0.6721259842519685"/>
        </c:manualLayout>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'diagrama de dispersion'!$B$5:$B$10</c:f>
            </c:numRef>
          </c:xVal>
          <c:yVal>
            <c:numRef>
              <c:f>'diagrama de dispersion'!$C$5:$C$10</c:f>
              <c:numCache/>
            </c:numRef>
          </c:yVal>
        </c:ser>
        <c:dLbls>
          <c:showLegendKey val="0"/>
          <c:showVal val="0"/>
          <c:showCatName val="0"/>
          <c:showSerName val="0"/>
          <c:showPercent val="0"/>
          <c:showBubbleSize val="0"/>
        </c:dLbls>
        <c:axId val="212468903"/>
        <c:axId val="397724112"/>
      </c:scatterChart>
      <c:valAx>
        <c:axId val="21246890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97724112"/>
      </c:valAx>
      <c:valAx>
        <c:axId val="3977241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1246890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Costo Real</a:t>
            </a:r>
          </a:p>
        </c:rich>
      </c:tx>
      <c:overlay val="0"/>
    </c:title>
    <c:plotArea>
      <c:layout/>
      <c:lineChart>
        <c:varyColors val="0"/>
        <c:ser>
          <c:idx val="0"/>
          <c:order val="0"/>
          <c:tx>
            <c:v>Costo Real</c:v>
          </c:tx>
          <c:spPr>
            <a:ln cmpd="sng" w="28575">
              <a:solidFill>
                <a:schemeClr val="accent1"/>
              </a:solidFill>
            </a:ln>
          </c:spPr>
          <c:marker>
            <c:symbol val="none"/>
          </c:marker>
          <c:cat>
            <c:strRef>
              <c:f>'costo real'!$G$3:$M$3</c:f>
            </c:strRef>
          </c:cat>
          <c:val>
            <c:numRef>
              <c:f>'costo real'!$G$23:$H$23</c:f>
              <c:numCache/>
            </c:numRef>
          </c:val>
          <c:smooth val="0"/>
        </c:ser>
        <c:axId val="1692695086"/>
        <c:axId val="858883820"/>
      </c:lineChart>
      <c:catAx>
        <c:axId val="1692695086"/>
        <c:scaling>
          <c:orientation val="minMax"/>
          <c:min val="1.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58883820"/>
      </c:catAx>
      <c:valAx>
        <c:axId val="858883820"/>
        <c:scaling>
          <c:orientation val="minMax"/>
          <c:max val="450.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Costo Real Acumulado</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92695086"/>
        <c:majorUnit val="50.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Planificado vs Costo real </a:t>
            </a:r>
          </a:p>
        </c:rich>
      </c:tx>
      <c:overlay val="0"/>
    </c:title>
    <c:plotArea>
      <c:layout/>
      <c:lineChart>
        <c:ser>
          <c:idx val="0"/>
          <c:order val="0"/>
          <c:tx>
            <c:v>Valor Planificado ($)</c:v>
          </c:tx>
          <c:spPr>
            <a:ln cmpd="sng" w="28575">
              <a:solidFill>
                <a:schemeClr val="accent2"/>
              </a:solidFill>
            </a:ln>
          </c:spPr>
          <c:marker>
            <c:symbol val="none"/>
          </c:marker>
          <c:val>
            <c:numRef>
              <c:f>'relación planificado vs real'!$B$3:$H$3</c:f>
              <c:numCache/>
            </c:numRef>
          </c:val>
          <c:smooth val="0"/>
        </c:ser>
        <c:ser>
          <c:idx val="1"/>
          <c:order val="1"/>
          <c:tx>
            <c:v>Costo Real ($)</c:v>
          </c:tx>
          <c:spPr>
            <a:ln cmpd="sng" w="28575">
              <a:solidFill>
                <a:schemeClr val="accent3"/>
              </a:solidFill>
            </a:ln>
          </c:spPr>
          <c:marker>
            <c:symbol val="none"/>
          </c:marker>
          <c:val>
            <c:numRef>
              <c:f>'relación planificado vs real'!$B$4:$H$4</c:f>
              <c:numCache/>
            </c:numRef>
          </c:val>
          <c:smooth val="0"/>
        </c:ser>
        <c:axId val="1777839127"/>
        <c:axId val="264660641"/>
      </c:lineChart>
      <c:catAx>
        <c:axId val="1777839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64660641"/>
      </c:catAx>
      <c:valAx>
        <c:axId val="26466064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77839127"/>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Ganado</a:t>
            </a:r>
          </a:p>
        </c:rich>
      </c:tx>
      <c:overlay val="0"/>
    </c:title>
    <c:plotArea>
      <c:layout>
        <c:manualLayout>
          <c:xMode val="edge"/>
          <c:yMode val="edge"/>
          <c:x val="0.1353727034120735"/>
          <c:y val="0.17171296296296298"/>
          <c:w val="0.5266399825021872"/>
          <c:h val="0.7208876494604841"/>
        </c:manualLayout>
      </c:layout>
      <c:lineChart>
        <c:ser>
          <c:idx val="0"/>
          <c:order val="0"/>
          <c:tx>
            <c:v>Valor Planificado (VP)</c:v>
          </c:tx>
          <c:spPr>
            <a:ln cmpd="sng" w="28575">
              <a:solidFill>
                <a:schemeClr val="accent2"/>
              </a:solidFill>
            </a:ln>
          </c:spPr>
          <c:marker>
            <c:symbol val="none"/>
          </c:marker>
          <c:val>
            <c:numRef>
              <c:f>'planificado vs costos vs ganado'!$B$3:$H$3</c:f>
              <c:numCache/>
            </c:numRef>
          </c:val>
          <c:smooth val="0"/>
        </c:ser>
        <c:ser>
          <c:idx val="1"/>
          <c:order val="1"/>
          <c:tx>
            <c:v>Costo Real (AC)</c:v>
          </c:tx>
          <c:spPr>
            <a:ln cmpd="sng" w="28575">
              <a:solidFill>
                <a:schemeClr val="accent3"/>
              </a:solidFill>
            </a:ln>
          </c:spPr>
          <c:marker>
            <c:symbol val="none"/>
          </c:marker>
          <c:val>
            <c:numRef>
              <c:f>'planificado vs costos vs ganado'!$B$4:$H$4</c:f>
              <c:numCache/>
            </c:numRef>
          </c:val>
          <c:smooth val="0"/>
        </c:ser>
        <c:ser>
          <c:idx val="2"/>
          <c:order val="2"/>
          <c:tx>
            <c:v>Valor Ganado(EV)</c:v>
          </c:tx>
          <c:spPr>
            <a:ln cmpd="sng" w="28575">
              <a:solidFill>
                <a:schemeClr val="accent4"/>
              </a:solidFill>
            </a:ln>
          </c:spPr>
          <c:marker>
            <c:symbol val="none"/>
          </c:marker>
          <c:val>
            <c:numRef>
              <c:f>'planificado vs costos vs ganado'!$B$5:$H$5</c:f>
              <c:numCache/>
            </c:numRef>
          </c:val>
          <c:smooth val="0"/>
        </c:ser>
        <c:axId val="1634981403"/>
        <c:axId val="2063693700"/>
      </c:lineChart>
      <c:catAx>
        <c:axId val="1634981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63693700"/>
      </c:catAx>
      <c:valAx>
        <c:axId val="2063693700"/>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a:t>
                </a:r>
              </a:p>
            </c:rich>
          </c:tx>
          <c:layout>
            <c:manualLayout>
              <c:xMode val="edge"/>
              <c:yMode val="edge"/>
              <c:x val="0.030555555555555555"/>
              <c:y val="0.39156641878098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34981403"/>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Ganado 
Varianzas</a:t>
            </a:r>
          </a:p>
        </c:rich>
      </c:tx>
      <c:overlay val="0"/>
    </c:title>
    <c:plotArea>
      <c:layout/>
      <c:lineChart>
        <c:ser>
          <c:idx val="0"/>
          <c:order val="0"/>
          <c:tx>
            <c:v>Valor Planificado (VP)</c:v>
          </c:tx>
          <c:spPr>
            <a:ln cmpd="sng" w="28575">
              <a:solidFill>
                <a:schemeClr val="accent2"/>
              </a:solidFill>
            </a:ln>
          </c:spPr>
          <c:marker>
            <c:symbol val="none"/>
          </c:marker>
          <c:val>
            <c:numRef>
              <c:f>Varianza!$B$3:$H$3</c:f>
              <c:numCache/>
            </c:numRef>
          </c:val>
          <c:smooth val="0"/>
        </c:ser>
        <c:ser>
          <c:idx val="1"/>
          <c:order val="1"/>
          <c:tx>
            <c:v>Costo Real (AC)</c:v>
          </c:tx>
          <c:spPr>
            <a:ln cmpd="sng" w="28575">
              <a:solidFill>
                <a:schemeClr val="accent3"/>
              </a:solidFill>
            </a:ln>
          </c:spPr>
          <c:marker>
            <c:symbol val="none"/>
          </c:marker>
          <c:val>
            <c:numRef>
              <c:f>Varianza!$B$4:$H$4</c:f>
              <c:numCache/>
            </c:numRef>
          </c:val>
          <c:smooth val="0"/>
        </c:ser>
        <c:ser>
          <c:idx val="2"/>
          <c:order val="2"/>
          <c:tx>
            <c:v>Valor Ganado(EV)</c:v>
          </c:tx>
          <c:spPr>
            <a:ln cmpd="sng" w="28575">
              <a:solidFill>
                <a:schemeClr val="accent4"/>
              </a:solidFill>
            </a:ln>
          </c:spPr>
          <c:marker>
            <c:symbol val="none"/>
          </c:marker>
          <c:val>
            <c:numRef>
              <c:f>Varianza!$B$5:$H$5</c:f>
              <c:numCache/>
            </c:numRef>
          </c:val>
          <c:smooth val="0"/>
        </c:ser>
        <c:axId val="724295391"/>
        <c:axId val="864881365"/>
      </c:lineChart>
      <c:catAx>
        <c:axId val="7242953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64881365"/>
      </c:catAx>
      <c:valAx>
        <c:axId val="86488136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a:t>
                </a:r>
              </a:p>
            </c:rich>
          </c:tx>
          <c:layout>
            <c:manualLayout>
              <c:xMode val="edge"/>
              <c:yMode val="edge"/>
              <c:x val="0.030555555555555555"/>
              <c:y val="0.39156641878098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24295391"/>
      </c:valAx>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Ganado 
Índices</a:t>
            </a:r>
          </a:p>
        </c:rich>
      </c:tx>
      <c:overlay val="0"/>
    </c:title>
    <c:plotArea>
      <c:layout/>
      <c:lineChart>
        <c:ser>
          <c:idx val="0"/>
          <c:order val="0"/>
          <c:tx>
            <c:v>Valor Planificado (VP)</c:v>
          </c:tx>
          <c:spPr>
            <a:ln cmpd="sng" w="28575">
              <a:solidFill>
                <a:schemeClr val="accent2"/>
              </a:solidFill>
            </a:ln>
          </c:spPr>
          <c:marker>
            <c:symbol val="none"/>
          </c:marker>
          <c:val>
            <c:numRef>
              <c:f>indice!$B$3:$H$3</c:f>
              <c:numCache/>
            </c:numRef>
          </c:val>
          <c:smooth val="0"/>
        </c:ser>
        <c:ser>
          <c:idx val="1"/>
          <c:order val="1"/>
          <c:tx>
            <c:v>Costo Real (AC)</c:v>
          </c:tx>
          <c:spPr>
            <a:ln cmpd="sng" w="28575">
              <a:solidFill>
                <a:schemeClr val="accent3"/>
              </a:solidFill>
            </a:ln>
          </c:spPr>
          <c:marker>
            <c:symbol val="none"/>
          </c:marker>
          <c:val>
            <c:numRef>
              <c:f>indice!$B$4:$H$4</c:f>
              <c:numCache/>
            </c:numRef>
          </c:val>
          <c:smooth val="0"/>
        </c:ser>
        <c:ser>
          <c:idx val="2"/>
          <c:order val="2"/>
          <c:tx>
            <c:v>Valor Ganado(EV)</c:v>
          </c:tx>
          <c:spPr>
            <a:ln cmpd="sng" w="28575">
              <a:solidFill>
                <a:schemeClr val="accent4"/>
              </a:solidFill>
            </a:ln>
          </c:spPr>
          <c:marker>
            <c:symbol val="none"/>
          </c:marker>
          <c:val>
            <c:numRef>
              <c:f>indice!$B$5:$H$5</c:f>
              <c:numCache/>
            </c:numRef>
          </c:val>
          <c:smooth val="0"/>
        </c:ser>
        <c:axId val="2078338010"/>
        <c:axId val="1244650567"/>
      </c:lineChart>
      <c:catAx>
        <c:axId val="20783380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44650567"/>
      </c:catAx>
      <c:valAx>
        <c:axId val="1244650567"/>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a:t>
                </a:r>
              </a:p>
            </c:rich>
          </c:tx>
          <c:layout>
            <c:manualLayout>
              <c:xMode val="edge"/>
              <c:yMode val="edge"/>
              <c:x val="0.030555555555555555"/>
              <c:y val="0.391566418780985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8338010"/>
      </c:valAx>
    </c:plotArea>
    <c:legend>
      <c:legendPos val="r"/>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 Estimación del costo a la conclusión</a:t>
            </a:r>
          </a:p>
        </c:rich>
      </c:tx>
      <c:overlay val="0"/>
    </c:title>
    <c:plotArea>
      <c:layout>
        <c:manualLayout>
          <c:xMode val="edge"/>
          <c:yMode val="edge"/>
          <c:x val="0.16326380785135672"/>
          <c:y val="0.2659775280898876"/>
          <c:w val="0.4946628901603127"/>
          <c:h val="0.6522325046447845"/>
        </c:manualLayout>
      </c:layout>
      <c:lineChart>
        <c:ser>
          <c:idx val="0"/>
          <c:order val="0"/>
          <c:tx>
            <c:v>Valor Planificado (VP)</c:v>
          </c:tx>
          <c:spPr>
            <a:ln cmpd="sng" w="28575">
              <a:solidFill>
                <a:schemeClr val="accent2"/>
              </a:solidFill>
            </a:ln>
          </c:spPr>
          <c:marker>
            <c:symbol val="none"/>
          </c:marker>
          <c:val>
            <c:numRef>
              <c:f>'3.eacpptoorig'!$B$4:$H$4</c:f>
              <c:numCache/>
            </c:numRef>
          </c:val>
          <c:smooth val="0"/>
        </c:ser>
        <c:ser>
          <c:idx val="1"/>
          <c:order val="1"/>
          <c:tx>
            <c:v>Costo Real (AC)</c:v>
          </c:tx>
          <c:spPr>
            <a:ln cmpd="sng" w="28575">
              <a:solidFill>
                <a:schemeClr val="accent3"/>
              </a:solidFill>
            </a:ln>
          </c:spPr>
          <c:marker>
            <c:symbol val="none"/>
          </c:marker>
          <c:val>
            <c:numRef>
              <c:f>'3.eacpptoorig'!$B$5:$H$5</c:f>
              <c:numCache/>
            </c:numRef>
          </c:val>
          <c:smooth val="0"/>
        </c:ser>
        <c:ser>
          <c:idx val="2"/>
          <c:order val="2"/>
          <c:tx>
            <c:v>Valor Ganado(EV)</c:v>
          </c:tx>
          <c:spPr>
            <a:ln cmpd="sng" w="28575">
              <a:solidFill>
                <a:schemeClr val="accent4"/>
              </a:solidFill>
            </a:ln>
          </c:spPr>
          <c:marker>
            <c:symbol val="none"/>
          </c:marker>
          <c:val>
            <c:numRef>
              <c:f>'3.eacpptoorig'!$B$6:$H$6</c:f>
              <c:numCache/>
            </c:numRef>
          </c:val>
          <c:smooth val="0"/>
        </c:ser>
        <c:axId val="1477026689"/>
        <c:axId val="1834479816"/>
      </c:lineChart>
      <c:catAx>
        <c:axId val="14770266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34479816"/>
      </c:catAx>
      <c:valAx>
        <c:axId val="183447981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a:t>
                </a:r>
              </a:p>
            </c:rich>
          </c:tx>
          <c:layout>
            <c:manualLayout>
              <c:xMode val="edge"/>
              <c:yMode val="edge"/>
              <c:x val="0.002452562282173744"/>
              <c:y val="0.3915663316717347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77026689"/>
      </c:valAx>
    </c:plotArea>
    <c:legend>
      <c:legendPos val="r"/>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 Estimación del costo a la conclusión según CPI-SPI</a:t>
            </a:r>
          </a:p>
        </c:rich>
      </c:tx>
      <c:layout>
        <c:manualLayout>
          <c:xMode val="edge"/>
          <c:yMode val="edge"/>
          <c:x val="0.10090541960943407"/>
          <c:y val="0.022650056625141562"/>
        </c:manualLayout>
      </c:layout>
      <c:overlay val="0"/>
    </c:title>
    <c:plotArea>
      <c:layout>
        <c:manualLayout>
          <c:xMode val="edge"/>
          <c:yMode val="edge"/>
          <c:x val="0.1573159265872435"/>
          <c:y val="0.25736623072815573"/>
          <c:w val="0.4946628901603127"/>
          <c:h val="0.6522325046447845"/>
        </c:manualLayout>
      </c:layout>
      <c:lineChart>
        <c:ser>
          <c:idx val="0"/>
          <c:order val="0"/>
          <c:tx>
            <c:v>Valor Planificado (VP)</c:v>
          </c:tx>
          <c:spPr>
            <a:ln cmpd="sng" w="28575">
              <a:solidFill>
                <a:schemeClr val="accent2"/>
              </a:solidFill>
            </a:ln>
          </c:spPr>
          <c:marker>
            <c:symbol val="none"/>
          </c:marker>
          <c:val>
            <c:numRef>
              <c:f>'4.eacpcpi-isp'!$B$4:$H$4</c:f>
              <c:numCache/>
            </c:numRef>
          </c:val>
          <c:smooth val="0"/>
        </c:ser>
        <c:ser>
          <c:idx val="1"/>
          <c:order val="1"/>
          <c:tx>
            <c:v>Costo Real (AC)</c:v>
          </c:tx>
          <c:spPr>
            <a:ln cmpd="sng" w="28575">
              <a:solidFill>
                <a:schemeClr val="accent3"/>
              </a:solidFill>
            </a:ln>
          </c:spPr>
          <c:marker>
            <c:symbol val="none"/>
          </c:marker>
          <c:val>
            <c:numRef>
              <c:f>'4.eacpcpi-isp'!$B$5:$H$5</c:f>
              <c:numCache/>
            </c:numRef>
          </c:val>
          <c:smooth val="0"/>
        </c:ser>
        <c:ser>
          <c:idx val="2"/>
          <c:order val="2"/>
          <c:tx>
            <c:v>Valor Ganado(EV)</c:v>
          </c:tx>
          <c:spPr>
            <a:ln cmpd="sng" w="28575">
              <a:solidFill>
                <a:schemeClr val="accent4"/>
              </a:solidFill>
            </a:ln>
          </c:spPr>
          <c:marker>
            <c:symbol val="none"/>
          </c:marker>
          <c:val>
            <c:numRef>
              <c:f>'4.eacpcpi-isp'!$B$6:$H$6</c:f>
              <c:numCache/>
            </c:numRef>
          </c:val>
          <c:smooth val="0"/>
        </c:ser>
        <c:axId val="645749597"/>
        <c:axId val="1656038479"/>
      </c:lineChart>
      <c:catAx>
        <c:axId val="6457495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56038479"/>
      </c:catAx>
      <c:valAx>
        <c:axId val="1656038479"/>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Valor($)</a:t>
                </a:r>
              </a:p>
            </c:rich>
          </c:tx>
          <c:layout>
            <c:manualLayout>
              <c:xMode val="edge"/>
              <c:yMode val="edge"/>
              <c:x val="0.002452562282173744"/>
              <c:y val="0.39156633167173477"/>
            </c:manualLayout>
          </c:layout>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45749597"/>
      </c:valAx>
    </c:plotArea>
    <c:legend>
      <c:legendPos val="r"/>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Clasificación de requisitos por funcionalidad</a:t>
            </a:r>
          </a:p>
        </c:rich>
      </c:tx>
      <c:overlay val="0"/>
    </c:title>
    <c:plotArea>
      <c:layout/>
      <c:barChart>
        <c:barDir val="col"/>
        <c:ser>
          <c:idx val="0"/>
          <c:order val="0"/>
          <c:tx>
            <c:v>Frecuencia</c:v>
          </c:tx>
          <c:spPr>
            <a:solidFill>
              <a:schemeClr val="accent1"/>
            </a:solidFill>
            <a:ln cmpd="sng">
              <a:solidFill>
                <a:srgbClr val="000000"/>
              </a:solidFill>
            </a:ln>
          </c:spPr>
          <c:cat>
            <c:strRef>
              <c:f>histograma!$B$5:$B$9</c:f>
            </c:strRef>
          </c:cat>
          <c:val>
            <c:numRef>
              <c:f>histograma!$C$5:$C$9</c:f>
              <c:numCache/>
            </c:numRef>
          </c:val>
        </c:ser>
        <c:axId val="1909913655"/>
        <c:axId val="464016233"/>
      </c:barChart>
      <c:catAx>
        <c:axId val="19099136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64016233"/>
      </c:catAx>
      <c:valAx>
        <c:axId val="4640162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09913655"/>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hyperlink" Target="#'planificado%20vs%20costos%20vs%20ganado'!A1"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6</xdr:row>
      <xdr:rowOff>161925</xdr:rowOff>
    </xdr:from>
    <xdr:ext cx="4543425" cy="2695575"/>
    <xdr:graphicFrame>
      <xdr:nvGraphicFramePr>
        <xdr:cNvPr id="495674230"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352425</xdr:colOff>
      <xdr:row>13</xdr:row>
      <xdr:rowOff>38100</xdr:rowOff>
    </xdr:from>
    <xdr:ext cx="381000" cy="228600"/>
    <xdr:sp>
      <xdr:nvSpPr>
        <xdr:cNvPr id="4" name="Shape 4"/>
        <xdr:cNvSpPr txBox="1"/>
      </xdr:nvSpPr>
      <xdr:spPr>
        <a:xfrm>
          <a:off x="5160263" y="3670463"/>
          <a:ext cx="371475" cy="2190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AC</a:t>
          </a:r>
          <a:endParaRPr sz="1400"/>
        </a:p>
      </xdr:txBody>
    </xdr:sp>
    <xdr:clientData fLocksWithSheet="0"/>
  </xdr:oneCellAnchor>
  <xdr:oneCellAnchor>
    <xdr:from>
      <xdr:col>4</xdr:col>
      <xdr:colOff>142875</xdr:colOff>
      <xdr:row>8</xdr:row>
      <xdr:rowOff>171450</xdr:rowOff>
    </xdr:from>
    <xdr:ext cx="476250" cy="200025"/>
    <xdr:sp>
      <xdr:nvSpPr>
        <xdr:cNvPr id="5" name="Shape 5"/>
        <xdr:cNvSpPr txBox="1"/>
      </xdr:nvSpPr>
      <xdr:spPr>
        <a:xfrm>
          <a:off x="5112638" y="3684750"/>
          <a:ext cx="466725" cy="1905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VP</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9</xdr:row>
      <xdr:rowOff>0</xdr:rowOff>
    </xdr:from>
    <xdr:ext cx="4286250" cy="2695575"/>
    <xdr:graphicFrame>
      <xdr:nvGraphicFramePr>
        <xdr:cNvPr id="1153810829"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28575</xdr:colOff>
      <xdr:row>16</xdr:row>
      <xdr:rowOff>57150</xdr:rowOff>
    </xdr:from>
    <xdr:ext cx="152400" cy="219075"/>
    <xdr:sp>
      <xdr:nvSpPr>
        <xdr:cNvPr id="6" name="Shape 6"/>
        <xdr:cNvSpPr/>
      </xdr:nvSpPr>
      <xdr:spPr>
        <a:xfrm rot="10800000">
          <a:off x="5284088" y="3684750"/>
          <a:ext cx="123825" cy="190500"/>
        </a:xfrm>
        <a:prstGeom prst="rightBrace">
          <a:avLst>
            <a:gd fmla="val 8333" name="adj1"/>
            <a:gd fmla="val 50000" name="adj2"/>
          </a:avLst>
        </a:prstGeom>
        <a:solidFill>
          <a:schemeClr val="lt1"/>
        </a:solid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200025</xdr:colOff>
      <xdr:row>17</xdr:row>
      <xdr:rowOff>-9525</xdr:rowOff>
    </xdr:from>
    <xdr:ext cx="152400" cy="219075"/>
    <xdr:sp>
      <xdr:nvSpPr>
        <xdr:cNvPr id="7" name="Shape 7"/>
        <xdr:cNvSpPr/>
      </xdr:nvSpPr>
      <xdr:spPr>
        <a:xfrm>
          <a:off x="5284088" y="3684750"/>
          <a:ext cx="123825" cy="19050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clientData fLocksWithSheet="0"/>
  </xdr:oneCellAnchor>
  <xdr:oneCellAnchor>
    <xdr:from>
      <xdr:col>4</xdr:col>
      <xdr:colOff>76200</xdr:colOff>
      <xdr:row>13</xdr:row>
      <xdr:rowOff>114300</xdr:rowOff>
    </xdr:from>
    <xdr:ext cx="428625" cy="276225"/>
    <xdr:sp>
      <xdr:nvSpPr>
        <xdr:cNvPr id="8" name="Shape 8"/>
        <xdr:cNvSpPr txBox="1"/>
      </xdr:nvSpPr>
      <xdr:spPr>
        <a:xfrm>
          <a:off x="5136450" y="3646650"/>
          <a:ext cx="419100" cy="2667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rgbClr val="000000"/>
              </a:solidFill>
            </a:rPr>
            <a:t>VP</a:t>
          </a:r>
          <a:endParaRPr sz="1200">
            <a:solidFill>
              <a:srgbClr val="000000"/>
            </a:solidFill>
          </a:endParaRPr>
        </a:p>
      </xdr:txBody>
    </xdr:sp>
    <xdr:clientData fLocksWithSheet="0"/>
  </xdr:oneCellAnchor>
  <xdr:oneCellAnchor>
    <xdr:from>
      <xdr:col>1</xdr:col>
      <xdr:colOff>552450</xdr:colOff>
      <xdr:row>20</xdr:row>
      <xdr:rowOff>85725</xdr:rowOff>
    </xdr:from>
    <xdr:ext cx="390525" cy="266700"/>
    <xdr:sp>
      <xdr:nvSpPr>
        <xdr:cNvPr id="9" name="Shape 9"/>
        <xdr:cNvSpPr txBox="1"/>
      </xdr:nvSpPr>
      <xdr:spPr>
        <a:xfrm>
          <a:off x="5155500" y="3651413"/>
          <a:ext cx="381000" cy="2571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rgbClr val="000000"/>
              </a:solidFill>
            </a:rPr>
            <a:t>EV</a:t>
          </a:r>
          <a:endParaRPr b="1" sz="1200">
            <a:solidFill>
              <a:srgbClr val="000000"/>
            </a:solidFill>
          </a:endParaRPr>
        </a:p>
      </xdr:txBody>
    </xdr:sp>
    <xdr:clientData fLocksWithSheet="0"/>
  </xdr:oneCellAnchor>
  <xdr:oneCellAnchor>
    <xdr:from>
      <xdr:col>1</xdr:col>
      <xdr:colOff>304800</xdr:colOff>
      <xdr:row>18</xdr:row>
      <xdr:rowOff>133350</xdr:rowOff>
    </xdr:from>
    <xdr:ext cx="428625" cy="276225"/>
    <xdr:sp>
      <xdr:nvSpPr>
        <xdr:cNvPr id="10" name="Shape 10"/>
        <xdr:cNvSpPr txBox="1"/>
      </xdr:nvSpPr>
      <xdr:spPr>
        <a:xfrm>
          <a:off x="5136450" y="3646650"/>
          <a:ext cx="419100"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rgbClr val="000000"/>
              </a:solidFill>
            </a:rPr>
            <a:t>AC</a:t>
          </a:r>
          <a:endParaRPr b="1" sz="1200">
            <a:solidFill>
              <a:srgbClr val="000000"/>
            </a:solidFill>
          </a:endParaRPr>
        </a:p>
      </xdr:txBody>
    </xdr:sp>
    <xdr:clientData fLocksWithSheet="0"/>
  </xdr:oneCellAnchor>
  <xdr:oneCellAnchor>
    <xdr:from>
      <xdr:col>3</xdr:col>
      <xdr:colOff>361950</xdr:colOff>
      <xdr:row>4</xdr:row>
      <xdr:rowOff>19050</xdr:rowOff>
    </xdr:from>
    <xdr:ext cx="2438400" cy="485775"/>
    <xdr:sp>
      <xdr:nvSpPr>
        <xdr:cNvPr id="11" name="Shape 11"/>
        <xdr:cNvSpPr txBox="1"/>
      </xdr:nvSpPr>
      <xdr:spPr>
        <a:xfrm>
          <a:off x="4131563" y="3541875"/>
          <a:ext cx="2428875" cy="4762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900"/>
            <a:t>En la</a:t>
          </a:r>
          <a:r>
            <a:rPr lang="en-US" sz="900"/>
            <a:t> semana 2 </a:t>
          </a:r>
          <a:r>
            <a:rPr lang="en-US" sz="900"/>
            <a:t>hay un gasto de 102$ más de lo que se había estimado  y 7</a:t>
          </a:r>
          <a:r>
            <a:rPr lang="en-US" sz="900"/>
            <a:t> días de </a:t>
          </a:r>
          <a:r>
            <a:rPr lang="en-US" sz="900"/>
            <a:t>retraso con respecto al desarollo del proyecto</a:t>
          </a:r>
          <a:endParaRPr sz="900"/>
        </a:p>
      </xdr:txBody>
    </xdr:sp>
    <xdr:clientData fLocksWithSheet="0"/>
  </xdr:oneCellAnchor>
  <xdr:oneCellAnchor>
    <xdr:from>
      <xdr:col>2</xdr:col>
      <xdr:colOff>371475</xdr:colOff>
      <xdr:row>4</xdr:row>
      <xdr:rowOff>171450</xdr:rowOff>
    </xdr:from>
    <xdr:ext cx="476250" cy="419100"/>
    <xdr:sp>
      <xdr:nvSpPr>
        <xdr:cNvPr id="12" name="Shape 12"/>
        <xdr:cNvSpPr/>
      </xdr:nvSpPr>
      <xdr:spPr>
        <a:xfrm>
          <a:off x="5112638" y="3575213"/>
          <a:ext cx="466725" cy="409575"/>
        </a:xfrm>
        <a:prstGeom prst="ellipse">
          <a:avLst/>
        </a:prstGeom>
        <a:solidFill>
          <a:srgbClr val="F6BCF0">
            <a:alpha val="40784"/>
          </a:srgbClr>
        </a:solidFill>
        <a:ln cap="flat" cmpd="sng" w="9525">
          <a:solidFill>
            <a:srgbClr val="F58FEB">
              <a:alpha val="71764"/>
            </a:srgbClr>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180975</xdr:colOff>
      <xdr:row>16</xdr:row>
      <xdr:rowOff>123825</xdr:rowOff>
    </xdr:from>
    <xdr:ext cx="38100" cy="1028700"/>
    <xdr:grpSp>
      <xdr:nvGrpSpPr>
        <xdr:cNvPr id="2" name="Shape 2"/>
        <xdr:cNvGrpSpPr/>
      </xdr:nvGrpSpPr>
      <xdr:grpSpPr>
        <a:xfrm>
          <a:off x="5346000" y="3265650"/>
          <a:ext cx="0" cy="1028700"/>
          <a:chOff x="5346000" y="3265650"/>
          <a:chExt cx="0" cy="1028700"/>
        </a:xfrm>
      </xdr:grpSpPr>
      <xdr:cxnSp>
        <xdr:nvCxnSpPr>
          <xdr:cNvPr id="13" name="Shape 13"/>
          <xdr:cNvCxnSpPr/>
        </xdr:nvCxnSpPr>
        <xdr:spPr>
          <a:xfrm>
            <a:off x="5346000" y="3265650"/>
            <a:ext cx="0" cy="102870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9</xdr:row>
      <xdr:rowOff>0</xdr:rowOff>
    </xdr:from>
    <xdr:ext cx="4162425" cy="2695575"/>
    <xdr:graphicFrame>
      <xdr:nvGraphicFramePr>
        <xdr:cNvPr id="159309056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28575</xdr:colOff>
      <xdr:row>16</xdr:row>
      <xdr:rowOff>57150</xdr:rowOff>
    </xdr:from>
    <xdr:ext cx="152400" cy="219075"/>
    <xdr:sp>
      <xdr:nvSpPr>
        <xdr:cNvPr id="14" name="Shape 14"/>
        <xdr:cNvSpPr/>
      </xdr:nvSpPr>
      <xdr:spPr>
        <a:xfrm rot="10800000">
          <a:off x="5284088" y="3684750"/>
          <a:ext cx="123825" cy="19050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2</xdr:col>
      <xdr:colOff>200025</xdr:colOff>
      <xdr:row>17</xdr:row>
      <xdr:rowOff>-9525</xdr:rowOff>
    </xdr:from>
    <xdr:ext cx="152400" cy="219075"/>
    <xdr:sp>
      <xdr:nvSpPr>
        <xdr:cNvPr id="7" name="Shape 7"/>
        <xdr:cNvSpPr/>
      </xdr:nvSpPr>
      <xdr:spPr>
        <a:xfrm>
          <a:off x="5284088" y="3684750"/>
          <a:ext cx="123825" cy="19050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clientData fLocksWithSheet="0"/>
  </xdr:oneCellAnchor>
  <xdr:oneCellAnchor>
    <xdr:from>
      <xdr:col>4</xdr:col>
      <xdr:colOff>85725</xdr:colOff>
      <xdr:row>13</xdr:row>
      <xdr:rowOff>38100</xdr:rowOff>
    </xdr:from>
    <xdr:ext cx="428625" cy="266700"/>
    <xdr:sp>
      <xdr:nvSpPr>
        <xdr:cNvPr id="15" name="Shape 15"/>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rgbClr val="FF0000"/>
              </a:solidFill>
            </a:rPr>
            <a:t>VP</a:t>
          </a:r>
          <a:endParaRPr sz="1200">
            <a:solidFill>
              <a:srgbClr val="FF0000"/>
            </a:solidFill>
          </a:endParaRPr>
        </a:p>
      </xdr:txBody>
    </xdr:sp>
    <xdr:clientData fLocksWithSheet="0"/>
  </xdr:oneCellAnchor>
  <xdr:oneCellAnchor>
    <xdr:from>
      <xdr:col>1</xdr:col>
      <xdr:colOff>552450</xdr:colOff>
      <xdr:row>20</xdr:row>
      <xdr:rowOff>85725</xdr:rowOff>
    </xdr:from>
    <xdr:ext cx="428625" cy="266700"/>
    <xdr:sp>
      <xdr:nvSpPr>
        <xdr:cNvPr id="16" name="Shape 16"/>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accent4"/>
              </a:solidFill>
            </a:rPr>
            <a:t>EV</a:t>
          </a:r>
          <a:endParaRPr b="1" sz="1200">
            <a:solidFill>
              <a:schemeClr val="accent4"/>
            </a:solidFill>
          </a:endParaRPr>
        </a:p>
      </xdr:txBody>
    </xdr:sp>
    <xdr:clientData fLocksWithSheet="0"/>
  </xdr:oneCellAnchor>
  <xdr:oneCellAnchor>
    <xdr:from>
      <xdr:col>1</xdr:col>
      <xdr:colOff>304800</xdr:colOff>
      <xdr:row>18</xdr:row>
      <xdr:rowOff>133350</xdr:rowOff>
    </xdr:from>
    <xdr:ext cx="428625" cy="276225"/>
    <xdr:sp>
      <xdr:nvSpPr>
        <xdr:cNvPr id="17" name="Shape 17"/>
        <xdr:cNvSpPr txBox="1"/>
      </xdr:nvSpPr>
      <xdr:spPr>
        <a:xfrm>
          <a:off x="5136450" y="3646650"/>
          <a:ext cx="419100"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rgbClr val="7F7F7F"/>
              </a:solidFill>
            </a:rPr>
            <a:t>AC</a:t>
          </a:r>
          <a:endParaRPr b="1" sz="1200">
            <a:solidFill>
              <a:srgbClr val="7F7F7F"/>
            </a:solidFill>
          </a:endParaRPr>
        </a:p>
      </xdr:txBody>
    </xdr:sp>
    <xdr:clientData fLocksWithSheet="0"/>
  </xdr:oneCellAnchor>
  <xdr:oneCellAnchor>
    <xdr:from>
      <xdr:col>3</xdr:col>
      <xdr:colOff>314325</xdr:colOff>
      <xdr:row>3</xdr:row>
      <xdr:rowOff>152400</xdr:rowOff>
    </xdr:from>
    <xdr:ext cx="3028950" cy="638175"/>
    <xdr:sp>
      <xdr:nvSpPr>
        <xdr:cNvPr id="18" name="Shape 18"/>
        <xdr:cNvSpPr txBox="1"/>
      </xdr:nvSpPr>
      <xdr:spPr>
        <a:xfrm>
          <a:off x="3841050" y="3470438"/>
          <a:ext cx="3009900" cy="61912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t>Í</a:t>
          </a:r>
          <a:r>
            <a:rPr b="1" lang="en-US" sz="900"/>
            <a:t>ndice de desempeño del cronograma </a:t>
          </a:r>
          <a:r>
            <a:rPr lang="en-US" sz="900"/>
            <a:t>indica que del 100% planificado se cumplió el 98%. </a:t>
          </a:r>
          <a:endParaRPr sz="1400"/>
        </a:p>
        <a:p>
          <a:pPr indent="0" lvl="0" marL="0" rtl="0" algn="l">
            <a:spcBef>
              <a:spcPts val="0"/>
            </a:spcBef>
            <a:spcAft>
              <a:spcPts val="0"/>
            </a:spcAft>
            <a:buNone/>
          </a:pPr>
          <a:r>
            <a:rPr b="1" lang="en-US" sz="900"/>
            <a:t>El </a:t>
          </a:r>
          <a:r>
            <a:rPr b="1" lang="en-US" sz="900"/>
            <a:t>í</a:t>
          </a:r>
          <a:r>
            <a:rPr b="1" lang="en-US" sz="900"/>
            <a:t>ndice del costo </a:t>
          </a:r>
          <a:r>
            <a:rPr lang="en-US" sz="900"/>
            <a:t>refleja por cada d</a:t>
          </a:r>
          <a:r>
            <a:rPr lang="en-US" sz="900"/>
            <a:t>ó</a:t>
          </a:r>
          <a:r>
            <a:rPr lang="en-US" sz="900"/>
            <a:t>lar invertido se ha recuperado  0,77 c</a:t>
          </a:r>
          <a:r>
            <a:rPr lang="en-US" sz="900"/>
            <a:t>é</a:t>
          </a:r>
          <a:r>
            <a:rPr lang="en-US" sz="900"/>
            <a:t>ntimos, es decir, hay deficiencia.</a:t>
          </a:r>
          <a:endParaRPr sz="900"/>
        </a:p>
      </xdr:txBody>
    </xdr:sp>
    <xdr:clientData fLocksWithSheet="0"/>
  </xdr:oneCellAnchor>
  <xdr:oneCellAnchor>
    <xdr:from>
      <xdr:col>2</xdr:col>
      <xdr:colOff>114300</xdr:colOff>
      <xdr:row>4</xdr:row>
      <xdr:rowOff>152400</xdr:rowOff>
    </xdr:from>
    <xdr:ext cx="514350" cy="419100"/>
    <xdr:sp>
      <xdr:nvSpPr>
        <xdr:cNvPr id="19" name="Shape 19"/>
        <xdr:cNvSpPr/>
      </xdr:nvSpPr>
      <xdr:spPr>
        <a:xfrm>
          <a:off x="5093588" y="3575213"/>
          <a:ext cx="504825" cy="409575"/>
        </a:xfrm>
        <a:prstGeom prst="ellipse">
          <a:avLst/>
        </a:prstGeom>
        <a:solidFill>
          <a:srgbClr val="F6BCF0">
            <a:alpha val="40784"/>
          </a:srgbClr>
        </a:solidFill>
        <a:ln cap="flat" cmpd="sng" w="9525">
          <a:solidFill>
            <a:srgbClr val="F58FEB">
              <a:alpha val="71764"/>
            </a:srgbClr>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endParaRPr sz="1400"/>
        </a:p>
      </xdr:txBody>
    </xdr:sp>
    <xdr:clientData fLocksWithSheet="0"/>
  </xdr:oneCellAnchor>
  <xdr:oneCellAnchor>
    <xdr:from>
      <xdr:col>2</xdr:col>
      <xdr:colOff>180975</xdr:colOff>
      <xdr:row>16</xdr:row>
      <xdr:rowOff>123825</xdr:rowOff>
    </xdr:from>
    <xdr:ext cx="38100" cy="1028700"/>
    <xdr:grpSp>
      <xdr:nvGrpSpPr>
        <xdr:cNvPr id="2" name="Shape 2"/>
        <xdr:cNvGrpSpPr/>
      </xdr:nvGrpSpPr>
      <xdr:grpSpPr>
        <a:xfrm>
          <a:off x="5346000" y="3265650"/>
          <a:ext cx="0" cy="1028700"/>
          <a:chOff x="5346000" y="3265650"/>
          <a:chExt cx="0" cy="1028700"/>
        </a:xfrm>
      </xdr:grpSpPr>
      <xdr:cxnSp>
        <xdr:nvCxnSpPr>
          <xdr:cNvPr id="13" name="Shape 13"/>
          <xdr:cNvCxnSpPr/>
        </xdr:nvCxnSpPr>
        <xdr:spPr>
          <a:xfrm>
            <a:off x="5346000" y="3265650"/>
            <a:ext cx="0" cy="102870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13</xdr:row>
      <xdr:rowOff>57150</xdr:rowOff>
    </xdr:from>
    <xdr:ext cx="3867150" cy="2676525"/>
    <xdr:grpSp>
      <xdr:nvGrpSpPr>
        <xdr:cNvPr id="2" name="Shape 2"/>
        <xdr:cNvGrpSpPr/>
      </xdr:nvGrpSpPr>
      <xdr:grpSpPr>
        <a:xfrm>
          <a:off x="3412425" y="2441738"/>
          <a:ext cx="3867150" cy="2927083"/>
          <a:chOff x="3412425" y="2441738"/>
          <a:chExt cx="3867150" cy="2927083"/>
        </a:xfrm>
      </xdr:grpSpPr>
      <xdr:grpSp>
        <xdr:nvGrpSpPr>
          <xdr:cNvPr id="20" name="Shape 20"/>
          <xdr:cNvGrpSpPr/>
        </xdr:nvGrpSpPr>
        <xdr:grpSpPr>
          <a:xfrm>
            <a:off x="3412425" y="2441738"/>
            <a:ext cx="3867150" cy="2927083"/>
            <a:chOff x="371475" y="2124073"/>
            <a:chExt cx="4067175" cy="3065971"/>
          </a:xfrm>
        </xdr:grpSpPr>
        <xdr:sp>
          <xdr:nvSpPr>
            <xdr:cNvPr id="21" name="Shape 21"/>
            <xdr:cNvSpPr/>
          </xdr:nvSpPr>
          <xdr:spPr>
            <a:xfrm>
              <a:off x="371475" y="2124073"/>
              <a:ext cx="4067175" cy="2803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2" name="Shape 22"/>
            <xdr:cNvGrpSpPr/>
          </xdr:nvGrpSpPr>
          <xdr:grpSpPr>
            <a:xfrm>
              <a:off x="371475" y="2124073"/>
              <a:ext cx="2764748" cy="3065971"/>
              <a:chOff x="877314" y="1391927"/>
              <a:chExt cx="3000000" cy="3000000"/>
            </a:xfrm>
          </xdr:grpSpPr>
          <xdr:sp>
            <xdr:nvSpPr>
              <xdr:cNvPr id="23" name="Shape 23"/>
              <xdr:cNvSpPr/>
            </xdr:nvSpPr>
            <xdr:spPr>
              <a:xfrm>
                <a:off x="877314" y="1391927"/>
                <a:ext cx="3000000" cy="30000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4" name="Shape 24"/>
              <xdr:cNvSpPr/>
            </xdr:nvSpPr>
            <xdr:spPr>
              <a:xfrm rot="10800000">
                <a:off x="1974942" y="2884252"/>
                <a:ext cx="49609" cy="180359"/>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25" name="Shape 25"/>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26" name="Shape 26"/>
              <xdr:cNvSpPr txBox="1"/>
            </xdr:nvSpPr>
            <xdr:spPr>
              <a:xfrm>
                <a:off x="3100833" y="2239354"/>
                <a:ext cx="425450"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000">
                    <a:solidFill>
                      <a:srgbClr val="000000"/>
                    </a:solidFill>
                  </a:rPr>
                  <a:t>VP</a:t>
                </a:r>
                <a:endParaRPr sz="1000">
                  <a:solidFill>
                    <a:srgbClr val="000000"/>
                  </a:solidFill>
                </a:endParaRPr>
              </a:p>
            </xdr:txBody>
          </xdr:sp>
          <xdr:sp>
            <xdr:nvSpPr>
              <xdr:cNvPr id="27" name="Shape 27"/>
              <xdr:cNvSpPr txBox="1"/>
            </xdr:nvSpPr>
            <xdr:spPr>
              <a:xfrm>
                <a:off x="1415644" y="3373763"/>
                <a:ext cx="498663"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AC</a:t>
                </a:r>
                <a:endParaRPr b="1" sz="1000">
                  <a:solidFill>
                    <a:srgbClr val="000000"/>
                  </a:solidFill>
                </a:endParaRPr>
              </a:p>
            </xdr:txBody>
          </xdr:sp>
          <xdr:cxnSp>
            <xdr:nvCxnSpPr>
              <xdr:cNvPr id="28" name="Shape 28"/>
              <xdr:cNvCxnSpPr/>
            </xdr:nvCxnSpPr>
            <xdr:spPr>
              <a:xfrm flipH="1">
                <a:off x="2038333" y="3157698"/>
                <a:ext cx="6890" cy="808709"/>
              </a:xfrm>
              <a:prstGeom prst="straightConnector1">
                <a:avLst/>
              </a:prstGeom>
              <a:noFill/>
              <a:ln cap="flat" cmpd="sng" w="9525">
                <a:solidFill>
                  <a:schemeClr val="accent1"/>
                </a:solidFill>
                <a:prstDash val="solid"/>
                <a:miter lim="800000"/>
                <a:headEnd len="sm" w="sm" type="none"/>
                <a:tailEnd len="sm" w="sm" type="none"/>
              </a:ln>
            </xdr:spPr>
          </xdr:cxnSp>
        </xdr:grpSp>
        <xdr:sp>
          <xdr:nvSpPr>
            <xdr:cNvPr id="29" name="Shape 29"/>
            <xdr:cNvSpPr/>
          </xdr:nvSpPr>
          <xdr:spPr>
            <a:xfrm rot="3443881">
              <a:off x="1824699" y="2132663"/>
              <a:ext cx="422530" cy="1707010"/>
            </a:xfrm>
            <a:prstGeom prst="leftBrace">
              <a:avLst>
                <a:gd fmla="val 8333"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30" name="Shape 30"/>
            <xdr:cNvSpPr txBox="1"/>
          </xdr:nvSpPr>
          <xdr:spPr>
            <a:xfrm rot="-2381986">
              <a:off x="1661970" y="2644268"/>
              <a:ext cx="440354" cy="2603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FF0000"/>
                  </a:solidFill>
                  <a:latin typeface="Calibri"/>
                  <a:ea typeface="Calibri"/>
                  <a:cs typeface="Calibri"/>
                  <a:sym typeface="Calibri"/>
                </a:rPr>
                <a:t>ETC</a:t>
              </a:r>
              <a:endParaRPr sz="1400"/>
            </a:p>
          </xdr:txBody>
        </xdr:sp>
      </xdr:grpSp>
    </xdr:grpSp>
    <xdr:clientData fLocksWithSheet="0"/>
  </xdr:oneCellAnchor>
  <xdr:oneCellAnchor>
    <xdr:from>
      <xdr:col>8</xdr:col>
      <xdr:colOff>19050</xdr:colOff>
      <xdr:row>4</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266700</xdr:colOff>
      <xdr:row>17</xdr:row>
      <xdr:rowOff>66675</xdr:rowOff>
    </xdr:from>
    <xdr:ext cx="981075" cy="257175"/>
    <xdr:sp>
      <xdr:nvSpPr>
        <xdr:cNvPr id="32" name="Shape 32"/>
        <xdr:cNvSpPr txBox="1"/>
      </xdr:nvSpPr>
      <xdr:spPr>
        <a:xfrm>
          <a:off x="4860225" y="3651413"/>
          <a:ext cx="971550" cy="257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266700</xdr:colOff>
      <xdr:row>15</xdr:row>
      <xdr:rowOff>152400</xdr:rowOff>
    </xdr:from>
    <xdr:ext cx="885825" cy="209550"/>
    <xdr:sp>
      <xdr:nvSpPr>
        <xdr:cNvPr id="33" name="Shape 33"/>
        <xdr:cNvSpPr txBox="1"/>
      </xdr:nvSpPr>
      <xdr:spPr>
        <a:xfrm>
          <a:off x="4907850" y="3679988"/>
          <a:ext cx="876300" cy="200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EAC=818,84</a:t>
          </a:r>
          <a:endParaRPr sz="1100">
            <a:solidFill>
              <a:srgbClr val="FF0000"/>
            </a:solidFill>
          </a:endParaRPr>
        </a:p>
      </xdr:txBody>
    </xdr:sp>
    <xdr:clientData fLocksWithSheet="0"/>
  </xdr:oneCellAnchor>
  <xdr:oneCellAnchor>
    <xdr:from>
      <xdr:col>0</xdr:col>
      <xdr:colOff>1019175</xdr:colOff>
      <xdr:row>25</xdr:row>
      <xdr:rowOff>47625</xdr:rowOff>
    </xdr:from>
    <xdr:ext cx="428625" cy="266700"/>
    <xdr:sp>
      <xdr:nvSpPr>
        <xdr:cNvPr id="34" name="Shape 34"/>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EV</a:t>
          </a:r>
          <a:endParaRPr b="1" sz="1000">
            <a:solidFill>
              <a:srgbClr val="000000"/>
            </a:solidFill>
          </a:endParaRPr>
        </a:p>
      </xdr:txBody>
    </xdr:sp>
    <xdr:clientData fLocksWithSheet="0"/>
  </xdr:oneCellAnchor>
  <xdr:oneCellAnchor>
    <xdr:from>
      <xdr:col>4</xdr:col>
      <xdr:colOff>200025</xdr:colOff>
      <xdr:row>16</xdr:row>
      <xdr:rowOff>228600</xdr:rowOff>
    </xdr:from>
    <xdr:ext cx="38100" cy="1847850"/>
    <xdr:grpSp>
      <xdr:nvGrpSpPr>
        <xdr:cNvPr id="2" name="Shape 2"/>
        <xdr:cNvGrpSpPr/>
      </xdr:nvGrpSpPr>
      <xdr:grpSpPr>
        <a:xfrm>
          <a:off x="5341238" y="2856075"/>
          <a:ext cx="9525" cy="1847850"/>
          <a:chOff x="5341238" y="2856075"/>
          <a:chExt cx="9525" cy="1847850"/>
        </a:xfrm>
      </xdr:grpSpPr>
      <xdr:cxnSp>
        <xdr:nvCxnSpPr>
          <xdr:cNvPr id="35" name="Shape 35"/>
          <xdr:cNvCxnSpPr/>
        </xdr:nvCxnSpPr>
        <xdr:spPr>
          <a:xfrm flipH="1">
            <a:off x="5341238" y="2856075"/>
            <a:ext cx="9525" cy="184785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12</xdr:row>
      <xdr:rowOff>76200</xdr:rowOff>
    </xdr:from>
    <xdr:ext cx="3867150" cy="2676525"/>
    <xdr:grpSp>
      <xdr:nvGrpSpPr>
        <xdr:cNvPr id="2" name="Shape 2"/>
        <xdr:cNvGrpSpPr/>
      </xdr:nvGrpSpPr>
      <xdr:grpSpPr>
        <a:xfrm>
          <a:off x="3412425" y="2441738"/>
          <a:ext cx="3867150" cy="2927083"/>
          <a:chOff x="3412425" y="2441738"/>
          <a:chExt cx="3867150" cy="2927083"/>
        </a:xfrm>
      </xdr:grpSpPr>
      <xdr:grpSp>
        <xdr:nvGrpSpPr>
          <xdr:cNvPr id="36" name="Shape 36"/>
          <xdr:cNvGrpSpPr/>
        </xdr:nvGrpSpPr>
        <xdr:grpSpPr>
          <a:xfrm>
            <a:off x="3412425" y="2441738"/>
            <a:ext cx="3867150" cy="2927083"/>
            <a:chOff x="371475" y="2124073"/>
            <a:chExt cx="4067175" cy="3065971"/>
          </a:xfrm>
        </xdr:grpSpPr>
        <xdr:sp>
          <xdr:nvSpPr>
            <xdr:cNvPr id="21" name="Shape 21"/>
            <xdr:cNvSpPr/>
          </xdr:nvSpPr>
          <xdr:spPr>
            <a:xfrm>
              <a:off x="371475" y="2124073"/>
              <a:ext cx="4067175" cy="2803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7" name="Shape 37"/>
            <xdr:cNvGrpSpPr/>
          </xdr:nvGrpSpPr>
          <xdr:grpSpPr>
            <a:xfrm>
              <a:off x="371475" y="2124073"/>
              <a:ext cx="2764748" cy="3065971"/>
              <a:chOff x="877314" y="1391927"/>
              <a:chExt cx="3000000" cy="3000000"/>
            </a:xfrm>
          </xdr:grpSpPr>
          <xdr:sp>
            <xdr:nvSpPr>
              <xdr:cNvPr id="38" name="Shape 38"/>
              <xdr:cNvSpPr/>
            </xdr:nvSpPr>
            <xdr:spPr>
              <a:xfrm>
                <a:off x="877314" y="1391927"/>
                <a:ext cx="3000000" cy="30000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9" name="Shape 39"/>
              <xdr:cNvSpPr/>
            </xdr:nvSpPr>
            <xdr:spPr>
              <a:xfrm rot="10800000">
                <a:off x="1974942" y="2884252"/>
                <a:ext cx="49609" cy="180359"/>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40" name="Shape 40"/>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41" name="Shape 41"/>
              <xdr:cNvSpPr txBox="1"/>
            </xdr:nvSpPr>
            <xdr:spPr>
              <a:xfrm>
                <a:off x="3100833" y="2239354"/>
                <a:ext cx="425450"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000">
                    <a:solidFill>
                      <a:srgbClr val="000000"/>
                    </a:solidFill>
                  </a:rPr>
                  <a:t>VP</a:t>
                </a:r>
                <a:endParaRPr sz="1000">
                  <a:solidFill>
                    <a:srgbClr val="000000"/>
                  </a:solidFill>
                </a:endParaRPr>
              </a:p>
            </xdr:txBody>
          </xdr:sp>
          <xdr:sp>
            <xdr:nvSpPr>
              <xdr:cNvPr id="42" name="Shape 42"/>
              <xdr:cNvSpPr txBox="1"/>
            </xdr:nvSpPr>
            <xdr:spPr>
              <a:xfrm>
                <a:off x="1415644" y="3373763"/>
                <a:ext cx="498663"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AC</a:t>
                </a:r>
                <a:endParaRPr b="1" sz="1000">
                  <a:solidFill>
                    <a:srgbClr val="000000"/>
                  </a:solidFill>
                </a:endParaRPr>
              </a:p>
            </xdr:txBody>
          </xdr:sp>
          <xdr:cxnSp>
            <xdr:nvCxnSpPr>
              <xdr:cNvPr id="43" name="Shape 43"/>
              <xdr:cNvCxnSpPr/>
            </xdr:nvCxnSpPr>
            <xdr:spPr>
              <a:xfrm flipH="1">
                <a:off x="2038333" y="3157698"/>
                <a:ext cx="6890" cy="808709"/>
              </a:xfrm>
              <a:prstGeom prst="straightConnector1">
                <a:avLst/>
              </a:prstGeom>
              <a:noFill/>
              <a:ln cap="flat" cmpd="sng" w="9525">
                <a:solidFill>
                  <a:schemeClr val="accent1"/>
                </a:solidFill>
                <a:prstDash val="solid"/>
                <a:miter lim="800000"/>
                <a:headEnd len="sm" w="sm" type="none"/>
                <a:tailEnd len="sm" w="sm" type="none"/>
              </a:ln>
            </xdr:spPr>
          </xdr:cxnSp>
        </xdr:grpSp>
        <xdr:sp>
          <xdr:nvSpPr>
            <xdr:cNvPr id="44" name="Shape 44"/>
            <xdr:cNvSpPr/>
          </xdr:nvSpPr>
          <xdr:spPr>
            <a:xfrm rot="3443881">
              <a:off x="1869139" y="2049023"/>
              <a:ext cx="320950" cy="1761317"/>
            </a:xfrm>
            <a:prstGeom prst="leftBrace">
              <a:avLst>
                <a:gd fmla="val 0"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45" name="Shape 45"/>
            <xdr:cNvSpPr txBox="1"/>
          </xdr:nvSpPr>
          <xdr:spPr>
            <a:xfrm rot="-2381986">
              <a:off x="1661970" y="2644268"/>
              <a:ext cx="440354" cy="2603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FF0000"/>
                  </a:solidFill>
                  <a:latin typeface="Calibri"/>
                  <a:ea typeface="Calibri"/>
                  <a:cs typeface="Calibri"/>
                  <a:sym typeface="Calibri"/>
                </a:rPr>
                <a:t>ETC</a:t>
              </a:r>
              <a:endParaRPr sz="1400"/>
            </a:p>
          </xdr:txBody>
        </xdr:sp>
      </xdr:grpSp>
    </xdr:grpSp>
    <xdr:clientData fLocksWithSheet="0"/>
  </xdr:oneCellAnchor>
  <xdr:oneCellAnchor>
    <xdr:from>
      <xdr:col>8</xdr:col>
      <xdr:colOff>19050</xdr:colOff>
      <xdr:row>3</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266700</xdr:colOff>
      <xdr:row>16</xdr:row>
      <xdr:rowOff>66675</xdr:rowOff>
    </xdr:from>
    <xdr:ext cx="981075" cy="257175"/>
    <xdr:sp>
      <xdr:nvSpPr>
        <xdr:cNvPr id="46" name="Shape 46"/>
        <xdr:cNvSpPr txBox="1"/>
      </xdr:nvSpPr>
      <xdr:spPr>
        <a:xfrm>
          <a:off x="4860225" y="3651413"/>
          <a:ext cx="971550" cy="257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266700</xdr:colOff>
      <xdr:row>14</xdr:row>
      <xdr:rowOff>152400</xdr:rowOff>
    </xdr:from>
    <xdr:ext cx="885825" cy="209550"/>
    <xdr:sp>
      <xdr:nvSpPr>
        <xdr:cNvPr id="47" name="Shape 47"/>
        <xdr:cNvSpPr txBox="1"/>
      </xdr:nvSpPr>
      <xdr:spPr>
        <a:xfrm>
          <a:off x="4907850" y="3679988"/>
          <a:ext cx="876300" cy="2000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EAC=868,69</a:t>
          </a:r>
          <a:endParaRPr sz="1100">
            <a:solidFill>
              <a:srgbClr val="FF0000"/>
            </a:solidFill>
          </a:endParaRPr>
        </a:p>
      </xdr:txBody>
    </xdr:sp>
    <xdr:clientData fLocksWithSheet="0"/>
  </xdr:oneCellAnchor>
  <xdr:oneCellAnchor>
    <xdr:from>
      <xdr:col>0</xdr:col>
      <xdr:colOff>1019175</xdr:colOff>
      <xdr:row>24</xdr:row>
      <xdr:rowOff>47625</xdr:rowOff>
    </xdr:from>
    <xdr:ext cx="428625" cy="266700"/>
    <xdr:sp>
      <xdr:nvSpPr>
        <xdr:cNvPr id="48" name="Shape 48"/>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EV</a:t>
          </a:r>
          <a:endParaRPr b="1" sz="1000">
            <a:solidFill>
              <a:srgbClr val="000000"/>
            </a:solidFill>
          </a:endParaRPr>
        </a:p>
      </xdr:txBody>
    </xdr:sp>
    <xdr:clientData fLocksWithSheet="0"/>
  </xdr:oneCellAnchor>
  <xdr:oneCellAnchor>
    <xdr:from>
      <xdr:col>4</xdr:col>
      <xdr:colOff>200025</xdr:colOff>
      <xdr:row>15</xdr:row>
      <xdr:rowOff>228600</xdr:rowOff>
    </xdr:from>
    <xdr:ext cx="38100" cy="1847850"/>
    <xdr:grpSp>
      <xdr:nvGrpSpPr>
        <xdr:cNvPr id="2" name="Shape 2"/>
        <xdr:cNvGrpSpPr/>
      </xdr:nvGrpSpPr>
      <xdr:grpSpPr>
        <a:xfrm>
          <a:off x="5341238" y="2856075"/>
          <a:ext cx="9525" cy="1847850"/>
          <a:chOff x="5341238" y="2856075"/>
          <a:chExt cx="9525" cy="1847850"/>
        </a:xfrm>
      </xdr:grpSpPr>
      <xdr:cxnSp>
        <xdr:nvCxnSpPr>
          <xdr:cNvPr id="35" name="Shape 35"/>
          <xdr:cNvCxnSpPr/>
        </xdr:nvCxnSpPr>
        <xdr:spPr>
          <a:xfrm flipH="1">
            <a:off x="5341238" y="2856075"/>
            <a:ext cx="9525" cy="184785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oneCellAnchor>
    <xdr:from>
      <xdr:col>7</xdr:col>
      <xdr:colOff>419100</xdr:colOff>
      <xdr:row>3</xdr:row>
      <xdr:rowOff>171450</xdr:rowOff>
    </xdr:from>
    <xdr:ext cx="38100" cy="885825"/>
    <xdr:grpSp>
      <xdr:nvGrpSpPr>
        <xdr:cNvPr id="2" name="Shape 2"/>
        <xdr:cNvGrpSpPr/>
      </xdr:nvGrpSpPr>
      <xdr:grpSpPr>
        <a:xfrm>
          <a:off x="5346000" y="3337088"/>
          <a:ext cx="0" cy="885825"/>
          <a:chOff x="5346000" y="3337088"/>
          <a:chExt cx="0" cy="885825"/>
        </a:xfrm>
      </xdr:grpSpPr>
      <xdr:cxnSp>
        <xdr:nvCxnSpPr>
          <xdr:cNvPr id="49" name="Shape 49"/>
          <xdr:cNvCxnSpPr/>
        </xdr:nvCxnSpPr>
        <xdr:spPr>
          <a:xfrm>
            <a:off x="5346000" y="3337088"/>
            <a:ext cx="0" cy="885825"/>
          </a:xfrm>
          <a:prstGeom prst="straightConnector1">
            <a:avLst/>
          </a:prstGeom>
          <a:noFill/>
          <a:ln cap="flat" cmpd="sng" w="9525">
            <a:solidFill>
              <a:schemeClr val="dk1"/>
            </a:solidFill>
            <a:prstDash val="solid"/>
            <a:round/>
            <a:headEnd len="sm" w="sm" type="none"/>
            <a:tailEnd len="med" w="med" type="stealth"/>
          </a:ln>
        </xdr:spPr>
      </xdr:cxnSp>
    </xdr:grpSp>
    <xdr:clientData fLocksWithSheet="0"/>
  </xdr:oneCellAnchor>
  <xdr:oneCellAnchor>
    <xdr:from>
      <xdr:col>3</xdr:col>
      <xdr:colOff>47625</xdr:colOff>
      <xdr:row>6</xdr:row>
      <xdr:rowOff>152400</xdr:rowOff>
    </xdr:from>
    <xdr:ext cx="2190750" cy="447675"/>
    <xdr:grpSp>
      <xdr:nvGrpSpPr>
        <xdr:cNvPr id="2" name="Shape 2"/>
        <xdr:cNvGrpSpPr/>
      </xdr:nvGrpSpPr>
      <xdr:grpSpPr>
        <a:xfrm>
          <a:off x="4255388" y="3560925"/>
          <a:ext cx="2181225" cy="438150"/>
          <a:chOff x="4255388" y="3560925"/>
          <a:chExt cx="2181225" cy="438150"/>
        </a:xfrm>
      </xdr:grpSpPr>
      <xdr:cxnSp>
        <xdr:nvCxnSpPr>
          <xdr:cNvPr id="50" name="Shape 50"/>
          <xdr:cNvCxnSpPr/>
        </xdr:nvCxnSpPr>
        <xdr:spPr>
          <a:xfrm>
            <a:off x="4255388" y="3560925"/>
            <a:ext cx="2181225" cy="438150"/>
          </a:xfrm>
          <a:prstGeom prst="straightConnector1">
            <a:avLst/>
          </a:prstGeom>
          <a:noFill/>
          <a:ln cap="flat" cmpd="sng" w="9525">
            <a:solidFill>
              <a:schemeClr val="dk1"/>
            </a:solidFill>
            <a:prstDash val="solid"/>
            <a:round/>
            <a:headEnd len="sm" w="sm" type="none"/>
            <a:tailEnd len="med" w="med" type="stealth"/>
          </a:ln>
        </xdr:spPr>
      </xdr:cxnSp>
    </xdr:grp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11</xdr:row>
      <xdr:rowOff>47625</xdr:rowOff>
    </xdr:from>
    <xdr:ext cx="3867150" cy="2676525"/>
    <xdr:graphicFrame>
      <xdr:nvGraphicFramePr>
        <xdr:cNvPr id="1022289273"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552450</xdr:colOff>
      <xdr:row>17</xdr:row>
      <xdr:rowOff>85725</xdr:rowOff>
    </xdr:from>
    <xdr:ext cx="209550" cy="266700"/>
    <xdr:sp>
      <xdr:nvSpPr>
        <xdr:cNvPr id="51" name="Shape 51"/>
        <xdr:cNvSpPr txBox="1"/>
      </xdr:nvSpPr>
      <xdr:spPr>
        <a:xfrm>
          <a:off x="5245988" y="3651413"/>
          <a:ext cx="200025"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accent4"/>
              </a:solidFill>
            </a:rPr>
            <a:t>EV</a:t>
          </a:r>
          <a:endParaRPr b="1" sz="1200">
            <a:solidFill>
              <a:schemeClr val="accent4"/>
            </a:solidFill>
          </a:endParaRPr>
        </a:p>
      </xdr:txBody>
    </xdr:sp>
    <xdr:clientData fLocksWithSheet="0"/>
  </xdr:oneCellAnchor>
  <xdr:oneCellAnchor>
    <xdr:from>
      <xdr:col>0</xdr:col>
      <xdr:colOff>266700</xdr:colOff>
      <xdr:row>11</xdr:row>
      <xdr:rowOff>47625</xdr:rowOff>
    </xdr:from>
    <xdr:ext cx="3867150" cy="2676525"/>
    <xdr:grpSp>
      <xdr:nvGrpSpPr>
        <xdr:cNvPr id="2" name="Shape 2"/>
        <xdr:cNvGrpSpPr/>
      </xdr:nvGrpSpPr>
      <xdr:grpSpPr>
        <a:xfrm>
          <a:off x="3412425" y="2441738"/>
          <a:ext cx="3867150" cy="2676525"/>
          <a:chOff x="3412425" y="2441738"/>
          <a:chExt cx="3867150" cy="2676525"/>
        </a:xfrm>
      </xdr:grpSpPr>
      <xdr:grpSp>
        <xdr:nvGrpSpPr>
          <xdr:cNvPr id="52" name="Shape 52"/>
          <xdr:cNvGrpSpPr/>
        </xdr:nvGrpSpPr>
        <xdr:grpSpPr>
          <a:xfrm>
            <a:off x="3412425" y="2441738"/>
            <a:ext cx="3867150" cy="2676525"/>
            <a:chOff x="904875" y="1391927"/>
            <a:chExt cx="4413250" cy="2743200"/>
          </a:xfrm>
        </xdr:grpSpPr>
        <xdr:sp>
          <xdr:nvSpPr>
            <xdr:cNvPr id="21" name="Shape 21"/>
            <xdr:cNvSpPr/>
          </xdr:nvSpPr>
          <xdr:spPr>
            <a:xfrm>
              <a:off x="904875" y="1391927"/>
              <a:ext cx="4413250" cy="2743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3" name="Shape 53"/>
            <xdr:cNvSpPr/>
          </xdr:nvSpPr>
          <xdr:spPr>
            <a:xfrm rot="10800000">
              <a:off x="1860549" y="3022601"/>
              <a:ext cx="127794" cy="19685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54" name="Shape 54"/>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55" name="Shape 55"/>
            <xdr:cNvSpPr txBox="1"/>
          </xdr:nvSpPr>
          <xdr:spPr>
            <a:xfrm>
              <a:off x="3217968" y="2262851"/>
              <a:ext cx="425450" cy="205726"/>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800">
                  <a:solidFill>
                    <a:srgbClr val="000000"/>
                  </a:solidFill>
                </a:rPr>
                <a:t>VP</a:t>
              </a:r>
              <a:endParaRPr sz="800">
                <a:solidFill>
                  <a:srgbClr val="000000"/>
                </a:solidFill>
              </a:endParaRPr>
            </a:p>
          </xdr:txBody>
        </xdr:sp>
        <xdr:sp>
          <xdr:nvSpPr>
            <xdr:cNvPr id="56" name="Shape 56"/>
            <xdr:cNvSpPr txBox="1"/>
          </xdr:nvSpPr>
          <xdr:spPr>
            <a:xfrm>
              <a:off x="1484547" y="3324056"/>
              <a:ext cx="498663" cy="22015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000000"/>
                  </a:solidFill>
                </a:rPr>
                <a:t>AC</a:t>
              </a:r>
              <a:endParaRPr b="1" sz="900">
                <a:solidFill>
                  <a:srgbClr val="000000"/>
                </a:solidFill>
              </a:endParaRPr>
            </a:p>
          </xdr:txBody>
        </xdr:sp>
        <xdr:cxnSp>
          <xdr:nvCxnSpPr>
            <xdr:cNvPr id="57" name="Shape 57"/>
            <xdr:cNvCxnSpPr/>
          </xdr:nvCxnSpPr>
          <xdr:spPr>
            <a:xfrm>
              <a:off x="2019300" y="3073400"/>
              <a:ext cx="6350" cy="1047750"/>
            </a:xfrm>
            <a:prstGeom prst="straightConnector1">
              <a:avLst/>
            </a:prstGeom>
            <a:noFill/>
            <a:ln cap="flat" cmpd="sng" w="9525">
              <a:solidFill>
                <a:schemeClr val="accent1"/>
              </a:solidFill>
              <a:prstDash val="solid"/>
              <a:miter lim="800000"/>
              <a:headEnd len="sm" w="sm" type="none"/>
              <a:tailEnd len="sm" w="sm" type="none"/>
            </a:ln>
          </xdr:spPr>
        </xdr:cxnSp>
      </xdr:grpSp>
    </xdr:grpSp>
    <xdr:clientData fLocksWithSheet="0"/>
  </xdr:oneCellAnchor>
  <xdr:oneCellAnchor>
    <xdr:from>
      <xdr:col>8</xdr:col>
      <xdr:colOff>19050</xdr:colOff>
      <xdr:row>3</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219075</xdr:colOff>
      <xdr:row>15</xdr:row>
      <xdr:rowOff>0</xdr:rowOff>
    </xdr:from>
    <xdr:ext cx="981075" cy="257175"/>
    <xdr:sp>
      <xdr:nvSpPr>
        <xdr:cNvPr id="58" name="Shape 58"/>
        <xdr:cNvSpPr txBox="1"/>
      </xdr:nvSpPr>
      <xdr:spPr>
        <a:xfrm>
          <a:off x="4860225" y="3651413"/>
          <a:ext cx="971550" cy="257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95250</xdr:colOff>
      <xdr:row>14</xdr:row>
      <xdr:rowOff>0</xdr:rowOff>
    </xdr:from>
    <xdr:ext cx="923925" cy="200025"/>
    <xdr:sp>
      <xdr:nvSpPr>
        <xdr:cNvPr id="59" name="Shape 59"/>
        <xdr:cNvSpPr txBox="1"/>
      </xdr:nvSpPr>
      <xdr:spPr>
        <a:xfrm>
          <a:off x="4888800" y="3684750"/>
          <a:ext cx="914400" cy="1905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EAC=$767,00</a:t>
          </a:r>
          <a:endParaRPr sz="1100">
            <a:solidFill>
              <a:srgbClr val="FF0000"/>
            </a:solidFill>
          </a:endParaRPr>
        </a:p>
      </xdr:txBody>
    </xdr:sp>
    <xdr:clientData fLocksWithSheet="0"/>
  </xdr:oneCellAnchor>
  <xdr:oneCellAnchor>
    <xdr:from>
      <xdr:col>0</xdr:col>
      <xdr:colOff>1019175</xdr:colOff>
      <xdr:row>23</xdr:row>
      <xdr:rowOff>47625</xdr:rowOff>
    </xdr:from>
    <xdr:ext cx="428625" cy="266700"/>
    <xdr:sp>
      <xdr:nvSpPr>
        <xdr:cNvPr id="60" name="Shape 60"/>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000000"/>
              </a:solidFill>
            </a:rPr>
            <a:t>EV</a:t>
          </a:r>
          <a:endParaRPr b="1" sz="900">
            <a:solidFill>
              <a:srgbClr val="000000"/>
            </a:solidFill>
          </a:endParaRPr>
        </a:p>
      </xdr:txBody>
    </xdr:sp>
    <xdr:clientData fLocksWithSheet="0"/>
  </xdr:oneCellAnchor>
  <xdr:oneCellAnchor>
    <xdr:from>
      <xdr:col>4</xdr:col>
      <xdr:colOff>114300</xdr:colOff>
      <xdr:row>15</xdr:row>
      <xdr:rowOff>0</xdr:rowOff>
    </xdr:from>
    <xdr:ext cx="47625" cy="2047875"/>
    <xdr:grpSp>
      <xdr:nvGrpSpPr>
        <xdr:cNvPr id="2" name="Shape 2"/>
        <xdr:cNvGrpSpPr/>
      </xdr:nvGrpSpPr>
      <xdr:grpSpPr>
        <a:xfrm>
          <a:off x="5326950" y="2756063"/>
          <a:ext cx="38100" cy="2047875"/>
          <a:chOff x="5326950" y="2756063"/>
          <a:chExt cx="38100" cy="2047875"/>
        </a:xfrm>
      </xdr:grpSpPr>
      <xdr:cxnSp>
        <xdr:nvCxnSpPr>
          <xdr:cNvPr id="61" name="Shape 61"/>
          <xdr:cNvCxnSpPr/>
        </xdr:nvCxnSpPr>
        <xdr:spPr>
          <a:xfrm flipH="1">
            <a:off x="5326950" y="2756063"/>
            <a:ext cx="38100" cy="2047875"/>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oneCellAnchor>
    <xdr:from>
      <xdr:col>1</xdr:col>
      <xdr:colOff>104775</xdr:colOff>
      <xdr:row>14</xdr:row>
      <xdr:rowOff>-190500</xdr:rowOff>
    </xdr:from>
    <xdr:ext cx="1495425" cy="1104900"/>
    <xdr:sp>
      <xdr:nvSpPr>
        <xdr:cNvPr id="62" name="Shape 62"/>
        <xdr:cNvSpPr/>
      </xdr:nvSpPr>
      <xdr:spPr>
        <a:xfrm rot="3443881">
          <a:off x="5198363" y="2994188"/>
          <a:ext cx="295275" cy="1571625"/>
        </a:xfrm>
        <a:prstGeom prst="leftBrace">
          <a:avLst>
            <a:gd fmla="val 0"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485775</xdr:colOff>
      <xdr:row>14</xdr:row>
      <xdr:rowOff>-19050</xdr:rowOff>
    </xdr:from>
    <xdr:ext cx="428625" cy="400050"/>
    <xdr:sp>
      <xdr:nvSpPr>
        <xdr:cNvPr id="63" name="Shape 63"/>
        <xdr:cNvSpPr txBox="1"/>
      </xdr:nvSpPr>
      <xdr:spPr>
        <a:xfrm rot="-2381986">
          <a:off x="5150738" y="3684750"/>
          <a:ext cx="390525" cy="1905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FF0000"/>
              </a:solidFill>
              <a:latin typeface="Calibri"/>
              <a:ea typeface="Calibri"/>
              <a:cs typeface="Calibri"/>
              <a:sym typeface="Calibri"/>
            </a:rPr>
            <a:t>E</a:t>
          </a:r>
          <a:r>
            <a:rPr b="0" lang="en-US" sz="900">
              <a:solidFill>
                <a:srgbClr val="FF0000"/>
              </a:solidFill>
              <a:latin typeface="Calibri"/>
              <a:ea typeface="Calibri"/>
              <a:cs typeface="Calibri"/>
              <a:sym typeface="Calibri"/>
            </a:rPr>
            <a:t>T</a:t>
          </a:r>
          <a:r>
            <a:rPr b="1" lang="en-US" sz="900">
              <a:solidFill>
                <a:srgbClr val="FF0000"/>
              </a:solidFill>
              <a:latin typeface="Calibri"/>
              <a:ea typeface="Calibri"/>
              <a:cs typeface="Calibri"/>
              <a:sym typeface="Calibri"/>
            </a:rPr>
            <a:t>C</a:t>
          </a:r>
          <a:endParaRPr sz="1400"/>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11</xdr:row>
      <xdr:rowOff>123825</xdr:rowOff>
    </xdr:from>
    <xdr:ext cx="4067175" cy="2819400"/>
    <xdr:graphicFrame>
      <xdr:nvGraphicFramePr>
        <xdr:cNvPr id="1179845711"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552450</xdr:colOff>
      <xdr:row>17</xdr:row>
      <xdr:rowOff>85725</xdr:rowOff>
    </xdr:from>
    <xdr:ext cx="209550" cy="266700"/>
    <xdr:sp>
      <xdr:nvSpPr>
        <xdr:cNvPr id="64" name="Shape 64"/>
        <xdr:cNvSpPr txBox="1"/>
      </xdr:nvSpPr>
      <xdr:spPr>
        <a:xfrm>
          <a:off x="5245988" y="3651413"/>
          <a:ext cx="200025"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200">
              <a:solidFill>
                <a:schemeClr val="accent4"/>
              </a:solidFill>
            </a:rPr>
            <a:t>EV</a:t>
          </a:r>
          <a:endParaRPr b="1" sz="1200">
            <a:solidFill>
              <a:schemeClr val="accent4"/>
            </a:solidFill>
          </a:endParaRPr>
        </a:p>
      </xdr:txBody>
    </xdr:sp>
    <xdr:clientData fLocksWithSheet="0"/>
  </xdr:oneCellAnchor>
  <xdr:oneCellAnchor>
    <xdr:from>
      <xdr:col>0</xdr:col>
      <xdr:colOff>238125</xdr:colOff>
      <xdr:row>11</xdr:row>
      <xdr:rowOff>123825</xdr:rowOff>
    </xdr:from>
    <xdr:ext cx="4067175" cy="2819400"/>
    <xdr:grpSp>
      <xdr:nvGrpSpPr>
        <xdr:cNvPr id="2" name="Shape 2"/>
        <xdr:cNvGrpSpPr/>
      </xdr:nvGrpSpPr>
      <xdr:grpSpPr>
        <a:xfrm>
          <a:off x="3312413" y="2370300"/>
          <a:ext cx="4067175" cy="2819400"/>
          <a:chOff x="3312413" y="2370300"/>
          <a:chExt cx="4067175" cy="2819400"/>
        </a:xfrm>
      </xdr:grpSpPr>
      <xdr:grpSp>
        <xdr:nvGrpSpPr>
          <xdr:cNvPr id="65" name="Shape 65"/>
          <xdr:cNvGrpSpPr/>
        </xdr:nvGrpSpPr>
        <xdr:grpSpPr>
          <a:xfrm>
            <a:off x="3312413" y="2370300"/>
            <a:ext cx="4067175" cy="2819400"/>
            <a:chOff x="904875" y="1391927"/>
            <a:chExt cx="4413250" cy="2743200"/>
          </a:xfrm>
        </xdr:grpSpPr>
        <xdr:sp>
          <xdr:nvSpPr>
            <xdr:cNvPr id="21" name="Shape 21"/>
            <xdr:cNvSpPr/>
          </xdr:nvSpPr>
          <xdr:spPr>
            <a:xfrm>
              <a:off x="904875" y="1391927"/>
              <a:ext cx="4413250" cy="2743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6" name="Shape 66"/>
            <xdr:cNvSpPr/>
          </xdr:nvSpPr>
          <xdr:spPr>
            <a:xfrm rot="10800000">
              <a:off x="1860549" y="3022601"/>
              <a:ext cx="127794" cy="19685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67" name="Shape 67"/>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68" name="Shape 68"/>
            <xdr:cNvSpPr txBox="1"/>
          </xdr:nvSpPr>
          <xdr:spPr>
            <a:xfrm>
              <a:off x="3115592" y="2248270"/>
              <a:ext cx="425450" cy="19553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800">
                  <a:solidFill>
                    <a:srgbClr val="000000"/>
                  </a:solidFill>
                </a:rPr>
                <a:t>VP</a:t>
              </a:r>
              <a:endParaRPr sz="900">
                <a:solidFill>
                  <a:srgbClr val="000000"/>
                </a:solidFill>
              </a:endParaRPr>
            </a:p>
          </xdr:txBody>
        </xdr:sp>
        <xdr:sp>
          <xdr:nvSpPr>
            <xdr:cNvPr id="69" name="Shape 69"/>
            <xdr:cNvSpPr txBox="1"/>
          </xdr:nvSpPr>
          <xdr:spPr>
            <a:xfrm>
              <a:off x="1514080" y="3291083"/>
              <a:ext cx="498663" cy="19553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800">
                  <a:solidFill>
                    <a:srgbClr val="000000"/>
                  </a:solidFill>
                </a:rPr>
                <a:t>AC</a:t>
              </a:r>
              <a:endParaRPr b="1" sz="800">
                <a:solidFill>
                  <a:srgbClr val="000000"/>
                </a:solidFill>
              </a:endParaRPr>
            </a:p>
          </xdr:txBody>
        </xdr:sp>
        <xdr:cxnSp>
          <xdr:nvCxnSpPr>
            <xdr:cNvPr id="70" name="Shape 70"/>
            <xdr:cNvCxnSpPr/>
          </xdr:nvCxnSpPr>
          <xdr:spPr>
            <a:xfrm>
              <a:off x="2032424" y="3073400"/>
              <a:ext cx="6350" cy="1047750"/>
            </a:xfrm>
            <a:prstGeom prst="straightConnector1">
              <a:avLst/>
            </a:prstGeom>
            <a:noFill/>
            <a:ln cap="flat" cmpd="sng" w="9525">
              <a:solidFill>
                <a:schemeClr val="accent1"/>
              </a:solidFill>
              <a:prstDash val="solid"/>
              <a:miter lim="800000"/>
              <a:headEnd len="sm" w="sm" type="none"/>
              <a:tailEnd len="sm" w="sm" type="none"/>
            </a:ln>
          </xdr:spPr>
        </xdr:cxnSp>
      </xdr:grpSp>
    </xdr:grpSp>
    <xdr:clientData fLocksWithSheet="0"/>
  </xdr:oneCellAnchor>
  <xdr:oneCellAnchor>
    <xdr:from>
      <xdr:col>8</xdr:col>
      <xdr:colOff>19050</xdr:colOff>
      <xdr:row>3</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276225</xdr:colOff>
      <xdr:row>15</xdr:row>
      <xdr:rowOff>0</xdr:rowOff>
    </xdr:from>
    <xdr:ext cx="981075" cy="257175"/>
    <xdr:sp>
      <xdr:nvSpPr>
        <xdr:cNvPr id="71" name="Shape 71"/>
        <xdr:cNvSpPr txBox="1"/>
      </xdr:nvSpPr>
      <xdr:spPr>
        <a:xfrm>
          <a:off x="4860225" y="3651413"/>
          <a:ext cx="971550" cy="257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219075</xdr:colOff>
      <xdr:row>14</xdr:row>
      <xdr:rowOff>19050</xdr:rowOff>
    </xdr:from>
    <xdr:ext cx="904875" cy="200025"/>
    <xdr:sp>
      <xdr:nvSpPr>
        <xdr:cNvPr id="72" name="Shape 72"/>
        <xdr:cNvSpPr txBox="1"/>
      </xdr:nvSpPr>
      <xdr:spPr>
        <a:xfrm>
          <a:off x="4898325" y="3684750"/>
          <a:ext cx="895350" cy="1905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EAC=$877,81</a:t>
          </a:r>
          <a:endParaRPr sz="1400"/>
        </a:p>
        <a:p>
          <a:pPr indent="0" lvl="0" marL="0" rtl="0" algn="l">
            <a:spcBef>
              <a:spcPts val="0"/>
            </a:spcBef>
            <a:spcAft>
              <a:spcPts val="0"/>
            </a:spcAft>
            <a:buNone/>
          </a:pPr>
          <a:r>
            <a:t/>
          </a:r>
          <a:endParaRPr sz="1100">
            <a:solidFill>
              <a:srgbClr val="FF0000"/>
            </a:solidFill>
          </a:endParaRPr>
        </a:p>
      </xdr:txBody>
    </xdr:sp>
    <xdr:clientData fLocksWithSheet="0"/>
  </xdr:oneCellAnchor>
  <xdr:oneCellAnchor>
    <xdr:from>
      <xdr:col>1</xdr:col>
      <xdr:colOff>9525</xdr:colOff>
      <xdr:row>23</xdr:row>
      <xdr:rowOff>152400</xdr:rowOff>
    </xdr:from>
    <xdr:ext cx="466725" cy="276225"/>
    <xdr:sp>
      <xdr:nvSpPr>
        <xdr:cNvPr id="73" name="Shape 73"/>
        <xdr:cNvSpPr txBox="1"/>
      </xdr:nvSpPr>
      <xdr:spPr>
        <a:xfrm>
          <a:off x="5117400" y="3646650"/>
          <a:ext cx="457200"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700">
              <a:solidFill>
                <a:srgbClr val="000000"/>
              </a:solidFill>
            </a:rPr>
            <a:t>EV</a:t>
          </a:r>
          <a:endParaRPr b="1" sz="700">
            <a:solidFill>
              <a:srgbClr val="000000"/>
            </a:solidFill>
          </a:endParaRPr>
        </a:p>
      </xdr:txBody>
    </xdr:sp>
    <xdr:clientData fLocksWithSheet="0"/>
  </xdr:oneCellAnchor>
  <xdr:oneCellAnchor>
    <xdr:from>
      <xdr:col>4</xdr:col>
      <xdr:colOff>190500</xdr:colOff>
      <xdr:row>14</xdr:row>
      <xdr:rowOff>228600</xdr:rowOff>
    </xdr:from>
    <xdr:ext cx="38100" cy="1905000"/>
    <xdr:grpSp>
      <xdr:nvGrpSpPr>
        <xdr:cNvPr id="2" name="Shape 2"/>
        <xdr:cNvGrpSpPr/>
      </xdr:nvGrpSpPr>
      <xdr:grpSpPr>
        <a:xfrm>
          <a:off x="5341238" y="2827500"/>
          <a:ext cx="9525" cy="1905000"/>
          <a:chOff x="5341238" y="2827500"/>
          <a:chExt cx="9525" cy="1905000"/>
        </a:xfrm>
      </xdr:grpSpPr>
      <xdr:cxnSp>
        <xdr:nvCxnSpPr>
          <xdr:cNvPr id="74" name="Shape 74"/>
          <xdr:cNvCxnSpPr/>
        </xdr:nvCxnSpPr>
        <xdr:spPr>
          <a:xfrm>
            <a:off x="5341238" y="2827500"/>
            <a:ext cx="9525" cy="190500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oneCellAnchor>
    <xdr:from>
      <xdr:col>1</xdr:col>
      <xdr:colOff>9525</xdr:colOff>
      <xdr:row>8</xdr:row>
      <xdr:rowOff>152400</xdr:rowOff>
    </xdr:from>
    <xdr:ext cx="2209800" cy="2667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14</xdr:row>
      <xdr:rowOff>142875</xdr:rowOff>
    </xdr:from>
    <xdr:ext cx="4143375" cy="3276600"/>
    <xdr:grpSp>
      <xdr:nvGrpSpPr>
        <xdr:cNvPr id="2" name="Shape 2"/>
        <xdr:cNvGrpSpPr/>
      </xdr:nvGrpSpPr>
      <xdr:grpSpPr>
        <a:xfrm>
          <a:off x="3274313" y="2141700"/>
          <a:ext cx="4143375" cy="3583333"/>
          <a:chOff x="3274313" y="2141700"/>
          <a:chExt cx="4143375" cy="3583333"/>
        </a:xfrm>
      </xdr:grpSpPr>
      <xdr:grpSp>
        <xdr:nvGrpSpPr>
          <xdr:cNvPr id="75" name="Shape 75"/>
          <xdr:cNvGrpSpPr/>
        </xdr:nvGrpSpPr>
        <xdr:grpSpPr>
          <a:xfrm>
            <a:off x="3274313" y="2141700"/>
            <a:ext cx="4143375" cy="3583333"/>
            <a:chOff x="396875" y="2124075"/>
            <a:chExt cx="4067175" cy="3065972"/>
          </a:xfrm>
        </xdr:grpSpPr>
        <xdr:sp>
          <xdr:nvSpPr>
            <xdr:cNvPr id="21" name="Shape 21"/>
            <xdr:cNvSpPr/>
          </xdr:nvSpPr>
          <xdr:spPr>
            <a:xfrm>
              <a:off x="396875" y="2124075"/>
              <a:ext cx="4067175" cy="2803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6" name="Shape 76"/>
            <xdr:cNvGrpSpPr/>
          </xdr:nvGrpSpPr>
          <xdr:grpSpPr>
            <a:xfrm>
              <a:off x="396875" y="2124075"/>
              <a:ext cx="2764748" cy="3065972"/>
              <a:chOff x="904875" y="1391927"/>
              <a:chExt cx="3000000" cy="3000000"/>
            </a:xfrm>
          </xdr:grpSpPr>
          <xdr:sp>
            <xdr:nvSpPr>
              <xdr:cNvPr id="77" name="Shape 77"/>
              <xdr:cNvSpPr/>
            </xdr:nvSpPr>
            <xdr:spPr>
              <a:xfrm>
                <a:off x="904875" y="1391927"/>
                <a:ext cx="3000000" cy="30000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8" name="Shape 78"/>
              <xdr:cNvSpPr/>
            </xdr:nvSpPr>
            <xdr:spPr>
              <a:xfrm rot="10800000">
                <a:off x="1860549" y="3022601"/>
                <a:ext cx="127794" cy="19685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79" name="Shape 79"/>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80" name="Shape 80"/>
              <xdr:cNvSpPr txBox="1"/>
            </xdr:nvSpPr>
            <xdr:spPr>
              <a:xfrm>
                <a:off x="3224859" y="2262626"/>
                <a:ext cx="425450" cy="20614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900">
                    <a:solidFill>
                      <a:srgbClr val="000000"/>
                    </a:solidFill>
                  </a:rPr>
                  <a:t>VP</a:t>
                </a:r>
                <a:endParaRPr sz="900">
                  <a:solidFill>
                    <a:srgbClr val="000000"/>
                  </a:solidFill>
                </a:endParaRPr>
              </a:p>
            </xdr:txBody>
          </xdr:sp>
          <xdr:sp>
            <xdr:nvSpPr>
              <xdr:cNvPr id="81" name="Shape 81"/>
              <xdr:cNvSpPr txBox="1"/>
            </xdr:nvSpPr>
            <xdr:spPr>
              <a:xfrm>
                <a:off x="1415644" y="3373763"/>
                <a:ext cx="498663" cy="20614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000000"/>
                    </a:solidFill>
                  </a:rPr>
                  <a:t>AC</a:t>
                </a:r>
                <a:endParaRPr b="1" sz="900">
                  <a:solidFill>
                    <a:srgbClr val="000000"/>
                  </a:solidFill>
                </a:endParaRPr>
              </a:p>
            </xdr:txBody>
          </xdr:sp>
          <xdr:cxnSp>
            <xdr:nvCxnSpPr>
              <xdr:cNvPr id="82" name="Shape 82"/>
              <xdr:cNvCxnSpPr/>
            </xdr:nvCxnSpPr>
            <xdr:spPr>
              <a:xfrm>
                <a:off x="2053752" y="2974494"/>
                <a:ext cx="6350" cy="1047750"/>
              </a:xfrm>
              <a:prstGeom prst="straightConnector1">
                <a:avLst/>
              </a:prstGeom>
              <a:noFill/>
              <a:ln cap="flat" cmpd="sng" w="9525">
                <a:solidFill>
                  <a:schemeClr val="accent1"/>
                </a:solidFill>
                <a:prstDash val="solid"/>
                <a:miter lim="800000"/>
                <a:headEnd len="sm" w="sm" type="none"/>
                <a:tailEnd len="sm" w="sm" type="none"/>
              </a:ln>
            </xdr:spPr>
          </xdr:cxnSp>
        </xdr:grpSp>
        <xdr:sp>
          <xdr:nvSpPr>
            <xdr:cNvPr id="83" name="Shape 83"/>
            <xdr:cNvSpPr/>
          </xdr:nvSpPr>
          <xdr:spPr>
            <a:xfrm rot="3443881">
              <a:off x="1845083" y="2096540"/>
              <a:ext cx="429172" cy="1758749"/>
            </a:xfrm>
            <a:prstGeom prst="leftBrace">
              <a:avLst>
                <a:gd fmla="val 8333"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84" name="Shape 84"/>
            <xdr:cNvSpPr txBox="1"/>
          </xdr:nvSpPr>
          <xdr:spPr>
            <a:xfrm rot="-2381986">
              <a:off x="1361339" y="2631712"/>
              <a:ext cx="899862" cy="260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FF0000"/>
                  </a:solidFill>
                  <a:latin typeface="Calibri"/>
                  <a:ea typeface="Calibri"/>
                  <a:cs typeface="Calibri"/>
                  <a:sym typeface="Calibri"/>
                </a:rPr>
                <a:t>ETC=433,69</a:t>
              </a:r>
              <a:endParaRPr sz="1400"/>
            </a:p>
          </xdr:txBody>
        </xdr:sp>
      </xdr:grpSp>
    </xdr:grpSp>
    <xdr:clientData fLocksWithSheet="0"/>
  </xdr:oneCellAnchor>
  <xdr:oneCellAnchor>
    <xdr:from>
      <xdr:col>8</xdr:col>
      <xdr:colOff>19050</xdr:colOff>
      <xdr:row>2</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28575</xdr:colOff>
      <xdr:row>18</xdr:row>
      <xdr:rowOff>161925</xdr:rowOff>
    </xdr:from>
    <xdr:ext cx="1000125" cy="200025"/>
    <xdr:sp>
      <xdr:nvSpPr>
        <xdr:cNvPr id="85" name="Shape 85"/>
        <xdr:cNvSpPr txBox="1"/>
      </xdr:nvSpPr>
      <xdr:spPr>
        <a:xfrm>
          <a:off x="4850700" y="3684750"/>
          <a:ext cx="990600" cy="1905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85725</xdr:colOff>
      <xdr:row>16</xdr:row>
      <xdr:rowOff>304800</xdr:rowOff>
    </xdr:from>
    <xdr:ext cx="962025" cy="85725"/>
    <xdr:sp>
      <xdr:nvSpPr>
        <xdr:cNvPr id="86" name="Shape 86"/>
        <xdr:cNvSpPr txBox="1"/>
      </xdr:nvSpPr>
      <xdr:spPr>
        <a:xfrm>
          <a:off x="4869750" y="3741900"/>
          <a:ext cx="952500" cy="762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EAC=868,69</a:t>
          </a:r>
          <a:endParaRPr sz="1100">
            <a:solidFill>
              <a:srgbClr val="FF0000"/>
            </a:solidFill>
          </a:endParaRPr>
        </a:p>
      </xdr:txBody>
    </xdr:sp>
    <xdr:clientData fLocksWithSheet="0"/>
  </xdr:oneCellAnchor>
  <xdr:oneCellAnchor>
    <xdr:from>
      <xdr:col>0</xdr:col>
      <xdr:colOff>1019175</xdr:colOff>
      <xdr:row>24</xdr:row>
      <xdr:rowOff>47625</xdr:rowOff>
    </xdr:from>
    <xdr:ext cx="428625" cy="266700"/>
    <xdr:sp>
      <xdr:nvSpPr>
        <xdr:cNvPr id="87" name="Shape 87"/>
        <xdr:cNvSpPr txBox="1"/>
      </xdr:nvSpPr>
      <xdr:spPr>
        <a:xfrm>
          <a:off x="5136450" y="3651413"/>
          <a:ext cx="4191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900">
              <a:solidFill>
                <a:srgbClr val="000000"/>
              </a:solidFill>
            </a:rPr>
            <a:t>EV</a:t>
          </a:r>
          <a:endParaRPr b="1" sz="900">
            <a:solidFill>
              <a:srgbClr val="000000"/>
            </a:solidFill>
          </a:endParaRPr>
        </a:p>
      </xdr:txBody>
    </xdr:sp>
    <xdr:clientData fLocksWithSheet="0"/>
  </xdr:oneCellAnchor>
  <xdr:oneCellAnchor>
    <xdr:from>
      <xdr:col>4</xdr:col>
      <xdr:colOff>28575</xdr:colOff>
      <xdr:row>18</xdr:row>
      <xdr:rowOff>0</xdr:rowOff>
    </xdr:from>
    <xdr:ext cx="38100" cy="2438400"/>
    <xdr:grpSp>
      <xdr:nvGrpSpPr>
        <xdr:cNvPr id="2" name="Shape 2"/>
        <xdr:cNvGrpSpPr/>
      </xdr:nvGrpSpPr>
      <xdr:grpSpPr>
        <a:xfrm>
          <a:off x="5331713" y="2560800"/>
          <a:ext cx="28575" cy="2438400"/>
          <a:chOff x="5331713" y="2560800"/>
          <a:chExt cx="28575" cy="2438400"/>
        </a:xfrm>
      </xdr:grpSpPr>
      <xdr:cxnSp>
        <xdr:nvCxnSpPr>
          <xdr:cNvPr id="88" name="Shape 88"/>
          <xdr:cNvCxnSpPr/>
        </xdr:nvCxnSpPr>
        <xdr:spPr>
          <a:xfrm>
            <a:off x="5331713" y="2560800"/>
            <a:ext cx="28575" cy="2438400"/>
          </a:xfrm>
          <a:prstGeom prst="straightConnector1">
            <a:avLst/>
          </a:prstGeom>
          <a:noFill/>
          <a:ln cap="flat" cmpd="sng" w="9525">
            <a:solidFill>
              <a:schemeClr val="accent1"/>
            </a:solidFill>
            <a:prstDash val="solid"/>
            <a:miter lim="800000"/>
            <a:headEnd len="sm" w="sm" type="none"/>
            <a:tailEnd len="sm" w="sm" type="none"/>
          </a:ln>
        </xdr:spPr>
      </xdr:cxnSp>
    </xdr:grpSp>
    <xdr:clientData fLocksWithSheet="0"/>
  </xdr:oneCellAnchor>
  <xdr:oneCellAnchor>
    <xdr:from>
      <xdr:col>2</xdr:col>
      <xdr:colOff>342900</xdr:colOff>
      <xdr:row>8</xdr:row>
      <xdr:rowOff>66675</xdr:rowOff>
    </xdr:from>
    <xdr:ext cx="2419350" cy="1628775"/>
    <xdr:grpSp>
      <xdr:nvGrpSpPr>
        <xdr:cNvPr id="2" name="Shape 2"/>
        <xdr:cNvGrpSpPr/>
      </xdr:nvGrpSpPr>
      <xdr:grpSpPr>
        <a:xfrm>
          <a:off x="4141088" y="2965613"/>
          <a:ext cx="2409825" cy="1628775"/>
          <a:chOff x="4141088" y="2965613"/>
          <a:chExt cx="2409825" cy="1628775"/>
        </a:xfrm>
      </xdr:grpSpPr>
      <xdr:cxnSp>
        <xdr:nvCxnSpPr>
          <xdr:cNvPr id="89" name="Shape 89"/>
          <xdr:cNvCxnSpPr/>
        </xdr:nvCxnSpPr>
        <xdr:spPr>
          <a:xfrm flipH="1">
            <a:off x="4141088" y="2965613"/>
            <a:ext cx="2409825" cy="1628775"/>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13</xdr:row>
      <xdr:rowOff>66675</xdr:rowOff>
    </xdr:from>
    <xdr:ext cx="3867150" cy="2705100"/>
    <xdr:grpSp>
      <xdr:nvGrpSpPr>
        <xdr:cNvPr id="2" name="Shape 2"/>
        <xdr:cNvGrpSpPr/>
      </xdr:nvGrpSpPr>
      <xdr:grpSpPr>
        <a:xfrm>
          <a:off x="3412425" y="2427450"/>
          <a:ext cx="3867150" cy="2929765"/>
          <a:chOff x="3412425" y="2427450"/>
          <a:chExt cx="3867150" cy="2929765"/>
        </a:xfrm>
      </xdr:grpSpPr>
      <xdr:grpSp>
        <xdr:nvGrpSpPr>
          <xdr:cNvPr id="90" name="Shape 90"/>
          <xdr:cNvGrpSpPr/>
        </xdr:nvGrpSpPr>
        <xdr:grpSpPr>
          <a:xfrm>
            <a:off x="3412425" y="2427450"/>
            <a:ext cx="3867150" cy="2929765"/>
            <a:chOff x="358775" y="2082454"/>
            <a:chExt cx="4067175" cy="3065973"/>
          </a:xfrm>
        </xdr:grpSpPr>
        <xdr:sp>
          <xdr:nvSpPr>
            <xdr:cNvPr id="21" name="Shape 21"/>
            <xdr:cNvSpPr/>
          </xdr:nvSpPr>
          <xdr:spPr>
            <a:xfrm>
              <a:off x="358775" y="2082454"/>
              <a:ext cx="4067175" cy="28308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1" name="Shape 91"/>
            <xdr:cNvGrpSpPr/>
          </xdr:nvGrpSpPr>
          <xdr:grpSpPr>
            <a:xfrm>
              <a:off x="358775" y="2082454"/>
              <a:ext cx="2764748" cy="3065973"/>
              <a:chOff x="863533" y="1351201"/>
              <a:chExt cx="3000000" cy="3000000"/>
            </a:xfrm>
          </xdr:grpSpPr>
          <xdr:sp>
            <xdr:nvSpPr>
              <xdr:cNvPr id="92" name="Shape 92"/>
              <xdr:cNvSpPr/>
            </xdr:nvSpPr>
            <xdr:spPr>
              <a:xfrm>
                <a:off x="863533" y="1351201"/>
                <a:ext cx="3000000" cy="30000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3" name="Shape 93"/>
              <xdr:cNvSpPr/>
            </xdr:nvSpPr>
            <xdr:spPr>
              <a:xfrm rot="10800000">
                <a:off x="1860549" y="3022601"/>
                <a:ext cx="127794" cy="19685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94" name="Shape 94"/>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95" name="Shape 95"/>
              <xdr:cNvSpPr txBox="1"/>
            </xdr:nvSpPr>
            <xdr:spPr>
              <a:xfrm>
                <a:off x="3190407" y="2216082"/>
                <a:ext cx="425450" cy="192636"/>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800">
                    <a:solidFill>
                      <a:srgbClr val="000000"/>
                    </a:solidFill>
                  </a:rPr>
                  <a:t>VP</a:t>
                </a:r>
                <a:endParaRPr b="1" sz="800">
                  <a:solidFill>
                    <a:srgbClr val="000000"/>
                  </a:solidFill>
                </a:endParaRPr>
              </a:p>
            </xdr:txBody>
          </xdr:sp>
          <xdr:sp>
            <xdr:nvSpPr>
              <xdr:cNvPr id="96" name="Shape 96"/>
              <xdr:cNvSpPr txBox="1"/>
            </xdr:nvSpPr>
            <xdr:spPr>
              <a:xfrm>
                <a:off x="1498328" y="3286493"/>
                <a:ext cx="498663"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AC</a:t>
                </a:r>
                <a:endParaRPr b="1" sz="1000">
                  <a:solidFill>
                    <a:srgbClr val="000000"/>
                  </a:solidFill>
                </a:endParaRPr>
              </a:p>
            </xdr:txBody>
          </xdr:sp>
          <xdr:cxnSp>
            <xdr:nvCxnSpPr>
              <xdr:cNvPr id="97" name="Shape 97"/>
              <xdr:cNvCxnSpPr/>
            </xdr:nvCxnSpPr>
            <xdr:spPr>
              <a:xfrm>
                <a:off x="2019300" y="3073400"/>
                <a:ext cx="6350" cy="1047750"/>
              </a:xfrm>
              <a:prstGeom prst="straightConnector1">
                <a:avLst/>
              </a:prstGeom>
              <a:noFill/>
              <a:ln cap="flat" cmpd="sng" w="9525">
                <a:solidFill>
                  <a:schemeClr val="accent1"/>
                </a:solidFill>
                <a:prstDash val="solid"/>
                <a:miter lim="800000"/>
                <a:headEnd len="sm" w="sm" type="none"/>
                <a:tailEnd len="sm" w="sm" type="none"/>
              </a:ln>
            </xdr:spPr>
          </xdr:cxnSp>
        </xdr:grpSp>
        <xdr:sp>
          <xdr:nvSpPr>
            <xdr:cNvPr id="98" name="Shape 98"/>
            <xdr:cNvSpPr/>
          </xdr:nvSpPr>
          <xdr:spPr>
            <a:xfrm rot="3443881">
              <a:off x="1845083" y="2096540"/>
              <a:ext cx="429172" cy="1758749"/>
            </a:xfrm>
            <a:prstGeom prst="leftBrace">
              <a:avLst>
                <a:gd fmla="val 8333"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99" name="Shape 99"/>
            <xdr:cNvSpPr txBox="1"/>
          </xdr:nvSpPr>
          <xdr:spPr>
            <a:xfrm rot="-2381986">
              <a:off x="1361339" y="2631712"/>
              <a:ext cx="899862" cy="2603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FF0000"/>
                  </a:solidFill>
                  <a:latin typeface="Calibri"/>
                  <a:ea typeface="Calibri"/>
                  <a:cs typeface="Calibri"/>
                  <a:sym typeface="Calibri"/>
                </a:rPr>
                <a:t>ETC=433,69</a:t>
              </a:r>
              <a:endParaRPr b="1" sz="1100">
                <a:solidFill>
                  <a:srgbClr val="FF0000"/>
                </a:solidFill>
              </a:endParaRPr>
            </a:p>
          </xdr:txBody>
        </xdr:sp>
      </xdr:grpSp>
    </xdr:grpSp>
    <xdr:clientData fLocksWithSheet="0"/>
  </xdr:oneCellAnchor>
  <xdr:oneCellAnchor>
    <xdr:from>
      <xdr:col>8</xdr:col>
      <xdr:colOff>19050</xdr:colOff>
      <xdr:row>5</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371475</xdr:colOff>
      <xdr:row>17</xdr:row>
      <xdr:rowOff>0</xdr:rowOff>
    </xdr:from>
    <xdr:ext cx="981075" cy="257175"/>
    <xdr:sp>
      <xdr:nvSpPr>
        <xdr:cNvPr id="100" name="Shape 100"/>
        <xdr:cNvSpPr txBox="1"/>
      </xdr:nvSpPr>
      <xdr:spPr>
        <a:xfrm>
          <a:off x="4860225" y="3651413"/>
          <a:ext cx="971550" cy="2571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371475</xdr:colOff>
      <xdr:row>16</xdr:row>
      <xdr:rowOff>57150</xdr:rowOff>
    </xdr:from>
    <xdr:ext cx="971550" cy="190500"/>
    <xdr:sp>
      <xdr:nvSpPr>
        <xdr:cNvPr id="101" name="Shape 101"/>
        <xdr:cNvSpPr txBox="1"/>
      </xdr:nvSpPr>
      <xdr:spPr>
        <a:xfrm>
          <a:off x="4864988" y="3689513"/>
          <a:ext cx="962025" cy="1809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EAC=868,69</a:t>
          </a:r>
          <a:endParaRPr sz="1100">
            <a:solidFill>
              <a:srgbClr val="CF13BD"/>
            </a:solidFill>
          </a:endParaRPr>
        </a:p>
      </xdr:txBody>
    </xdr:sp>
    <xdr:clientData fLocksWithSheet="0"/>
  </xdr:oneCellAnchor>
  <xdr:oneCellAnchor>
    <xdr:from>
      <xdr:col>1</xdr:col>
      <xdr:colOff>38100</xdr:colOff>
      <xdr:row>25</xdr:row>
      <xdr:rowOff>9525</xdr:rowOff>
    </xdr:from>
    <xdr:ext cx="466725" cy="266700"/>
    <xdr:sp>
      <xdr:nvSpPr>
        <xdr:cNvPr id="102" name="Shape 102"/>
        <xdr:cNvSpPr txBox="1"/>
      </xdr:nvSpPr>
      <xdr:spPr>
        <a:xfrm>
          <a:off x="5117400" y="3651413"/>
          <a:ext cx="4572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EV</a:t>
          </a:r>
          <a:endParaRPr b="1" sz="1000">
            <a:solidFill>
              <a:srgbClr val="000000"/>
            </a:solidFill>
          </a:endParaRPr>
        </a:p>
      </xdr:txBody>
    </xdr:sp>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12</xdr:row>
      <xdr:rowOff>66675</xdr:rowOff>
    </xdr:from>
    <xdr:ext cx="3867150" cy="2705100"/>
    <xdr:grpSp>
      <xdr:nvGrpSpPr>
        <xdr:cNvPr id="2" name="Shape 2"/>
        <xdr:cNvGrpSpPr/>
      </xdr:nvGrpSpPr>
      <xdr:grpSpPr>
        <a:xfrm>
          <a:off x="3412425" y="2427450"/>
          <a:ext cx="3867150" cy="2929765"/>
          <a:chOff x="3412425" y="2427450"/>
          <a:chExt cx="3867150" cy="2929765"/>
        </a:xfrm>
      </xdr:grpSpPr>
      <xdr:grpSp>
        <xdr:nvGrpSpPr>
          <xdr:cNvPr id="103" name="Shape 103"/>
          <xdr:cNvGrpSpPr/>
        </xdr:nvGrpSpPr>
        <xdr:grpSpPr>
          <a:xfrm>
            <a:off x="3412425" y="2427450"/>
            <a:ext cx="3867150" cy="2929765"/>
            <a:chOff x="358775" y="2082454"/>
            <a:chExt cx="4067175" cy="3065973"/>
          </a:xfrm>
        </xdr:grpSpPr>
        <xdr:sp>
          <xdr:nvSpPr>
            <xdr:cNvPr id="21" name="Shape 21"/>
            <xdr:cNvSpPr/>
          </xdr:nvSpPr>
          <xdr:spPr>
            <a:xfrm>
              <a:off x="358775" y="2082454"/>
              <a:ext cx="4067175" cy="28308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4" name="Shape 104"/>
            <xdr:cNvGrpSpPr/>
          </xdr:nvGrpSpPr>
          <xdr:grpSpPr>
            <a:xfrm>
              <a:off x="358775" y="2082454"/>
              <a:ext cx="2764748" cy="3065973"/>
              <a:chOff x="863533" y="1351201"/>
              <a:chExt cx="3000000" cy="3000000"/>
            </a:xfrm>
          </xdr:grpSpPr>
          <xdr:sp>
            <xdr:nvSpPr>
              <xdr:cNvPr id="105" name="Shape 105"/>
              <xdr:cNvSpPr/>
            </xdr:nvSpPr>
            <xdr:spPr>
              <a:xfrm>
                <a:off x="863533" y="1351201"/>
                <a:ext cx="3000000" cy="300000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6" name="Shape 106"/>
              <xdr:cNvSpPr/>
            </xdr:nvSpPr>
            <xdr:spPr>
              <a:xfrm rot="10800000">
                <a:off x="1860549" y="3022601"/>
                <a:ext cx="127794" cy="196850"/>
              </a:xfrm>
              <a:prstGeom prst="rightBrace">
                <a:avLst>
                  <a:gd fmla="val 8333" name="adj1"/>
                  <a:gd fmla="val 50000" name="adj2"/>
                </a:avLst>
              </a:prstGeom>
              <a:noFill/>
              <a:ln cap="flat" cmpd="sng" w="28575">
                <a:solidFill>
                  <a:schemeClr val="dk1"/>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p>
            </xdr:txBody>
          </xdr:sp>
          <xdr:sp>
            <xdr:nvSpPr>
              <xdr:cNvPr id="107" name="Shape 107"/>
              <xdr:cNvSpPr/>
            </xdr:nvSpPr>
            <xdr:spPr>
              <a:xfrm>
                <a:off x="2038349" y="3130551"/>
                <a:ext cx="127794" cy="196850"/>
              </a:xfrm>
              <a:prstGeom prst="rightBrace">
                <a:avLst>
                  <a:gd fmla="val 8333" name="adj1"/>
                  <a:gd fmla="val 50000" name="adj2"/>
                </a:avLst>
              </a:prstGeom>
              <a:noFill/>
              <a:ln cap="flat" cmpd="sng" w="28575">
                <a:solidFill>
                  <a:srgbClr val="FF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t/>
                </a:r>
                <a:endParaRPr sz="1100">
                  <a:solidFill>
                    <a:srgbClr val="FF0000"/>
                  </a:solidFill>
                </a:endParaRPr>
              </a:p>
            </xdr:txBody>
          </xdr:sp>
          <xdr:sp>
            <xdr:nvSpPr>
              <xdr:cNvPr id="108" name="Shape 108"/>
              <xdr:cNvSpPr txBox="1"/>
            </xdr:nvSpPr>
            <xdr:spPr>
              <a:xfrm>
                <a:off x="3190407" y="2216082"/>
                <a:ext cx="425450" cy="192636"/>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800">
                    <a:solidFill>
                      <a:srgbClr val="000000"/>
                    </a:solidFill>
                  </a:rPr>
                  <a:t>VP</a:t>
                </a:r>
                <a:endParaRPr b="1" sz="800">
                  <a:solidFill>
                    <a:srgbClr val="000000"/>
                  </a:solidFill>
                </a:endParaRPr>
              </a:p>
            </xdr:txBody>
          </xdr:sp>
          <xdr:sp>
            <xdr:nvSpPr>
              <xdr:cNvPr id="109" name="Shape 109"/>
              <xdr:cNvSpPr txBox="1"/>
            </xdr:nvSpPr>
            <xdr:spPr>
              <a:xfrm>
                <a:off x="1498328" y="3286493"/>
                <a:ext cx="498663" cy="219719"/>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AC</a:t>
                </a:r>
                <a:endParaRPr b="1" sz="1000">
                  <a:solidFill>
                    <a:srgbClr val="000000"/>
                  </a:solidFill>
                </a:endParaRPr>
              </a:p>
            </xdr:txBody>
          </xdr:sp>
          <xdr:cxnSp>
            <xdr:nvCxnSpPr>
              <xdr:cNvPr id="110" name="Shape 110"/>
              <xdr:cNvCxnSpPr/>
            </xdr:nvCxnSpPr>
            <xdr:spPr>
              <a:xfrm>
                <a:off x="2019300" y="3073400"/>
                <a:ext cx="6350" cy="1047750"/>
              </a:xfrm>
              <a:prstGeom prst="straightConnector1">
                <a:avLst/>
              </a:prstGeom>
              <a:noFill/>
              <a:ln cap="flat" cmpd="sng" w="9525">
                <a:solidFill>
                  <a:schemeClr val="accent1"/>
                </a:solidFill>
                <a:prstDash val="solid"/>
                <a:miter lim="800000"/>
                <a:headEnd len="sm" w="sm" type="none"/>
                <a:tailEnd len="sm" w="sm" type="none"/>
              </a:ln>
            </xdr:spPr>
          </xdr:cxnSp>
        </xdr:grpSp>
        <xdr:sp>
          <xdr:nvSpPr>
            <xdr:cNvPr id="111" name="Shape 111"/>
            <xdr:cNvSpPr/>
          </xdr:nvSpPr>
          <xdr:spPr>
            <a:xfrm rot="3443881">
              <a:off x="1845083" y="2096540"/>
              <a:ext cx="429172" cy="1758749"/>
            </a:xfrm>
            <a:prstGeom prst="leftBrace">
              <a:avLst>
                <a:gd fmla="val 8333" name="adj1"/>
                <a:gd fmla="val 52323" name="adj2"/>
              </a:avLst>
            </a:prstGeom>
            <a:noFill/>
            <a:ln cap="flat" cmpd="sng" w="952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sp>
          <xdr:nvSpPr>
            <xdr:cNvPr id="112" name="Shape 112"/>
            <xdr:cNvSpPr txBox="1"/>
          </xdr:nvSpPr>
          <xdr:spPr>
            <a:xfrm rot="-2381986">
              <a:off x="1361339" y="2631712"/>
              <a:ext cx="899862" cy="2603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FF0000"/>
                  </a:solidFill>
                  <a:latin typeface="Calibri"/>
                  <a:ea typeface="Calibri"/>
                  <a:cs typeface="Calibri"/>
                  <a:sym typeface="Calibri"/>
                </a:rPr>
                <a:t>ETC=433,69</a:t>
              </a:r>
              <a:endParaRPr b="1" sz="1100">
                <a:solidFill>
                  <a:srgbClr val="FF0000"/>
                </a:solidFill>
              </a:endParaRPr>
            </a:p>
          </xdr:txBody>
        </xdr:sp>
      </xdr:grpSp>
    </xdr:grpSp>
    <xdr:clientData fLocksWithSheet="0"/>
  </xdr:oneCellAnchor>
  <xdr:oneCellAnchor>
    <xdr:from>
      <xdr:col>8</xdr:col>
      <xdr:colOff>19050</xdr:colOff>
      <xdr:row>4</xdr:row>
      <xdr:rowOff>66675</xdr:rowOff>
    </xdr:from>
    <xdr:ext cx="209550" cy="57150"/>
    <xdr:sp>
      <xdr:nvSpPr>
        <xdr:cNvPr id="31" name="Shape 31"/>
        <xdr:cNvSpPr/>
      </xdr:nvSpPr>
      <xdr:spPr>
        <a:xfrm>
          <a:off x="5245988" y="3760950"/>
          <a:ext cx="200025" cy="38100"/>
        </a:xfrm>
        <a:prstGeom prst="stripedRightArrow">
          <a:avLst>
            <a:gd fmla="val 50000" name="adj1"/>
            <a:gd fmla="val 50000" name="adj2"/>
          </a:avLst>
        </a:prstGeom>
        <a:solidFill>
          <a:srgbClr val="FF0000"/>
        </a:solid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371475</xdr:colOff>
      <xdr:row>16</xdr:row>
      <xdr:rowOff>0</xdr:rowOff>
    </xdr:from>
    <xdr:ext cx="981075" cy="257175"/>
    <xdr:sp>
      <xdr:nvSpPr>
        <xdr:cNvPr id="113" name="Shape 113"/>
        <xdr:cNvSpPr txBox="1"/>
      </xdr:nvSpPr>
      <xdr:spPr>
        <a:xfrm>
          <a:off x="4860225" y="3651413"/>
          <a:ext cx="971550" cy="2571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BAC= $665,00</a:t>
          </a:r>
          <a:endParaRPr sz="1400"/>
        </a:p>
      </xdr:txBody>
    </xdr:sp>
    <xdr:clientData fLocksWithSheet="0"/>
  </xdr:oneCellAnchor>
  <xdr:oneCellAnchor>
    <xdr:from>
      <xdr:col>4</xdr:col>
      <xdr:colOff>371475</xdr:colOff>
      <xdr:row>15</xdr:row>
      <xdr:rowOff>57150</xdr:rowOff>
    </xdr:from>
    <xdr:ext cx="971550" cy="190500"/>
    <xdr:sp>
      <xdr:nvSpPr>
        <xdr:cNvPr id="114" name="Shape 114"/>
        <xdr:cNvSpPr txBox="1"/>
      </xdr:nvSpPr>
      <xdr:spPr>
        <a:xfrm>
          <a:off x="4864988" y="3689513"/>
          <a:ext cx="962025" cy="1809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CF13BD"/>
              </a:solidFill>
              <a:latin typeface="Calibri"/>
              <a:ea typeface="Calibri"/>
              <a:cs typeface="Calibri"/>
              <a:sym typeface="Calibri"/>
            </a:rPr>
            <a:t>EAC=868,69</a:t>
          </a:r>
          <a:endParaRPr sz="1100">
            <a:solidFill>
              <a:srgbClr val="CF13BD"/>
            </a:solidFill>
          </a:endParaRPr>
        </a:p>
      </xdr:txBody>
    </xdr:sp>
    <xdr:clientData fLocksWithSheet="0"/>
  </xdr:oneCellAnchor>
  <xdr:oneCellAnchor>
    <xdr:from>
      <xdr:col>1</xdr:col>
      <xdr:colOff>38100</xdr:colOff>
      <xdr:row>24</xdr:row>
      <xdr:rowOff>9525</xdr:rowOff>
    </xdr:from>
    <xdr:ext cx="466725" cy="266700"/>
    <xdr:sp>
      <xdr:nvSpPr>
        <xdr:cNvPr id="115" name="Shape 115"/>
        <xdr:cNvSpPr txBox="1"/>
      </xdr:nvSpPr>
      <xdr:spPr>
        <a:xfrm>
          <a:off x="5117400" y="3651413"/>
          <a:ext cx="457200" cy="2571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000">
              <a:solidFill>
                <a:srgbClr val="000000"/>
              </a:solidFill>
            </a:rPr>
            <a:t>EV</a:t>
          </a:r>
          <a:endParaRPr b="1" sz="1000">
            <a:solidFill>
              <a:srgbClr val="000000"/>
            </a:solidFill>
          </a:endParaRPr>
        </a:p>
      </xdr:txBody>
    </xdr:sp>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180975</xdr:colOff>
      <xdr:row>8</xdr:row>
      <xdr:rowOff>180975</xdr:rowOff>
    </xdr:from>
    <xdr:ext cx="3590925" cy="2419350"/>
    <xdr:graphicFrame>
      <xdr:nvGraphicFramePr>
        <xdr:cNvPr id="1430957841"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514350</xdr:colOff>
      <xdr:row>3</xdr:row>
      <xdr:rowOff>180975</xdr:rowOff>
    </xdr:from>
    <xdr:ext cx="4286250" cy="2352675"/>
    <xdr:graphicFrame>
      <xdr:nvGraphicFramePr>
        <xdr:cNvPr id="1803932244"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514350</xdr:colOff>
      <xdr:row>3</xdr:row>
      <xdr:rowOff>180975</xdr:rowOff>
    </xdr:from>
    <xdr:ext cx="4286250" cy="2352675"/>
    <xdr:graphicFrame>
      <xdr:nvGraphicFramePr>
        <xdr:cNvPr id="818849457"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619125</xdr:colOff>
      <xdr:row>5</xdr:row>
      <xdr:rowOff>171450</xdr:rowOff>
    </xdr:from>
    <xdr:ext cx="4286250" cy="2695575"/>
    <xdr:graphicFrame>
      <xdr:nvGraphicFramePr>
        <xdr:cNvPr id="981652203"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1781175</xdr:colOff>
      <xdr:row>26</xdr:row>
      <xdr:rowOff>66675</xdr:rowOff>
    </xdr:from>
    <xdr:ext cx="4162425" cy="2695575"/>
    <xdr:graphicFrame>
      <xdr:nvGraphicFramePr>
        <xdr:cNvPr id="213317531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27</xdr:row>
      <xdr:rowOff>9525</xdr:rowOff>
    </xdr:from>
    <xdr:ext cx="4857750" cy="4143375"/>
    <xdr:graphicFrame>
      <xdr:nvGraphicFramePr>
        <xdr:cNvPr id="77387200"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409575</xdr:colOff>
      <xdr:row>6</xdr:row>
      <xdr:rowOff>152400</xdr:rowOff>
    </xdr:from>
    <xdr:ext cx="4286250" cy="2695575"/>
    <xdr:graphicFrame>
      <xdr:nvGraphicFramePr>
        <xdr:cNvPr id="1751969856"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29</xdr:row>
      <xdr:rowOff>19050</xdr:rowOff>
    </xdr:from>
    <xdr:ext cx="1524000" cy="219075"/>
    <xdr:sp>
      <xdr:nvSpPr>
        <xdr:cNvPr id="3" name="Shape 3">
          <a:hlinkClick r:id="rId1"/>
        </xdr:cNvPr>
        <xdr:cNvSpPr txBox="1"/>
      </xdr:nvSpPr>
      <xdr:spPr>
        <a:xfrm>
          <a:off x="4588763" y="3675225"/>
          <a:ext cx="1514475" cy="2095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Veamoslo</a:t>
          </a:r>
          <a:r>
            <a:rPr lang="en-US" sz="1100">
              <a:solidFill>
                <a:schemeClr val="dk1"/>
              </a:solidFill>
              <a:latin typeface="Calibri"/>
              <a:ea typeface="Calibri"/>
              <a:cs typeface="Calibri"/>
              <a:sym typeface="Calibri"/>
            </a:rPr>
            <a:t> gráficamente</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Type="http://schemas.openxmlformats.org/officeDocument/2006/relationships/drawing" Target="../drawings/drawing10.xml" Id="rId1"></Relationship><Relationship Target="../comments10.xml" Type="http://schemas.openxmlformats.org/officeDocument/2006/relationships/comments" Id="rId2"></Relationship><Relationship Target="../drawings/vmlDrawing10.vml" Type="http://schemas.openxmlformats.org/officeDocument/2006/relationships/vmlDrawing" Id="rId3"></Relationship></Relationships>
</file>

<file path=xl/worksheets/_rels/sheet11.xml.rels><?xml version="1.0" encoding="UTF-8" standalone="yes"?>
<Relationships xmlns="http://schemas.openxmlformats.org/package/2006/relationships"><Relationship Type="http://schemas.openxmlformats.org/officeDocument/2006/relationships/drawing" Target="../drawings/drawing11.xml" Id="rId1"></Relationship><Relationship Target="../comments11.xml" Type="http://schemas.openxmlformats.org/officeDocument/2006/relationships/comments" Id="rId2"></Relationship><Relationship Target="../drawings/vmlDrawing11.vml" Type="http://schemas.openxmlformats.org/officeDocument/2006/relationships/vmlDrawing" Id="rId3"></Relationship></Relationships>
</file>

<file path=xl/worksheets/_rels/sheet12.xml.rels><?xml version="1.0" encoding="UTF-8" standalone="yes"?>
<Relationships xmlns="http://schemas.openxmlformats.org/package/2006/relationships"><Relationship Type="http://schemas.openxmlformats.org/officeDocument/2006/relationships/drawing" Target="../drawings/drawing12.xml" Id="rId1"></Relationship><Relationship Target="../comments12.xml" Type="http://schemas.openxmlformats.org/officeDocument/2006/relationships/comments" Id="rId2"></Relationship><Relationship Target="../drawings/vmlDrawing12.vml" Type="http://schemas.openxmlformats.org/officeDocument/2006/relationships/vmlDrawing" Id="rId3"></Relationship></Relationships>
</file>

<file path=xl/worksheets/_rels/sheet13.xml.rels><?xml version="1.0" encoding="UTF-8" standalone="yes"?>
<Relationships xmlns="http://schemas.openxmlformats.org/package/2006/relationships"><Relationship Type="http://schemas.openxmlformats.org/officeDocument/2006/relationships/drawing" Target="../drawings/drawing13.xml" Id="rId1"></Relationship><Relationship Target="../comments13.xml" Type="http://schemas.openxmlformats.org/officeDocument/2006/relationships/comments" Id="rId2"></Relationship><Relationship Target="../drawings/vmlDrawing13.vml" Type="http://schemas.openxmlformats.org/officeDocument/2006/relationships/vmlDrawing" Id="rId3"></Relationship></Relationships>
</file>

<file path=xl/worksheets/_rels/sheet14.xml.rels><?xml version="1.0" encoding="UTF-8" standalone="yes"?>
<Relationships xmlns="http://schemas.openxmlformats.org/package/2006/relationships"><Relationship Type="http://schemas.openxmlformats.org/officeDocument/2006/relationships/drawing" Target="../drawings/drawing14.xml" Id="rId1"></Relationship><Relationship Target="../comments14.xml" Type="http://schemas.openxmlformats.org/officeDocument/2006/relationships/comments" Id="rId2"></Relationship><Relationship Target="../drawings/vmlDrawing14.vml" Type="http://schemas.openxmlformats.org/officeDocument/2006/relationships/vmlDrawing" Id="rId3"></Relationship></Relationships>
</file>

<file path=xl/worksheets/_rels/sheet15.xml.rels><?xml version="1.0" encoding="UTF-8" standalone="yes"?>
<Relationships xmlns="http://schemas.openxmlformats.org/package/2006/relationships"><Relationship Type="http://schemas.openxmlformats.org/officeDocument/2006/relationships/drawing" Target="../drawings/drawing15.xml" Id="rId1"></Relationship><Relationship Target="../comments15.xml" Type="http://schemas.openxmlformats.org/officeDocument/2006/relationships/comments" Id="rId2"></Relationship><Relationship Target="../drawings/vmlDrawing15.vml" Type="http://schemas.openxmlformats.org/officeDocument/2006/relationships/vmlDrawing" Id="rId3"></Relationship></Relationships>
</file>

<file path=xl/worksheets/_rels/sheet16.xml.rels><?xml version="1.0" encoding="UTF-8" standalone="yes"?>
<Relationships xmlns="http://schemas.openxmlformats.org/package/2006/relationships"><Relationship Type="http://schemas.openxmlformats.org/officeDocument/2006/relationships/drawing" Target="../drawings/drawing16.xml" Id="rId1"></Relationship><Relationship Target="../comments16.xml" Type="http://schemas.openxmlformats.org/officeDocument/2006/relationships/comments" Id="rId2"></Relationship><Relationship Target="../drawings/vmlDrawing16.vml" Type="http://schemas.openxmlformats.org/officeDocument/2006/relationships/vmlDrawing" Id="rId3"></Relationship></Relationships>
</file>

<file path=xl/worksheets/_rels/sheet17.xml.rels><?xml version="1.0" encoding="UTF-8" standalone="yes"?>
<Relationships xmlns="http://schemas.openxmlformats.org/package/2006/relationships"><Relationship Type="http://schemas.openxmlformats.org/officeDocument/2006/relationships/drawing" Target="../drawings/drawing17.xml" Id="rId1"></Relationship><Relationship Target="../comments17.xml" Type="http://schemas.openxmlformats.org/officeDocument/2006/relationships/comments" Id="rId2"></Relationship><Relationship Target="../drawings/vmlDrawing17.vml" Type="http://schemas.openxmlformats.org/officeDocument/2006/relationships/vmlDrawing" Id="rId3"></Relationship></Relationships>
</file>

<file path=xl/worksheets/_rels/sheet18.xml.rels><?xml version="1.0" encoding="UTF-8" standalone="yes"?>
<Relationships xmlns="http://schemas.openxmlformats.org/package/2006/relationships"><Relationship Type="http://schemas.openxmlformats.org/officeDocument/2006/relationships/drawing" Target="../drawings/drawing18.xml" Id="rId1"></Relationship><Relationship Target="../comments18.xml" Type="http://schemas.openxmlformats.org/officeDocument/2006/relationships/comments" Id="rId2"></Relationship><Relationship Target="../drawings/vmlDrawing18.vml" Type="http://schemas.openxmlformats.org/officeDocument/2006/relationships/vmlDrawing" Id="rId3"></Relationship></Relationships>
</file>

<file path=xl/worksheets/_rels/sheet19.xml.rels><?xml version="1.0" encoding="UTF-8" standalone="yes"?>
<Relationships xmlns="http://schemas.openxmlformats.org/package/2006/relationships"><Relationship Type="http://schemas.openxmlformats.org/officeDocument/2006/relationships/drawing" Target="../drawings/drawing19.xml" Id="rId1"></Relationship><Relationship Target="../comments19.xml" Type="http://schemas.openxmlformats.org/officeDocument/2006/relationships/comments" Id="rId2"></Relationship><Relationship Target="../drawings/vmlDrawing19.vml" Type="http://schemas.openxmlformats.org/officeDocument/2006/relationships/vmlDrawing" Id="rId3"></Relationship></Relationships>
</file>

<file path=xl/worksheets/_rels/sheet2.xml.rels><?xml version="1.0" encoding="UTF-8" standalone="yes"?>
<Relationships xmlns="http://schemas.openxmlformats.org/package/2006/relationships"><Relationship Type="http://schemas.openxmlformats.org/officeDocument/2006/relationships/drawing" Target="../drawings/drawing2.xml" Id="rId1"></Relationship><Relationship Target="../comments2.xml" Type="http://schemas.openxmlformats.org/officeDocument/2006/relationships/comments" Id="rId2"></Relationship><Relationship Target="../drawings/vmlDrawing2.vml" Type="http://schemas.openxmlformats.org/officeDocument/2006/relationships/vmlDrawing" Id="rId3"></Relationship></Relationships>
</file>

<file path=xl/worksheets/_rels/sheet20.xml.rels><?xml version="1.0" encoding="UTF-8" standalone="yes"?>
<Relationships xmlns="http://schemas.openxmlformats.org/package/2006/relationships"><Relationship Type="http://schemas.openxmlformats.org/officeDocument/2006/relationships/drawing" Target="../drawings/drawing20.xml" Id="rId1"></Relationship><Relationship Target="../comments20.xml" Type="http://schemas.openxmlformats.org/officeDocument/2006/relationships/comments" Id="rId2"></Relationship><Relationship Target="../drawings/vmlDrawing20.vml" Type="http://schemas.openxmlformats.org/officeDocument/2006/relationships/vmlDrawing" Id="rId3"></Relationship></Relationships>
</file>

<file path=xl/worksheets/_rels/sheet21.xml.rels><?xml version="1.0" encoding="UTF-8" standalone="yes"?>
<Relationships xmlns="http://schemas.openxmlformats.org/package/2006/relationships"><Relationship Type="http://schemas.openxmlformats.org/officeDocument/2006/relationships/drawing" Target="../drawings/drawing21.xml" Id="rId1"></Relationship><Relationship Target="../comments21.xml" Type="http://schemas.openxmlformats.org/officeDocument/2006/relationships/comments" Id="rId2"></Relationship><Relationship Target="../drawings/vmlDrawing21.vml" Type="http://schemas.openxmlformats.org/officeDocument/2006/relationships/vmlDrawing" Id="rId3"></Relationship></Relationships>
</file>

<file path=xl/worksheets/_rels/sheet22.xml.rels><?xml version="1.0" encoding="UTF-8" standalone="yes"?>
<Relationships xmlns="http://schemas.openxmlformats.org/package/2006/relationships"><Relationship Type="http://schemas.openxmlformats.org/officeDocument/2006/relationships/drawing" Target="../drawings/drawing22.xml" Id="rId1"></Relationship><Relationship Target="../comments22.xml" Type="http://schemas.openxmlformats.org/officeDocument/2006/relationships/comments" Id="rId2"></Relationship><Relationship Target="../drawings/vmlDrawing22.vml" Type="http://schemas.openxmlformats.org/officeDocument/2006/relationships/vmlDrawing" Id="rId3"></Relationship></Relationships>
</file>

<file path=xl/worksheets/_rels/sheet23.xml.rels><?xml version="1.0" encoding="UTF-8" standalone="yes"?>
<Relationships xmlns="http://schemas.openxmlformats.org/package/2006/relationships"><Relationship Type="http://schemas.openxmlformats.org/officeDocument/2006/relationships/drawing" Target="../drawings/drawing23.xml" Id="rId1"></Relationship><Relationship Target="../comments23.xml" Type="http://schemas.openxmlformats.org/officeDocument/2006/relationships/comments" Id="rId2"></Relationship><Relationship Target="../drawings/vmlDrawing23.vml" Type="http://schemas.openxmlformats.org/officeDocument/2006/relationships/vmlDrawing" Id="rId3"></Relationship></Relationships>
</file>

<file path=xl/worksheets/_rels/sheet24.xml.rels><?xml version="1.0" encoding="UTF-8" standalone="yes"?>
<Relationships xmlns="http://schemas.openxmlformats.org/package/2006/relationships"><Relationship Type="http://schemas.openxmlformats.org/officeDocument/2006/relationships/drawing" Target="../drawings/drawing24.xml" Id="rId1"></Relationship><Relationship Target="../comments24.xml" Type="http://schemas.openxmlformats.org/officeDocument/2006/relationships/comments" Id="rId2"></Relationship><Relationship Target="../drawings/vmlDrawing24.vml" Type="http://schemas.openxmlformats.org/officeDocument/2006/relationships/vmlDrawing" Id="rId3"></Relationship></Relationships>
</file>

<file path=xl/worksheets/_rels/sheet25.xml.rels><?xml version="1.0" encoding="UTF-8" standalone="yes"?>
<Relationships xmlns="http://schemas.openxmlformats.org/package/2006/relationships"><Relationship Type="http://schemas.openxmlformats.org/officeDocument/2006/relationships/drawing" Target="../drawings/drawing25.xml" Id="rId1"></Relationship><Relationship Target="../comments25.xml" Type="http://schemas.openxmlformats.org/officeDocument/2006/relationships/comments" Id="rId2"></Relationship><Relationship Target="../drawings/vmlDrawing25.vml" Type="http://schemas.openxmlformats.org/officeDocument/2006/relationships/vmlDrawing" Id="rId3"></Relationship></Relationships>
</file>

<file path=xl/worksheets/_rels/sheet26.xml.rels><?xml version="1.0" encoding="UTF-8" standalone="yes"?>
<Relationships xmlns="http://schemas.openxmlformats.org/package/2006/relationships"><Relationship Type="http://schemas.openxmlformats.org/officeDocument/2006/relationships/drawing" Target="../drawings/drawing26.xml" Id="rId1"></Relationship><Relationship Target="../comments26.xml" Type="http://schemas.openxmlformats.org/officeDocument/2006/relationships/comments" Id="rId2"></Relationship><Relationship Target="../drawings/vmlDrawing26.vml" Type="http://schemas.openxmlformats.org/officeDocument/2006/relationships/vmlDrawing" Id="rId3"></Relationship></Relationships>
</file>

<file path=xl/worksheets/_rels/sheet27.xml.rels><?xml version="1.0" encoding="UTF-8" standalone="yes"?>
<Relationships xmlns="http://schemas.openxmlformats.org/package/2006/relationships"><Relationship Type="http://schemas.openxmlformats.org/officeDocument/2006/relationships/drawing" Target="../drawings/drawing27.xml" Id="rId1"></Relationship><Relationship Target="../comments27.xml" Type="http://schemas.openxmlformats.org/officeDocument/2006/relationships/comments" Id="rId2"></Relationship><Relationship Target="../drawings/vmlDrawing27.vml" Type="http://schemas.openxmlformats.org/officeDocument/2006/relationships/vmlDrawing" Id="rId3"></Relationship></Relationships>
</file>

<file path=xl/worksheets/_rels/sheet28.xml.rels><?xml version="1.0" encoding="UTF-8" standalone="yes"?>
<Relationships xmlns="http://schemas.openxmlformats.org/package/2006/relationships"><Relationship Type="http://schemas.openxmlformats.org/officeDocument/2006/relationships/drawing" Target="../drawings/drawing28.xml" Id="rId1"></Relationship><Relationship Target="../comments28.xml" Type="http://schemas.openxmlformats.org/officeDocument/2006/relationships/comments" Id="rId2"></Relationship><Relationship Target="../drawings/vmlDrawing28.vml" Type="http://schemas.openxmlformats.org/officeDocument/2006/relationships/vmlDrawing" Id="rId3"></Relationship></Relationships>
</file>

<file path=xl/worksheets/_rels/sheet29.xml.rels><?xml version="1.0" encoding="UTF-8" standalone="yes"?>
<Relationships xmlns="http://schemas.openxmlformats.org/package/2006/relationships"><Relationship Type="http://schemas.openxmlformats.org/officeDocument/2006/relationships/drawing" Target="../drawings/drawing29.xml" Id="rId1"></Relationship><Relationship Target="../comments29.xml" Type="http://schemas.openxmlformats.org/officeDocument/2006/relationships/comments" Id="rId2"></Relationship><Relationship Target="../drawings/vmlDrawing29.vml" Type="http://schemas.openxmlformats.org/officeDocument/2006/relationships/vmlDrawing" Id="rId3"></Relationship></Relationships>
</file>

<file path=xl/worksheets/_rels/sheet3.xml.rels><?xml version="1.0" encoding="UTF-8" standalone="yes"?>
<Relationships xmlns="http://schemas.openxmlformats.org/package/2006/relationships"><Relationship Type="http://schemas.openxmlformats.org/officeDocument/2006/relationships/drawing" Target="../drawings/drawing3.xml" Id="rId1"></Relationship><Relationship Target="../comments3.xml" Type="http://schemas.openxmlformats.org/officeDocument/2006/relationships/comments" Id="rId2"></Relationship><Relationship Target="../drawings/vmlDrawing3.vml" Type="http://schemas.openxmlformats.org/officeDocument/2006/relationships/vmlDrawing" Id="rId3"></Relationship></Relationships>
</file>

<file path=xl/worksheets/_rels/sheet4.xml.rels><?xml version="1.0" encoding="UTF-8" standalone="yes"?>
<Relationships xmlns="http://schemas.openxmlformats.org/package/2006/relationships"><Relationship Type="http://schemas.openxmlformats.org/officeDocument/2006/relationships/drawing" Target="../drawings/drawing4.xml" Id="rId1"></Relationship><Relationship Target="../comments4.xml" Type="http://schemas.openxmlformats.org/officeDocument/2006/relationships/comments" Id="rId2"></Relationship><Relationship Target="../drawings/vmlDrawing4.vml" Type="http://schemas.openxmlformats.org/officeDocument/2006/relationships/vmlDrawing" Id="rId3"></Relationship></Relationships>
</file>

<file path=xl/worksheets/_rels/sheet5.xml.rels><?xml version="1.0" encoding="UTF-8" standalone="yes"?>
<Relationships xmlns="http://schemas.openxmlformats.org/package/2006/relationships"><Relationship Type="http://schemas.openxmlformats.org/officeDocument/2006/relationships/drawing" Target="../drawings/drawing5.xml" Id="rId1"></Relationship><Relationship Target="../comments5.xml" Type="http://schemas.openxmlformats.org/officeDocument/2006/relationships/comments" Id="rId2"></Relationship><Relationship Target="../drawings/vmlDrawing5.vml" Type="http://schemas.openxmlformats.org/officeDocument/2006/relationships/vmlDrawing" Id="rId3"></Relationship></Relationships>
</file>

<file path=xl/worksheets/_rels/sheet6.xml.rels><?xml version="1.0" encoding="UTF-8" standalone="yes"?>
<Relationships xmlns="http://schemas.openxmlformats.org/package/2006/relationships"><Relationship Type="http://schemas.openxmlformats.org/officeDocument/2006/relationships/drawing" Target="../drawings/drawing6.xml" Id="rId1"></Relationship><Relationship Target="../comments6.xml" Type="http://schemas.openxmlformats.org/officeDocument/2006/relationships/comments" Id="rId2"></Relationship><Relationship Target="../drawings/vmlDrawing6.vml" Type="http://schemas.openxmlformats.org/officeDocument/2006/relationships/vmlDrawing" Id="rId3"></Relationship></Relationships>
</file>

<file path=xl/worksheets/_rels/sheet7.xml.rels><?xml version="1.0" encoding="UTF-8" standalone="yes"?>
<Relationships xmlns="http://schemas.openxmlformats.org/package/2006/relationships"><Relationship Type="http://schemas.openxmlformats.org/officeDocument/2006/relationships/drawing" Target="../drawings/drawing7.xml" Id="rId1"></Relationship><Relationship Target="../comments7.xml" Type="http://schemas.openxmlformats.org/officeDocument/2006/relationships/comments" Id="rId2"></Relationship><Relationship Target="../drawings/vmlDrawing7.vml" Type="http://schemas.openxmlformats.org/officeDocument/2006/relationships/vmlDrawing" Id="rId3"></Relationship></Relationships>
</file>

<file path=xl/worksheets/_rels/sheet8.xml.rels><?xml version="1.0" encoding="UTF-8" standalone="yes"?>
<Relationships xmlns="http://schemas.openxmlformats.org/package/2006/relationships"><Relationship Type="http://schemas.openxmlformats.org/officeDocument/2006/relationships/drawing" Target="../drawings/drawing8.xml" Id="rId1"></Relationship><Relationship Target="../comments8.xml" Type="http://schemas.openxmlformats.org/officeDocument/2006/relationships/comments" Id="rId2"></Relationship><Relationship Target="../drawings/vmlDrawing8.vml" Type="http://schemas.openxmlformats.org/officeDocument/2006/relationships/vmlDrawing" Id="rId3"></Relationship></Relationships>
</file>

<file path=xl/worksheets/_rels/sheet9.xml.rels><?xml version="1.0" encoding="UTF-8" standalone="yes"?>
<Relationships xmlns="http://schemas.openxmlformats.org/package/2006/relationships"><Relationship Type="http://schemas.openxmlformats.org/officeDocument/2006/relationships/drawing" Target="../drawings/drawing9.xml" Id="rId1"></Relationship><Relationship Target="../comments9.xml" Type="http://schemas.openxmlformats.org/officeDocument/2006/relationships/comments" Id="rId2"></Relationship><Relationship Target="../drawings/vmlDrawing9.vml" Type="http://schemas.openxmlformats.org/officeDocument/2006/relationships/vmlDrawing" Id="rId3"></Relationship></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dr="http://schemas.openxmlformats.org/drawingml/2006/spreadsheetDrawing">
  <sheetPr>
    <pageSetUpPr/>
  </sheetPr>
  <sheetViews>
    <sheetView workbookViewId="0"/>
  </sheetViews>
  <sheetFormatPr defaultColWidth="12.63" defaultRowHeight="15.0" customHeight="1"/>
  <cols>
    <col customWidth="1" min="1" max="1" width="7.25"/>
    <col customWidth="1" min="2" max="2" width="13.75"/>
    <col customWidth="1" min="3" max="3" width="13.0"/>
    <col customWidth="1" min="4" max="4" width="12.0"/>
    <col customWidth="1" min="5" max="5" width="15.25"/>
    <col customWidth="1" min="6" max="6" width="13.63"/>
    <col customWidth="1" min="7" max="7" width="16.5"/>
    <col customWidth="1" min="8" max="8" width="12.5"/>
    <col customWidth="1" min="9" max="9" width="14.5"/>
    <col customWidth="1" min="10" max="10" width="17.88"/>
    <col customWidth="1" min="11" max="11" width="17.5"/>
    <col customWidth="1" min="12" max="12" width="13.5"/>
    <col customWidth="1" min="13" max="13" width="17.63"/>
    <col customWidth="1" min="14" max="14" width="23.88"/>
    <col customWidth="1" min="15" max="17" width="9.38"/>
    <col customWidth="1" min="18" max="18" width="23.75"/>
    <col customWidth="1" min="19" max="26" width="9.38"/>
  </cols>
  <sheetData>
    <row r="1" customHeight="1" ht="37.5">
      <c r="B1" s="1"/>
      <c r="C1" s="2" t="s">
        <v>0</v>
      </c>
      <c r="D1" s="3"/>
      <c r="E1" s="3"/>
      <c r="F1" s="3"/>
      <c r="G1" s="3"/>
      <c r="H1" s="3"/>
      <c r="I1" s="3"/>
      <c r="J1" s="3"/>
      <c r="K1" s="3"/>
      <c r="L1" s="3"/>
      <c r="M1" s="3"/>
      <c r="N1" s="4"/>
    </row>
    <row r="2" customHeight="1" ht="23.25">
      <c r="B2" s="5" t="s">
        <v>1</v>
      </c>
      <c r="C2" s="6"/>
      <c r="D2" s="6"/>
      <c r="E2" s="6"/>
      <c r="F2" s="6"/>
      <c r="G2" s="6"/>
      <c r="H2" s="6"/>
      <c r="I2" s="6"/>
      <c r="J2" s="6"/>
      <c r="K2" s="6"/>
      <c r="L2" s="6"/>
      <c r="M2" s="7"/>
      <c r="N2" s="8" t="s">
        <v>2</v>
      </c>
    </row>
    <row r="3" customHeight="1" ht="23.25">
      <c r="B3" s="9" t="s">
        <v>3</v>
      </c>
      <c r="C3" s="10" t="s">
        <v>4</v>
      </c>
      <c r="D3" s="10"/>
      <c r="E3" s="10" t="s">
        <v>5</v>
      </c>
      <c r="F3" s="10" t="s">
        <v>6</v>
      </c>
      <c r="G3" s="10" t="s">
        <v>7</v>
      </c>
      <c r="H3" s="11" t="s">
        <v>8</v>
      </c>
      <c r="I3" s="12"/>
      <c r="J3" s="12"/>
      <c r="K3" s="12"/>
      <c r="L3" s="12"/>
      <c r="M3" s="12"/>
      <c r="N3" s="13"/>
    </row>
    <row r="4" customHeight="1" ht="23.25">
      <c r="B4" s="14" t="s">
        <v>9</v>
      </c>
      <c r="C4" s="15" t="s">
        <v>10</v>
      </c>
      <c r="D4" s="16"/>
      <c r="E4" s="15" t="s">
        <v>11</v>
      </c>
      <c r="F4" s="16"/>
      <c r="G4" s="17"/>
      <c r="H4" s="18"/>
      <c r="I4" s="12"/>
      <c r="J4" s="12"/>
      <c r="K4" s="12"/>
      <c r="L4" s="12"/>
      <c r="M4" s="12"/>
      <c r="N4" s="13"/>
    </row>
    <row r="5" customHeight="1" ht="24.0">
      <c r="B5" s="19" t="s">
        <v>12</v>
      </c>
      <c r="C5" s="20"/>
      <c r="D5" s="20"/>
      <c r="E5" s="20"/>
      <c r="F5" s="20"/>
      <c r="G5" s="20"/>
      <c r="H5" s="21"/>
      <c r="I5" s="22" t="s">
        <v>13</v>
      </c>
      <c r="J5" s="20"/>
      <c r="K5" s="20"/>
      <c r="L5" s="20"/>
      <c r="M5" s="20"/>
      <c r="N5" s="23"/>
      <c r="O5" s="24"/>
      <c r="P5" s="24"/>
      <c r="Q5" s="24"/>
      <c r="R5" s="24"/>
    </row>
    <row r="6" customHeight="1" ht="32.25">
      <c r="B6" s="25" t="s">
        <v>14</v>
      </c>
      <c r="C6" s="26"/>
      <c r="D6" s="26"/>
      <c r="E6" s="26"/>
      <c r="F6" s="26"/>
      <c r="G6" s="26"/>
      <c r="H6" s="27"/>
      <c r="I6" s="18"/>
      <c r="J6" s="12"/>
      <c r="K6" s="12"/>
      <c r="L6" s="12"/>
      <c r="M6" s="12"/>
      <c r="N6" s="28"/>
      <c r="O6" s="29"/>
      <c r="P6" s="30"/>
      <c r="Q6" s="30"/>
      <c r="R6" s="31"/>
    </row>
    <row r="7" customHeight="1" ht="32.25">
      <c r="B7" s="32"/>
      <c r="H7" s="33"/>
      <c r="I7" s="18"/>
      <c r="J7" s="12"/>
      <c r="K7" s="12"/>
      <c r="L7" s="12"/>
      <c r="M7" s="12"/>
      <c r="N7" s="28"/>
      <c r="O7" s="34"/>
      <c r="P7" s="30"/>
      <c r="Q7" s="30"/>
      <c r="R7" s="31"/>
    </row>
    <row r="8" customHeight="1" ht="32.25">
      <c r="B8" s="35"/>
      <c r="C8" s="36"/>
      <c r="D8" s="36"/>
      <c r="E8" s="36"/>
      <c r="F8" s="36"/>
      <c r="G8" s="36"/>
      <c r="H8" s="37"/>
      <c r="I8" s="18"/>
      <c r="J8" s="12"/>
      <c r="K8" s="12"/>
      <c r="L8" s="12"/>
      <c r="M8" s="12"/>
      <c r="N8" s="28"/>
      <c r="O8" s="38"/>
      <c r="P8" s="38"/>
      <c r="Q8" s="38"/>
      <c r="R8" s="38"/>
    </row>
    <row r="9" customHeight="1" ht="31.5">
      <c r="B9" s="39" t="s">
        <v>15</v>
      </c>
      <c r="C9" s="40"/>
      <c r="D9" s="41"/>
      <c r="E9" s="42"/>
      <c r="F9" s="42"/>
      <c r="G9" s="40"/>
      <c r="H9" s="39" t="s">
        <v>16</v>
      </c>
      <c r="I9" s="40"/>
      <c r="J9" s="43"/>
      <c r="K9" s="42"/>
      <c r="L9" s="42"/>
      <c r="M9" s="42"/>
      <c r="N9" s="40"/>
      <c r="O9" s="24"/>
      <c r="P9" s="24"/>
      <c r="Q9" s="24"/>
      <c r="R9" s="24"/>
    </row>
    <row r="10" customHeight="1" ht="3.0">
      <c r="B10" s="44"/>
      <c r="C10" s="45"/>
      <c r="D10" s="45"/>
      <c r="E10" s="45"/>
      <c r="F10" s="45"/>
      <c r="G10" s="45"/>
      <c r="H10" s="45"/>
      <c r="I10" s="45"/>
      <c r="J10" s="45"/>
      <c r="K10" s="45"/>
      <c r="L10" s="45"/>
      <c r="M10" s="45"/>
      <c r="N10" s="46"/>
    </row>
    <row r="11" customHeight="1" ht="26.25">
      <c r="B11" s="47" t="s">
        <v>17</v>
      </c>
      <c r="C11" s="48"/>
      <c r="D11" s="48"/>
      <c r="E11" s="48"/>
      <c r="F11" s="48"/>
      <c r="G11" s="48"/>
      <c r="H11" s="48"/>
      <c r="I11" s="48"/>
      <c r="J11" s="48"/>
      <c r="K11" s="48"/>
      <c r="L11" s="48"/>
      <c r="M11" s="48"/>
      <c r="N11" s="49"/>
    </row>
    <row r="12" customHeight="1" ht="26.25">
      <c r="B12" s="50" t="s">
        <v>18</v>
      </c>
      <c r="C12" s="26"/>
      <c r="D12" s="26"/>
      <c r="E12" s="26"/>
      <c r="F12" s="26"/>
      <c r="G12" s="26"/>
      <c r="H12" s="26"/>
      <c r="I12" s="26"/>
      <c r="J12" s="26"/>
      <c r="K12" s="26"/>
      <c r="L12" s="26"/>
      <c r="M12" s="26"/>
      <c r="N12" s="51"/>
    </row>
    <row r="13" customHeight="1" ht="38.25">
      <c r="A13" s="24"/>
      <c r="B13" s="32"/>
      <c r="N13" s="52"/>
      <c r="O13" s="24"/>
      <c r="P13" s="24"/>
      <c r="Q13" s="24"/>
      <c r="R13" s="24"/>
      <c r="S13" s="24"/>
      <c r="T13" s="24"/>
      <c r="U13" s="24"/>
      <c r="V13" s="24"/>
      <c r="W13" s="24"/>
      <c r="X13" s="24"/>
      <c r="Y13" s="24"/>
      <c r="Z13" s="24"/>
    </row>
    <row r="14" customHeight="1" ht="33.0">
      <c r="B14" s="53"/>
      <c r="C14" s="3"/>
      <c r="D14" s="3"/>
      <c r="E14" s="3"/>
      <c r="F14" s="3"/>
      <c r="G14" s="3"/>
      <c r="H14" s="3"/>
      <c r="I14" s="3"/>
      <c r="J14" s="3"/>
      <c r="K14" s="3"/>
      <c r="L14" s="3"/>
      <c r="M14" s="3"/>
      <c r="N14" s="54"/>
    </row>
    <row r="15" customHeight="1" ht="26.25">
      <c r="B15" s="55" t="s">
        <v>19</v>
      </c>
      <c r="C15" s="56"/>
      <c r="D15" s="56"/>
      <c r="E15" s="56"/>
      <c r="F15" s="56"/>
      <c r="G15" s="56"/>
      <c r="H15" s="56"/>
      <c r="I15" s="56"/>
      <c r="J15" s="56"/>
      <c r="K15" s="56"/>
      <c r="L15" s="56"/>
      <c r="M15" s="56"/>
      <c r="N15" s="57"/>
    </row>
    <row r="16" customHeight="1" ht="26.25">
      <c r="B16" s="58" t="s">
        <v>20</v>
      </c>
      <c r="C16" s="48"/>
      <c r="D16" s="48"/>
      <c r="E16" s="48"/>
      <c r="F16" s="48"/>
      <c r="G16" s="48"/>
      <c r="H16" s="48"/>
      <c r="I16" s="48"/>
      <c r="J16" s="48"/>
      <c r="K16" s="48"/>
      <c r="L16" s="48"/>
      <c r="M16" s="48"/>
      <c r="N16" s="49"/>
    </row>
    <row r="17" customHeight="1" ht="26.25">
      <c r="B17" s="59"/>
      <c r="N17" s="60"/>
    </row>
    <row r="18" customHeight="1" ht="55.5">
      <c r="B18" s="61"/>
      <c r="C18" s="56"/>
      <c r="D18" s="56"/>
      <c r="E18" s="56"/>
      <c r="F18" s="56"/>
      <c r="G18" s="56"/>
      <c r="H18" s="56"/>
      <c r="I18" s="56"/>
      <c r="J18" s="56"/>
      <c r="K18" s="56"/>
      <c r="L18" s="56"/>
      <c r="M18" s="56"/>
      <c r="N18" s="57"/>
    </row>
    <row r="19" customHeight="1" ht="25.5">
      <c r="B19" s="62" t="s">
        <v>21</v>
      </c>
      <c r="C19" s="12"/>
      <c r="D19" s="12"/>
      <c r="E19" s="12"/>
      <c r="F19" s="12"/>
      <c r="G19" s="12"/>
      <c r="H19" s="12"/>
      <c r="I19" s="12"/>
      <c r="J19" s="12"/>
      <c r="K19" s="12"/>
      <c r="L19" s="12"/>
      <c r="M19" s="12"/>
      <c r="N19" s="28"/>
    </row>
    <row r="20" customHeight="1" ht="96.0">
      <c r="B20" s="63" t="s">
        <v>22</v>
      </c>
      <c r="C20" s="12"/>
      <c r="D20" s="12"/>
      <c r="E20" s="12"/>
      <c r="F20" s="12"/>
      <c r="G20" s="12"/>
      <c r="H20" s="12"/>
      <c r="I20" s="12"/>
      <c r="J20" s="12"/>
      <c r="K20" s="12"/>
      <c r="L20" s="12"/>
      <c r="M20" s="12"/>
      <c r="N20" s="28"/>
    </row>
    <row r="21" customHeight="1" ht="14.25">
      <c r="B21" s="62" t="s">
        <v>23</v>
      </c>
      <c r="C21" s="12"/>
      <c r="D21" s="12"/>
      <c r="E21" s="12"/>
      <c r="F21" s="12"/>
      <c r="G21" s="12"/>
      <c r="H21" s="12"/>
      <c r="I21" s="12"/>
      <c r="J21" s="12"/>
      <c r="K21" s="12"/>
      <c r="L21" s="12"/>
      <c r="M21" s="12"/>
      <c r="N21" s="28"/>
    </row>
    <row r="22" customHeight="1" ht="91.5">
      <c r="B22" s="63" t="s">
        <v>24</v>
      </c>
      <c r="C22" s="12"/>
      <c r="D22" s="12"/>
      <c r="E22" s="12"/>
      <c r="F22" s="12"/>
      <c r="G22" s="12"/>
      <c r="H22" s="12"/>
      <c r="I22" s="12"/>
      <c r="J22" s="12"/>
      <c r="K22" s="12"/>
      <c r="L22" s="12"/>
      <c r="M22" s="12"/>
      <c r="N22" s="28"/>
    </row>
    <row r="23" customHeight="1" ht="33.0">
      <c r="A23" s="64"/>
      <c r="B23" s="65" t="s">
        <v>25</v>
      </c>
      <c r="C23" s="66"/>
      <c r="D23" s="67" t="s">
        <v>26</v>
      </c>
      <c r="E23" s="68"/>
      <c r="F23" s="66"/>
      <c r="G23" s="69" t="s">
        <v>27</v>
      </c>
      <c r="H23" s="66"/>
      <c r="I23" s="70" t="s">
        <v>28</v>
      </c>
      <c r="J23" s="68"/>
      <c r="K23" s="68"/>
      <c r="L23" s="68"/>
      <c r="M23" s="68"/>
      <c r="N23" s="71"/>
      <c r="O23" s="64"/>
      <c r="P23" s="64"/>
      <c r="Q23" s="64"/>
      <c r="R23" s="64"/>
      <c r="S23" s="64"/>
      <c r="T23" s="64"/>
      <c r="U23" s="64"/>
      <c r="V23" s="64"/>
      <c r="W23" s="64"/>
      <c r="X23" s="64"/>
      <c r="Y23" s="64"/>
      <c r="Z23" s="64"/>
    </row>
    <row r="24" customHeight="1" ht="64.5">
      <c r="A24" s="72"/>
      <c r="B24" s="73" t="s">
        <v>29</v>
      </c>
      <c r="C24" s="74"/>
      <c r="D24" s="74"/>
      <c r="E24" s="74"/>
      <c r="F24" s="74"/>
      <c r="G24" s="74"/>
      <c r="H24" s="74"/>
      <c r="I24" s="74"/>
      <c r="J24" s="74"/>
      <c r="K24" s="74"/>
      <c r="L24" s="74"/>
      <c r="M24" s="74"/>
      <c r="N24" s="75"/>
      <c r="O24" s="72"/>
      <c r="P24" s="72"/>
      <c r="Q24" s="72"/>
      <c r="R24" s="72"/>
      <c r="S24" s="72"/>
      <c r="T24" s="72"/>
      <c r="U24" s="72"/>
      <c r="V24" s="72"/>
      <c r="W24" s="72"/>
      <c r="X24" s="72"/>
      <c r="Y24" s="72"/>
      <c r="Z24" s="72"/>
    </row>
    <row r="25" customHeight="1" ht="34.5">
      <c r="A25" s="72"/>
      <c r="B25" s="76" t="s">
        <v>30</v>
      </c>
      <c r="C25" s="6"/>
      <c r="D25" s="6"/>
      <c r="E25" s="6"/>
      <c r="F25" s="6"/>
      <c r="G25" s="7"/>
      <c r="H25" s="77" t="s">
        <v>31</v>
      </c>
      <c r="I25" s="78" t="s">
        <v>32</v>
      </c>
      <c r="J25" s="78" t="s">
        <v>33</v>
      </c>
      <c r="K25" s="79" t="s">
        <v>34</v>
      </c>
      <c r="L25" s="6"/>
      <c r="M25" s="6"/>
      <c r="N25" s="80"/>
      <c r="O25" s="72"/>
      <c r="P25" s="72"/>
      <c r="Q25" s="72"/>
      <c r="R25" s="72"/>
      <c r="S25" s="72"/>
      <c r="T25" s="72"/>
      <c r="U25" s="72"/>
      <c r="V25" s="72"/>
      <c r="W25" s="72"/>
      <c r="X25" s="72"/>
      <c r="Y25" s="72"/>
      <c r="Z25" s="72"/>
    </row>
    <row r="26" customHeight="1" ht="34.5">
      <c r="A26" s="72"/>
      <c r="B26" s="81" t="s">
        <v>35</v>
      </c>
      <c r="C26" s="12"/>
      <c r="D26" s="12"/>
      <c r="E26" s="12"/>
      <c r="F26" s="12"/>
      <c r="G26" s="28"/>
      <c r="H26" s="82"/>
      <c r="I26" s="83"/>
      <c r="J26" s="84"/>
      <c r="K26" s="85"/>
      <c r="L26" s="12"/>
      <c r="M26" s="12"/>
      <c r="N26" s="13"/>
      <c r="O26" s="72"/>
      <c r="P26" s="72"/>
      <c r="Q26" s="72"/>
      <c r="R26" s="72"/>
      <c r="S26" s="72"/>
      <c r="T26" s="72"/>
      <c r="U26" s="72"/>
      <c r="V26" s="72"/>
      <c r="W26" s="72"/>
      <c r="X26" s="72"/>
      <c r="Y26" s="72"/>
      <c r="Z26" s="72"/>
    </row>
    <row r="27" customHeight="1" ht="34.5">
      <c r="A27" s="72"/>
      <c r="B27" s="86" t="s">
        <v>36</v>
      </c>
      <c r="C27" s="12"/>
      <c r="D27" s="12"/>
      <c r="E27" s="12"/>
      <c r="F27" s="12"/>
      <c r="G27" s="28"/>
      <c r="H27" s="87"/>
      <c r="I27" s="83"/>
      <c r="J27" s="83"/>
      <c r="K27" s="85"/>
      <c r="L27" s="12"/>
      <c r="M27" s="12"/>
      <c r="N27" s="13"/>
      <c r="O27" s="72"/>
      <c r="P27" s="72"/>
      <c r="Q27" s="72"/>
      <c r="R27" s="72"/>
      <c r="S27" s="72"/>
      <c r="T27" s="72"/>
      <c r="U27" s="72"/>
      <c r="V27" s="72"/>
      <c r="W27" s="72"/>
      <c r="X27" s="72"/>
      <c r="Y27" s="72"/>
      <c r="Z27" s="72"/>
    </row>
    <row r="28" customHeight="1" ht="42.75">
      <c r="A28" s="72"/>
      <c r="B28" s="81" t="s">
        <v>37</v>
      </c>
      <c r="C28" s="12"/>
      <c r="D28" s="12"/>
      <c r="E28" s="12"/>
      <c r="F28" s="12"/>
      <c r="G28" s="28"/>
      <c r="H28" s="87"/>
      <c r="I28" s="83"/>
      <c r="J28" s="88"/>
      <c r="K28" s="85"/>
      <c r="L28" s="12"/>
      <c r="M28" s="12"/>
      <c r="N28" s="13"/>
      <c r="O28" s="72"/>
      <c r="P28" s="72"/>
      <c r="Q28" s="72"/>
      <c r="R28" s="72"/>
      <c r="S28" s="72"/>
      <c r="T28" s="72"/>
      <c r="U28" s="72"/>
      <c r="V28" s="72"/>
      <c r="W28" s="72"/>
      <c r="X28" s="72"/>
      <c r="Y28" s="72"/>
      <c r="Z28" s="72"/>
    </row>
    <row r="29" customHeight="1" ht="41.25">
      <c r="B29" s="81" t="s">
        <v>38</v>
      </c>
      <c r="C29" s="12"/>
      <c r="D29" s="12"/>
      <c r="E29" s="12"/>
      <c r="F29" s="12"/>
      <c r="G29" s="28"/>
      <c r="H29" s="87"/>
      <c r="I29" s="83"/>
      <c r="J29" s="88"/>
      <c r="K29" s="85"/>
      <c r="L29" s="12"/>
      <c r="M29" s="12"/>
      <c r="N29" s="13"/>
    </row>
    <row r="30" customHeight="1" ht="41.25">
      <c r="B30" s="81" t="s">
        <v>39</v>
      </c>
      <c r="C30" s="12"/>
      <c r="D30" s="12"/>
      <c r="E30" s="12"/>
      <c r="F30" s="12"/>
      <c r="G30" s="28"/>
      <c r="H30" s="87"/>
      <c r="I30" s="83"/>
      <c r="J30" s="83"/>
      <c r="K30" s="85"/>
      <c r="L30" s="12"/>
      <c r="M30" s="12"/>
      <c r="N30" s="13"/>
    </row>
    <row r="31" customHeight="1" ht="69.0">
      <c r="B31" s="86" t="s">
        <v>40</v>
      </c>
      <c r="C31" s="12"/>
      <c r="D31" s="12"/>
      <c r="E31" s="12"/>
      <c r="F31" s="12"/>
      <c r="G31" s="28"/>
      <c r="H31" s="87"/>
      <c r="I31" s="83"/>
      <c r="J31" s="83"/>
      <c r="K31" s="85"/>
      <c r="L31" s="89"/>
      <c r="M31" s="89"/>
      <c r="N31" s="90"/>
    </row>
    <row r="32" customHeight="1" ht="41.25">
      <c r="B32" s="81" t="s">
        <v>41</v>
      </c>
      <c r="C32" s="12"/>
      <c r="D32" s="12"/>
      <c r="E32" s="12"/>
      <c r="F32" s="12"/>
      <c r="G32" s="28"/>
      <c r="H32" s="87"/>
      <c r="I32" s="83"/>
      <c r="J32" s="83"/>
      <c r="K32" s="85"/>
      <c r="L32" s="89"/>
      <c r="M32" s="89"/>
      <c r="N32" s="90"/>
    </row>
    <row r="33" customHeight="1" ht="41.25">
      <c r="B33" s="86" t="s">
        <v>42</v>
      </c>
      <c r="C33" s="12"/>
      <c r="D33" s="12"/>
      <c r="E33" s="12"/>
      <c r="F33" s="12"/>
      <c r="G33" s="28"/>
      <c r="H33" s="87"/>
      <c r="I33" s="83"/>
      <c r="J33" s="83"/>
      <c r="K33" s="85"/>
      <c r="L33" s="89"/>
      <c r="M33" s="89"/>
      <c r="N33" s="90"/>
    </row>
    <row r="34" customHeight="1" ht="41.25">
      <c r="B34" s="91" t="s">
        <v>43</v>
      </c>
      <c r="C34" s="12"/>
      <c r="D34" s="12"/>
      <c r="E34" s="12"/>
      <c r="F34" s="12"/>
      <c r="G34" s="28"/>
      <c r="H34" s="87"/>
      <c r="I34" s="83"/>
      <c r="J34" s="88"/>
      <c r="K34" s="85"/>
      <c r="L34" s="12"/>
      <c r="M34" s="12"/>
      <c r="N34" s="13"/>
    </row>
    <row r="35" customHeight="1" ht="30.0">
      <c r="A35" s="92"/>
      <c r="B35" s="93" t="s">
        <v>44</v>
      </c>
      <c r="C35" s="42"/>
      <c r="D35" s="42"/>
      <c r="E35" s="42"/>
      <c r="F35" s="42"/>
      <c r="G35" s="42"/>
      <c r="H35" s="42"/>
      <c r="I35" s="42"/>
      <c r="J35" s="42"/>
      <c r="K35" s="42"/>
      <c r="L35" s="42"/>
      <c r="M35" s="42"/>
      <c r="N35" s="94"/>
      <c r="O35" s="92"/>
      <c r="P35" s="92"/>
      <c r="Q35" s="92"/>
      <c r="R35" s="92"/>
      <c r="S35" s="92"/>
      <c r="T35" s="92"/>
      <c r="U35" s="92"/>
      <c r="V35" s="92"/>
      <c r="W35" s="92"/>
      <c r="X35" s="92"/>
      <c r="Y35" s="92"/>
      <c r="Z35" s="92"/>
    </row>
    <row r="36" customHeight="1" ht="30.0">
      <c r="A36" s="95"/>
      <c r="B36" s="96" t="s">
        <v>45</v>
      </c>
      <c r="C36" s="97" t="s">
        <v>46</v>
      </c>
      <c r="D36" s="20"/>
      <c r="E36" s="20"/>
      <c r="F36" s="98"/>
      <c r="G36" s="99" t="s">
        <v>47</v>
      </c>
      <c r="H36" s="20"/>
      <c r="I36" s="20"/>
      <c r="J36" s="21"/>
      <c r="K36" s="100" t="s">
        <v>48</v>
      </c>
      <c r="L36" s="20"/>
      <c r="M36" s="20"/>
      <c r="N36" s="98"/>
      <c r="O36" s="95"/>
      <c r="P36" s="95"/>
      <c r="Q36" s="95"/>
      <c r="R36" s="95"/>
      <c r="S36" s="95"/>
      <c r="T36" s="95"/>
      <c r="U36" s="95"/>
      <c r="V36" s="95"/>
      <c r="W36" s="95"/>
      <c r="X36" s="95"/>
      <c r="Y36" s="95"/>
      <c r="Z36" s="95"/>
    </row>
    <row r="37" customHeight="1" ht="30.0">
      <c r="A37" s="95"/>
      <c r="B37" s="101"/>
      <c r="C37" s="102"/>
      <c r="D37" s="103"/>
      <c r="E37" s="103"/>
      <c r="F37" s="104"/>
      <c r="G37" s="105"/>
      <c r="H37" s="105"/>
      <c r="I37" s="105"/>
      <c r="J37" s="106"/>
      <c r="K37" s="107"/>
      <c r="L37" s="105"/>
      <c r="M37" s="105"/>
      <c r="N37" s="108"/>
      <c r="O37" s="95"/>
      <c r="P37" s="95"/>
      <c r="Q37" s="95"/>
      <c r="R37" s="95"/>
      <c r="S37" s="95"/>
      <c r="T37" s="95"/>
      <c r="U37" s="95"/>
      <c r="V37" s="95"/>
      <c r="W37" s="95"/>
      <c r="X37" s="95"/>
      <c r="Y37" s="95"/>
      <c r="Z37" s="95"/>
    </row>
    <row r="38" customHeight="1" ht="34.5">
      <c r="B38" s="109">
        <v>1.0</v>
      </c>
      <c r="C38" s="110" t="s">
        <v>49</v>
      </c>
      <c r="D38" s="111"/>
      <c r="E38" s="111"/>
      <c r="F38" s="112"/>
      <c r="G38" s="113"/>
      <c r="H38" s="12"/>
      <c r="I38" s="12"/>
      <c r="J38" s="28"/>
      <c r="K38" s="114" t="s">
        <v>50</v>
      </c>
      <c r="L38" s="12"/>
      <c r="M38" s="12"/>
      <c r="N38" s="28"/>
      <c r="O38" s="115"/>
    </row>
    <row r="39" customHeight="1" ht="34.5">
      <c r="B39" s="109">
        <v>2.0</v>
      </c>
      <c r="C39" s="116" t="s">
        <v>51</v>
      </c>
      <c r="D39" s="12"/>
      <c r="E39" s="12"/>
      <c r="F39" s="28"/>
      <c r="G39" s="113"/>
      <c r="H39" s="117"/>
      <c r="I39" s="117"/>
      <c r="J39" s="118"/>
      <c r="K39" s="119" t="s">
        <v>52</v>
      </c>
      <c r="L39" s="120"/>
      <c r="M39" s="120"/>
      <c r="N39" s="121"/>
    </row>
    <row r="40" customHeight="1" ht="34.5">
      <c r="B40" s="109">
        <v>3.0</v>
      </c>
      <c r="C40" s="110" t="s">
        <v>53</v>
      </c>
      <c r="D40" s="111"/>
      <c r="E40" s="111"/>
      <c r="F40" s="112"/>
      <c r="G40" s="113"/>
      <c r="H40" s="12"/>
      <c r="I40" s="12"/>
      <c r="J40" s="28"/>
      <c r="K40" s="114" t="s">
        <v>54</v>
      </c>
      <c r="L40" s="12"/>
      <c r="M40" s="12"/>
      <c r="N40" s="28"/>
    </row>
    <row r="41" customHeight="1" ht="34.5">
      <c r="B41" s="109">
        <v>4.0</v>
      </c>
      <c r="C41" s="122" t="s">
        <v>55</v>
      </c>
      <c r="D41" s="12"/>
      <c r="E41" s="12"/>
      <c r="F41" s="28"/>
      <c r="G41" s="113"/>
      <c r="H41" s="12"/>
      <c r="I41" s="12"/>
      <c r="J41" s="28"/>
      <c r="K41" s="114" t="s">
        <v>56</v>
      </c>
      <c r="L41" s="12"/>
      <c r="M41" s="12"/>
      <c r="N41" s="28"/>
    </row>
    <row r="42" customHeight="1" ht="32.25">
      <c r="B42" s="109">
        <v>5.0</v>
      </c>
      <c r="C42" s="123" t="s">
        <v>57</v>
      </c>
      <c r="D42" s="12"/>
      <c r="E42" s="12"/>
      <c r="F42" s="28"/>
      <c r="G42" s="113"/>
      <c r="H42" s="12"/>
      <c r="I42" s="12"/>
      <c r="J42" s="28"/>
      <c r="K42" s="114" t="s">
        <v>58</v>
      </c>
      <c r="L42" s="12"/>
      <c r="M42" s="12"/>
      <c r="N42" s="28"/>
    </row>
    <row r="43" customHeight="1" ht="40.5">
      <c r="B43" s="109">
        <v>6.0</v>
      </c>
      <c r="C43" s="122" t="s">
        <v>59</v>
      </c>
      <c r="D43" s="12"/>
      <c r="E43" s="12"/>
      <c r="F43" s="28"/>
      <c r="G43" s="113"/>
      <c r="H43" s="12"/>
      <c r="I43" s="12"/>
      <c r="J43" s="28"/>
      <c r="K43" s="114" t="s">
        <v>60</v>
      </c>
      <c r="L43" s="12"/>
      <c r="M43" s="12"/>
      <c r="N43" s="28"/>
    </row>
    <row r="44" customHeight="1" ht="49.5">
      <c r="B44" s="109">
        <v>7.0</v>
      </c>
      <c r="C44" s="124" t="s">
        <v>61</v>
      </c>
      <c r="D44" s="12"/>
      <c r="E44" s="12"/>
      <c r="F44" s="28"/>
      <c r="G44" s="113"/>
      <c r="H44" s="12"/>
      <c r="I44" s="12"/>
      <c r="J44" s="28"/>
      <c r="K44" s="114" t="s">
        <v>62</v>
      </c>
      <c r="L44" s="12"/>
      <c r="M44" s="12"/>
      <c r="N44" s="28"/>
    </row>
    <row r="45" customHeight="1" ht="80.25">
      <c r="B45" s="125" t="s">
        <v>63</v>
      </c>
      <c r="C45" s="74"/>
      <c r="D45" s="74"/>
      <c r="E45" s="74"/>
      <c r="F45" s="74"/>
      <c r="G45" s="74"/>
      <c r="H45" s="74"/>
      <c r="I45" s="74"/>
      <c r="J45" s="74"/>
      <c r="K45" s="74"/>
      <c r="L45" s="74"/>
      <c r="M45" s="74"/>
      <c r="N45" s="75"/>
    </row>
    <row r="46" customHeight="1" ht="46.5">
      <c r="B46" s="126" t="s">
        <v>64</v>
      </c>
      <c r="C46" s="6"/>
      <c r="D46" s="6"/>
      <c r="E46" s="7"/>
      <c r="F46" s="127" t="s">
        <v>65</v>
      </c>
      <c r="G46" s="6"/>
      <c r="H46" s="6"/>
      <c r="I46" s="7"/>
      <c r="J46" s="127" t="s">
        <v>66</v>
      </c>
      <c r="K46" s="6"/>
      <c r="L46" s="6"/>
      <c r="M46" s="6"/>
      <c r="N46" s="80"/>
    </row>
    <row r="47" customHeight="1" ht="58.5">
      <c r="B47" s="128"/>
      <c r="C47" s="42"/>
      <c r="D47" s="42"/>
      <c r="E47" s="40"/>
      <c r="F47" s="129"/>
      <c r="G47" s="42"/>
      <c r="H47" s="42"/>
      <c r="I47" s="40"/>
      <c r="J47" s="130"/>
      <c r="K47" s="42"/>
      <c r="L47" s="42"/>
      <c r="M47" s="42"/>
      <c r="N47" s="131"/>
    </row>
    <row r="48" customHeight="1" ht="22.5">
      <c r="B48" s="125" t="s">
        <v>67</v>
      </c>
      <c r="C48" s="74"/>
      <c r="D48" s="74"/>
      <c r="E48" s="74"/>
      <c r="F48" s="74"/>
      <c r="G48" s="74"/>
      <c r="H48" s="74"/>
      <c r="I48" s="74"/>
      <c r="J48" s="74"/>
      <c r="K48" s="74"/>
      <c r="L48" s="74"/>
      <c r="M48" s="74"/>
      <c r="N48" s="75"/>
    </row>
    <row r="49" customHeight="1" ht="14.25">
      <c r="B49" s="126"/>
      <c r="C49" s="6"/>
      <c r="D49" s="6"/>
      <c r="E49" s="7"/>
      <c r="F49" s="127"/>
      <c r="G49" s="6"/>
      <c r="H49" s="6"/>
      <c r="I49" s="7"/>
      <c r="J49" s="132"/>
      <c r="K49" s="74"/>
      <c r="L49" s="74"/>
      <c r="M49" s="74"/>
      <c r="N49" s="75"/>
    </row>
    <row r="50" customHeight="1" ht="25.5">
      <c r="B50" s="133" t="s">
        <v>68</v>
      </c>
      <c r="C50" s="26"/>
      <c r="D50" s="26"/>
      <c r="E50" s="26"/>
      <c r="F50" s="26"/>
      <c r="G50" s="26"/>
      <c r="H50" s="26"/>
      <c r="I50" s="26"/>
      <c r="J50" s="26"/>
      <c r="K50" s="26"/>
      <c r="L50" s="26"/>
      <c r="M50" s="134"/>
      <c r="N50" s="135" t="s">
        <v>69</v>
      </c>
    </row>
    <row r="51" customHeight="1" ht="49.5">
      <c r="B51" s="136"/>
      <c r="C51" s="56"/>
      <c r="D51" s="56"/>
      <c r="E51" s="56"/>
      <c r="F51" s="56"/>
      <c r="G51" s="56"/>
      <c r="H51" s="56"/>
      <c r="I51" s="56"/>
      <c r="J51" s="56"/>
      <c r="K51" s="56"/>
      <c r="L51" s="56"/>
      <c r="M51" s="57"/>
      <c r="N51" s="137"/>
    </row>
    <row r="52" customHeight="1" ht="37.5">
      <c r="B52" s="138" t="s">
        <v>70</v>
      </c>
      <c r="C52" s="12"/>
      <c r="D52" s="12"/>
      <c r="E52" s="12"/>
      <c r="F52" s="12"/>
      <c r="G52" s="12"/>
      <c r="H52" s="12"/>
      <c r="I52" s="12"/>
      <c r="J52" s="12"/>
      <c r="K52" s="12"/>
      <c r="L52" s="12"/>
      <c r="M52" s="12"/>
      <c r="N52" s="13"/>
    </row>
    <row r="53" customHeight="1" ht="36.0">
      <c r="A53" s="139"/>
      <c r="B53" s="140" t="s">
        <v>71</v>
      </c>
      <c r="C53" s="12"/>
      <c r="D53" s="12"/>
      <c r="E53" s="12"/>
      <c r="F53" s="12"/>
      <c r="G53" s="12"/>
      <c r="H53" s="12"/>
      <c r="I53" s="12"/>
      <c r="J53" s="12"/>
      <c r="K53" s="12"/>
      <c r="L53" s="12"/>
      <c r="M53" s="12"/>
      <c r="N53" s="13"/>
      <c r="O53" s="139"/>
      <c r="P53" s="139"/>
      <c r="Q53" s="139"/>
      <c r="R53" s="139"/>
      <c r="S53" s="139"/>
      <c r="T53" s="139"/>
      <c r="U53" s="139"/>
      <c r="V53" s="139"/>
      <c r="W53" s="139"/>
      <c r="X53" s="139"/>
      <c r="Y53" s="139"/>
      <c r="Z53" s="139"/>
    </row>
    <row r="54" customHeight="1" ht="37.5">
      <c r="B54" s="141" t="s">
        <v>72</v>
      </c>
      <c r="C54" s="12"/>
      <c r="D54" s="12"/>
      <c r="E54" s="12"/>
      <c r="F54" s="12"/>
      <c r="G54" s="12"/>
      <c r="H54" s="12"/>
      <c r="I54" s="12"/>
      <c r="J54" s="12"/>
      <c r="K54" s="12"/>
      <c r="L54" s="12"/>
      <c r="M54" s="12"/>
      <c r="N54" s="13"/>
    </row>
    <row r="55" customHeight="1" ht="37.5">
      <c r="B55" s="141" t="s">
        <v>73</v>
      </c>
      <c r="C55" s="12"/>
      <c r="D55" s="12"/>
      <c r="E55" s="12"/>
      <c r="F55" s="12"/>
      <c r="G55" s="12"/>
      <c r="H55" s="12"/>
      <c r="I55" s="12"/>
      <c r="J55" s="12"/>
      <c r="K55" s="12"/>
      <c r="L55" s="12"/>
      <c r="M55" s="12"/>
      <c r="N55" s="13"/>
    </row>
    <row r="56" customHeight="1" ht="37.5">
      <c r="B56" s="141" t="s">
        <v>74</v>
      </c>
      <c r="C56" s="12"/>
      <c r="D56" s="12"/>
      <c r="E56" s="12"/>
      <c r="F56" s="12"/>
      <c r="G56" s="12"/>
      <c r="H56" s="12"/>
      <c r="I56" s="12"/>
      <c r="J56" s="12"/>
      <c r="K56" s="12"/>
      <c r="L56" s="12"/>
      <c r="M56" s="12"/>
      <c r="N56" s="13"/>
    </row>
    <row r="57" customHeight="1" ht="51.75">
      <c r="B57" s="142" t="s">
        <v>75</v>
      </c>
      <c r="C57" s="12"/>
      <c r="D57" s="12"/>
      <c r="E57" s="12"/>
      <c r="F57" s="12"/>
      <c r="G57" s="12"/>
      <c r="H57" s="12"/>
      <c r="I57" s="12"/>
      <c r="J57" s="12"/>
      <c r="K57" s="12"/>
      <c r="L57" s="12"/>
      <c r="M57" s="12"/>
      <c r="N57" s="13"/>
    </row>
    <row r="58" customHeight="1" ht="35.25">
      <c r="B58" s="138" t="s">
        <v>76</v>
      </c>
      <c r="C58" s="12"/>
      <c r="D58" s="12"/>
      <c r="E58" s="12"/>
      <c r="F58" s="12"/>
      <c r="G58" s="12"/>
      <c r="H58" s="12"/>
      <c r="I58" s="12"/>
      <c r="J58" s="12"/>
      <c r="K58" s="12"/>
      <c r="L58" s="12"/>
      <c r="M58" s="12"/>
      <c r="N58" s="13"/>
    </row>
    <row r="59" customHeight="1" ht="33.0">
      <c r="B59" s="143" t="s">
        <v>77</v>
      </c>
      <c r="C59" s="12"/>
      <c r="D59" s="12"/>
      <c r="E59" s="12"/>
      <c r="F59" s="12"/>
      <c r="G59" s="12"/>
      <c r="H59" s="12"/>
      <c r="I59" s="12"/>
      <c r="J59" s="12"/>
      <c r="K59" s="12"/>
      <c r="L59" s="12"/>
      <c r="M59" s="12"/>
      <c r="N59" s="13"/>
    </row>
    <row r="60" customHeight="1" ht="35.25">
      <c r="B60" s="144"/>
      <c r="C60" s="12"/>
      <c r="D60" s="12"/>
      <c r="E60" s="12"/>
      <c r="F60" s="12"/>
      <c r="G60" s="12"/>
      <c r="H60" s="12"/>
      <c r="I60" s="12"/>
      <c r="J60" s="12"/>
      <c r="K60" s="12"/>
      <c r="L60" s="12"/>
      <c r="M60" s="12"/>
      <c r="N60" s="13"/>
    </row>
    <row r="61" customHeight="1" ht="33.75">
      <c r="A61" s="24"/>
      <c r="B61" s="145"/>
      <c r="C61" s="12"/>
      <c r="D61" s="12"/>
      <c r="E61" s="12"/>
      <c r="F61" s="12"/>
      <c r="G61" s="12"/>
      <c r="H61" s="12"/>
      <c r="I61" s="12"/>
      <c r="J61" s="12"/>
      <c r="K61" s="12"/>
      <c r="L61" s="12"/>
      <c r="M61" s="12"/>
      <c r="N61" s="13"/>
      <c r="O61" s="24"/>
      <c r="P61" s="24"/>
      <c r="Q61" s="24"/>
      <c r="R61" s="24"/>
      <c r="S61" s="24"/>
      <c r="T61" s="24"/>
      <c r="U61" s="24"/>
      <c r="V61" s="24"/>
      <c r="W61" s="24"/>
      <c r="X61" s="24"/>
      <c r="Y61" s="24"/>
      <c r="Z61" s="24"/>
    </row>
    <row r="62" customHeight="1" ht="33.75">
      <c r="A62" s="24"/>
      <c r="B62" s="143" t="s">
        <v>78</v>
      </c>
      <c r="C62" s="12"/>
      <c r="D62" s="12"/>
      <c r="E62" s="12"/>
      <c r="F62" s="12"/>
      <c r="G62" s="12"/>
      <c r="H62" s="12"/>
      <c r="I62" s="12"/>
      <c r="J62" s="12"/>
      <c r="K62" s="12"/>
      <c r="L62" s="12"/>
      <c r="M62" s="12"/>
      <c r="N62" s="13"/>
      <c r="O62" s="24"/>
      <c r="P62" s="24"/>
      <c r="Q62" s="24"/>
      <c r="R62" s="24"/>
      <c r="S62" s="24"/>
      <c r="T62" s="24"/>
      <c r="U62" s="24"/>
      <c r="V62" s="24"/>
      <c r="W62" s="24"/>
      <c r="X62" s="24"/>
      <c r="Y62" s="24"/>
      <c r="Z62" s="24"/>
    </row>
    <row r="63" customHeight="1" ht="35.25">
      <c r="B63" s="144"/>
      <c r="C63" s="12"/>
      <c r="D63" s="12"/>
      <c r="E63" s="12"/>
      <c r="F63" s="12"/>
      <c r="G63" s="12"/>
      <c r="H63" s="12"/>
      <c r="I63" s="12"/>
      <c r="J63" s="12"/>
      <c r="K63" s="12"/>
      <c r="L63" s="12"/>
      <c r="M63" s="12"/>
      <c r="N63" s="13"/>
    </row>
    <row r="64" customHeight="1" ht="33.0">
      <c r="B64" s="146"/>
      <c r="C64" s="12"/>
      <c r="D64" s="12"/>
      <c r="E64" s="12"/>
      <c r="F64" s="12"/>
      <c r="G64" s="12"/>
      <c r="H64" s="12"/>
      <c r="I64" s="12"/>
      <c r="J64" s="12"/>
      <c r="K64" s="12"/>
      <c r="L64" s="12"/>
      <c r="M64" s="12"/>
      <c r="N64" s="28"/>
    </row>
    <row r="65" customHeight="1" ht="33.75">
      <c r="A65" s="24"/>
      <c r="B65" s="145"/>
      <c r="C65" s="12"/>
      <c r="D65" s="12"/>
      <c r="E65" s="12"/>
      <c r="F65" s="12"/>
      <c r="G65" s="12"/>
      <c r="H65" s="12"/>
      <c r="I65" s="12"/>
      <c r="J65" s="12"/>
      <c r="K65" s="12"/>
      <c r="L65" s="12"/>
      <c r="M65" s="12"/>
      <c r="N65" s="13"/>
      <c r="O65" s="24"/>
      <c r="P65" s="24"/>
      <c r="Q65" s="24"/>
      <c r="R65" s="24"/>
      <c r="S65" s="24"/>
      <c r="T65" s="24"/>
      <c r="U65" s="24"/>
      <c r="V65" s="24"/>
      <c r="W65" s="24"/>
      <c r="X65" s="24"/>
      <c r="Y65" s="24"/>
      <c r="Z65" s="24"/>
    </row>
    <row r="66" customHeight="1" ht="22.5">
      <c r="B66" s="145" t="s">
        <v>79</v>
      </c>
      <c r="C66" s="12"/>
      <c r="D66" s="12"/>
      <c r="E66" s="12"/>
      <c r="F66" s="12"/>
      <c r="G66" s="12"/>
      <c r="H66" s="12"/>
      <c r="I66" s="12"/>
      <c r="J66" s="12"/>
      <c r="K66" s="12"/>
      <c r="L66" s="12"/>
      <c r="M66" s="12"/>
      <c r="N66" s="13"/>
    </row>
    <row r="67" customHeight="1" ht="14.25">
      <c r="B67" s="147" t="s">
        <v>80</v>
      </c>
      <c r="C67" s="30"/>
      <c r="D67" s="30"/>
      <c r="E67" s="30"/>
      <c r="F67" s="30"/>
      <c r="G67" s="30"/>
      <c r="H67" s="30"/>
      <c r="I67" s="30"/>
      <c r="J67" s="30"/>
      <c r="K67" s="30"/>
      <c r="L67" s="30"/>
      <c r="M67" s="30"/>
      <c r="N67" s="31"/>
    </row>
    <row r="68" customHeight="1" ht="14.25">
      <c r="B68" s="148" t="s">
        <v>81</v>
      </c>
      <c r="C68" s="12"/>
      <c r="D68" s="12"/>
      <c r="E68" s="12"/>
      <c r="F68" s="12"/>
      <c r="G68" s="12"/>
      <c r="H68" s="28"/>
      <c r="I68" s="148" t="s">
        <v>82</v>
      </c>
      <c r="J68" s="12"/>
      <c r="K68" s="12"/>
      <c r="L68" s="12"/>
      <c r="M68" s="12"/>
      <c r="N68" s="28"/>
    </row>
    <row r="69" customHeight="1" ht="14.25">
      <c r="A69" s="149"/>
      <c r="B69" s="150" t="s">
        <v>83</v>
      </c>
      <c r="C69" s="48"/>
      <c r="D69" s="48"/>
      <c r="E69" s="48"/>
      <c r="F69" s="48"/>
      <c r="G69" s="48"/>
      <c r="H69" s="49"/>
      <c r="I69" s="151" t="s">
        <v>84</v>
      </c>
      <c r="J69" s="48"/>
      <c r="K69" s="48"/>
      <c r="L69" s="48"/>
      <c r="M69" s="48"/>
      <c r="N69" s="152"/>
      <c r="O69" s="139"/>
      <c r="P69" s="139"/>
      <c r="Q69" s="139"/>
      <c r="R69" s="139"/>
      <c r="S69" s="139"/>
      <c r="T69" s="139"/>
      <c r="U69" s="139"/>
      <c r="V69" s="139"/>
      <c r="W69" s="139"/>
      <c r="X69" s="139"/>
      <c r="Y69" s="139"/>
      <c r="Z69" s="139"/>
    </row>
    <row r="70" customHeight="1" ht="14.25">
      <c r="A70" s="149"/>
      <c r="B70" s="61"/>
      <c r="C70" s="56"/>
      <c r="D70" s="56"/>
      <c r="E70" s="56"/>
      <c r="F70" s="56"/>
      <c r="G70" s="56"/>
      <c r="H70" s="57"/>
      <c r="I70" s="153"/>
      <c r="J70" s="36"/>
      <c r="K70" s="36"/>
      <c r="L70" s="36"/>
      <c r="M70" s="36"/>
      <c r="N70" s="37"/>
      <c r="O70" s="139"/>
      <c r="P70" s="139"/>
      <c r="Q70" s="139"/>
      <c r="R70" s="139"/>
      <c r="S70" s="139"/>
      <c r="T70" s="139"/>
      <c r="U70" s="139"/>
      <c r="V70" s="139"/>
      <c r="W70" s="139"/>
      <c r="X70" s="139"/>
      <c r="Y70" s="139"/>
      <c r="Z70" s="139"/>
    </row>
    <row r="71" customHeight="1" ht="24.75">
      <c r="B71" s="154" t="s">
        <v>85</v>
      </c>
      <c r="C71" s="12"/>
      <c r="D71" s="12"/>
      <c r="E71" s="12"/>
      <c r="F71" s="12"/>
      <c r="G71" s="12"/>
      <c r="H71" s="12"/>
      <c r="I71" s="12"/>
      <c r="J71" s="12"/>
      <c r="K71" s="12"/>
      <c r="L71" s="12"/>
      <c r="M71" s="12"/>
      <c r="N71" s="28"/>
    </row>
    <row r="72" customHeight="1" ht="22.5">
      <c r="A72" s="139"/>
      <c r="B72" s="155" t="s">
        <v>86</v>
      </c>
      <c r="C72" s="12"/>
      <c r="D72" s="12"/>
      <c r="E72" s="12"/>
      <c r="F72" s="12"/>
      <c r="G72" s="12"/>
      <c r="H72" s="12"/>
      <c r="I72" s="12"/>
      <c r="J72" s="12"/>
      <c r="K72" s="12"/>
      <c r="L72" s="12"/>
      <c r="M72" s="12"/>
      <c r="N72" s="28"/>
      <c r="O72" s="139"/>
      <c r="P72" s="139"/>
      <c r="Q72" s="139"/>
      <c r="R72" s="139"/>
      <c r="S72" s="139"/>
      <c r="T72" s="139"/>
      <c r="U72" s="139"/>
      <c r="V72" s="139"/>
      <c r="W72" s="139"/>
      <c r="X72" s="139"/>
      <c r="Y72" s="139"/>
      <c r="Z72" s="139"/>
    </row>
    <row r="73" customHeight="1" ht="25.5">
      <c r="A73" s="139"/>
      <c r="B73" s="155" t="s">
        <v>87</v>
      </c>
      <c r="C73" s="12"/>
      <c r="D73" s="12"/>
      <c r="E73" s="12"/>
      <c r="F73" s="12"/>
      <c r="G73" s="12"/>
      <c r="H73" s="12"/>
      <c r="I73" s="12"/>
      <c r="J73" s="12"/>
      <c r="K73" s="12"/>
      <c r="L73" s="12"/>
      <c r="M73" s="12"/>
      <c r="N73" s="28"/>
      <c r="O73" s="139"/>
      <c r="P73" s="139"/>
      <c r="Q73" s="139"/>
      <c r="R73" s="139"/>
      <c r="S73" s="139"/>
      <c r="T73" s="139"/>
      <c r="U73" s="139"/>
      <c r="V73" s="139"/>
      <c r="W73" s="139"/>
      <c r="X73" s="139"/>
      <c r="Y73" s="139"/>
      <c r="Z73" s="139"/>
    </row>
    <row r="74" customHeight="1" ht="30.0">
      <c r="A74" s="139"/>
      <c r="B74" s="156" t="s">
        <v>88</v>
      </c>
      <c r="C74" s="12"/>
      <c r="D74" s="12"/>
      <c r="E74" s="12"/>
      <c r="F74" s="12"/>
      <c r="G74" s="12"/>
      <c r="H74" s="12"/>
      <c r="I74" s="12"/>
      <c r="J74" s="12"/>
      <c r="K74" s="12"/>
      <c r="L74" s="12"/>
      <c r="M74" s="12"/>
      <c r="N74" s="28"/>
      <c r="O74" s="139"/>
      <c r="P74" s="139"/>
      <c r="Q74" s="139"/>
      <c r="R74" s="139"/>
      <c r="S74" s="139"/>
      <c r="T74" s="139"/>
      <c r="U74" s="139"/>
      <c r="V74" s="139"/>
      <c r="W74" s="139"/>
      <c r="X74" s="139"/>
      <c r="Y74" s="139"/>
      <c r="Z74" s="139"/>
    </row>
    <row r="75" customHeight="1" ht="30.0">
      <c r="A75" s="139"/>
      <c r="B75" s="155" t="s">
        <v>89</v>
      </c>
      <c r="C75" s="12"/>
      <c r="D75" s="12"/>
      <c r="E75" s="12"/>
      <c r="F75" s="12"/>
      <c r="G75" s="12"/>
      <c r="H75" s="12"/>
      <c r="I75" s="12"/>
      <c r="J75" s="12"/>
      <c r="K75" s="12"/>
      <c r="L75" s="12"/>
      <c r="M75" s="12"/>
      <c r="N75" s="28"/>
      <c r="O75" s="139"/>
      <c r="P75" s="139"/>
      <c r="Q75" s="139"/>
      <c r="R75" s="139"/>
      <c r="S75" s="139"/>
      <c r="T75" s="139"/>
      <c r="U75" s="139"/>
      <c r="V75" s="139"/>
      <c r="W75" s="139"/>
      <c r="X75" s="139"/>
      <c r="Y75" s="139"/>
      <c r="Z75" s="139"/>
    </row>
    <row r="76" customHeight="1" ht="30.0">
      <c r="A76" s="139"/>
      <c r="B76" s="155" t="s">
        <v>90</v>
      </c>
      <c r="C76" s="12"/>
      <c r="D76" s="12"/>
      <c r="E76" s="12"/>
      <c r="F76" s="12"/>
      <c r="G76" s="12"/>
      <c r="H76" s="12"/>
      <c r="I76" s="12"/>
      <c r="J76" s="12"/>
      <c r="K76" s="12"/>
      <c r="L76" s="12"/>
      <c r="M76" s="12"/>
      <c r="N76" s="28"/>
      <c r="O76" s="139"/>
      <c r="P76" s="139"/>
      <c r="Q76" s="139"/>
      <c r="R76" s="139"/>
      <c r="S76" s="139"/>
      <c r="T76" s="139"/>
      <c r="U76" s="139"/>
      <c r="V76" s="139"/>
      <c r="W76" s="139"/>
      <c r="X76" s="139"/>
      <c r="Y76" s="139"/>
      <c r="Z76" s="139"/>
    </row>
    <row r="77" customHeight="1" ht="14.25">
      <c r="B77" s="157" t="s">
        <v>91</v>
      </c>
      <c r="C77" s="12"/>
      <c r="D77" s="12"/>
      <c r="E77" s="12"/>
      <c r="F77" s="12"/>
      <c r="G77" s="12"/>
      <c r="H77" s="12"/>
      <c r="I77" s="12"/>
      <c r="J77" s="12"/>
      <c r="K77" s="12"/>
      <c r="L77" s="12"/>
      <c r="M77" s="12"/>
      <c r="N77" s="28"/>
    </row>
    <row r="78" customHeight="1" ht="14.25">
      <c r="B78" s="158"/>
      <c r="C78" s="12"/>
      <c r="D78" s="12"/>
      <c r="E78" s="12"/>
      <c r="F78" s="12"/>
      <c r="G78" s="12"/>
      <c r="H78" s="12"/>
      <c r="I78" s="12"/>
      <c r="J78" s="12"/>
      <c r="K78" s="12"/>
      <c r="L78" s="12"/>
      <c r="M78" s="12"/>
      <c r="N78" s="28"/>
    </row>
    <row r="79" customHeight="1" ht="14.25">
      <c r="B79" s="159"/>
      <c r="C79" s="48"/>
      <c r="D79" s="48"/>
      <c r="E79" s="48"/>
      <c r="F79" s="48"/>
      <c r="G79" s="48"/>
      <c r="H79" s="48"/>
      <c r="I79" s="48"/>
      <c r="J79" s="48"/>
      <c r="K79" s="48"/>
      <c r="L79" s="48"/>
      <c r="M79" s="48"/>
      <c r="N79" s="49"/>
    </row>
    <row r="80" customHeight="1" ht="14.25">
      <c r="B80" s="61"/>
      <c r="C80" s="56"/>
      <c r="D80" s="56"/>
      <c r="E80" s="56"/>
      <c r="F80" s="56"/>
      <c r="G80" s="56"/>
      <c r="H80" s="56"/>
      <c r="I80" s="56"/>
      <c r="J80" s="56"/>
      <c r="K80" s="56"/>
      <c r="L80" s="56"/>
      <c r="M80" s="56"/>
      <c r="N80" s="57"/>
    </row>
    <row r="81" customHeight="1" ht="14.25"/>
    <row r="82" customHeight="1" ht="14.25"/>
    <row r="83" customHeight="1" ht="14.25"/>
    <row r="84" customHeight="1" ht="14.25"/>
    <row r="85" customHeight="1" ht="14.25"/>
    <row r="86" customHeight="1" ht="14.25"/>
    <row r="87" customHeight="1" ht="14.25"/>
    <row r="88" customHeight="1" ht="14.25"/>
    <row r="89" customHeight="1" ht="14.25"/>
    <row r="90" customHeight="1" ht="14.25"/>
    <row r="91" customHeight="1" ht="14.25"/>
    <row r="92" customHeight="1" ht="14.25"/>
    <row r="93" customHeight="1" ht="14.25"/>
    <row r="94" customHeight="1" ht="14.25"/>
    <row r="95" customHeight="1" ht="14.25"/>
    <row r="96" customHeight="1" ht="14.25"/>
    <row r="97" customHeight="1" ht="14.25"/>
    <row r="98" customHeight="1" ht="14.25"/>
    <row r="99" customHeight="1" ht="14.25"/>
    <row r="100" customHeight="1" ht="14.25"/>
    <row r="101" customHeight="1" ht="14.25"/>
    <row r="102" customHeight="1" ht="14.25"/>
    <row r="103" customHeight="1" ht="14.25"/>
    <row r="104" customHeight="1" ht="14.25"/>
    <row r="105" customHeight="1" ht="14.25"/>
    <row r="106" customHeight="1" ht="14.25"/>
    <row r="107" customHeight="1" ht="14.25"/>
    <row r="108" customHeight="1" ht="14.25"/>
    <row r="109" customHeight="1" ht="14.25"/>
    <row r="110" customHeight="1" ht="14.25"/>
    <row r="111" customHeight="1" ht="14.25"/>
    <row r="112" customHeight="1" ht="14.25"/>
    <row r="113" customHeight="1" ht="14.25"/>
    <row r="114" customHeight="1" ht="14.25"/>
    <row r="115" customHeight="1" ht="14.25"/>
    <row r="116" customHeight="1" ht="14.25"/>
    <row r="117" customHeight="1" ht="14.25"/>
    <row r="118" customHeight="1" ht="14.25"/>
    <row r="119" customHeight="1" ht="14.25"/>
    <row r="120" customHeight="1" ht="14.25"/>
    <row r="121" customHeight="1" ht="14.25"/>
    <row r="122" customHeight="1" ht="14.25"/>
    <row r="123" customHeight="1" ht="14.25"/>
    <row r="124" customHeight="1" ht="14.25"/>
    <row r="125" customHeight="1" ht="14.25"/>
    <row r="126" customHeight="1" ht="14.25"/>
    <row r="127" customHeight="1" ht="14.25"/>
    <row r="128" customHeight="1" ht="14.25"/>
    <row r="129" customHeight="1" ht="14.25"/>
    <row r="130" customHeight="1" ht="14.25"/>
    <row r="131" customHeight="1" ht="14.25"/>
    <row r="132" customHeight="1" ht="14.25"/>
    <row r="133" customHeight="1" ht="14.25"/>
    <row r="134" customHeight="1" ht="14.25"/>
    <row r="135" customHeight="1" ht="14.25"/>
    <row r="136" customHeight="1" ht="14.25"/>
    <row r="137" customHeight="1" ht="14.25"/>
    <row r="138" customHeight="1" ht="14.25"/>
    <row r="139" customHeight="1" ht="14.25"/>
    <row r="140" customHeight="1" ht="14.25"/>
    <row r="141" customHeight="1" ht="14.25"/>
    <row r="142" customHeight="1" ht="14.25"/>
    <row r="143" customHeight="1" ht="14.25"/>
    <row r="144" customHeight="1" ht="14.25"/>
    <row r="145" customHeight="1" ht="14.25"/>
    <row r="146" customHeight="1" ht="14.25"/>
    <row r="147" customHeight="1" ht="14.25"/>
    <row r="148" customHeight="1" ht="14.25"/>
    <row r="149" customHeight="1" ht="14.25"/>
    <row r="150" customHeight="1" ht="14.25"/>
    <row r="151" customHeight="1" ht="14.25"/>
    <row r="152" customHeight="1" ht="14.25"/>
    <row r="153" customHeight="1" ht="14.25"/>
    <row r="154" customHeight="1" ht="14.25"/>
    <row r="155" customHeight="1" ht="14.25"/>
    <row r="156" customHeight="1" ht="14.25"/>
    <row r="157" customHeight="1" ht="14.25"/>
    <row r="158" customHeight="1" ht="14.25"/>
    <row r="159" customHeight="1" ht="14.25"/>
    <row r="160" customHeight="1" ht="14.25"/>
    <row r="161" customHeight="1" ht="14.25"/>
    <row r="162" customHeight="1" ht="14.25"/>
    <row r="163" customHeight="1" ht="14.25"/>
    <row r="164" customHeight="1" ht="14.25"/>
    <row r="165" customHeight="1" ht="14.25"/>
    <row r="166" customHeight="1" ht="14.25"/>
    <row r="167" customHeight="1" ht="14.25"/>
    <row r="168" customHeight="1" ht="14.25"/>
    <row r="169" customHeight="1" ht="14.25"/>
    <row r="170" customHeight="1" ht="14.25"/>
    <row r="171" customHeight="1" ht="14.25"/>
    <row r="172" customHeight="1" ht="14.25"/>
    <row r="173" customHeight="1" ht="14.25"/>
    <row r="174" customHeight="1" ht="14.25"/>
    <row r="175" customHeight="1" ht="14.25"/>
    <row r="176" customHeight="1" ht="14.25"/>
    <row r="177" customHeight="1" ht="14.25"/>
    <row r="178" customHeight="1" ht="14.25"/>
    <row r="179" customHeight="1" ht="14.25"/>
    <row r="180" customHeight="1" ht="14.25"/>
    <row r="181" customHeight="1" ht="14.25"/>
    <row r="182" customHeight="1" ht="14.25"/>
    <row r="183" customHeight="1" ht="14.25"/>
    <row r="184" customHeight="1" ht="14.25"/>
    <row r="185" customHeight="1" ht="14.25"/>
    <row r="186" customHeight="1" ht="14.25"/>
    <row r="187" customHeight="1" ht="14.25"/>
    <row r="188" customHeight="1" ht="14.25"/>
    <row r="189" customHeight="1" ht="14.25"/>
    <row r="190" customHeight="1" ht="14.25"/>
    <row r="191" customHeight="1" ht="14.25"/>
    <row r="192" customHeight="1" ht="14.25"/>
    <row r="193" customHeight="1" ht="14.25"/>
    <row r="194" customHeight="1" ht="14.25"/>
    <row r="195" customHeight="1" ht="14.25"/>
    <row r="196" customHeight="1" ht="14.25"/>
    <row r="197" customHeight="1" ht="14.25"/>
    <row r="198" customHeight="1" ht="14.25"/>
    <row r="199" customHeight="1" ht="14.25"/>
    <row r="200" customHeight="1" ht="14.25"/>
    <row r="201" customHeight="1" ht="14.25"/>
    <row r="202" customHeight="1" ht="14.25"/>
    <row r="203" customHeight="1" ht="14.25"/>
    <row r="204" customHeight="1" ht="14.25"/>
    <row r="205" customHeight="1" ht="14.25"/>
    <row r="206" customHeight="1" ht="14.25"/>
    <row r="207" customHeight="1" ht="14.25"/>
    <row r="208" customHeight="1" ht="14.25"/>
    <row r="209" customHeight="1" ht="14.25"/>
    <row r="210" customHeight="1" ht="14.25"/>
    <row r="211" customHeight="1" ht="14.25"/>
    <row r="212" customHeight="1" ht="14.25"/>
    <row r="213" customHeight="1" ht="14.25"/>
    <row r="214" customHeight="1" ht="14.25"/>
    <row r="215" customHeight="1" ht="14.25"/>
    <row r="216" customHeight="1" ht="14.25"/>
    <row r="217" customHeight="1" ht="14.25"/>
    <row r="218" customHeight="1" ht="14.25"/>
    <row r="219" customHeight="1" ht="14.25"/>
    <row r="220" customHeight="1" ht="14.25"/>
    <row r="221" customHeight="1" ht="14.25"/>
    <row r="222" customHeight="1" ht="14.25"/>
    <row r="223" customHeight="1" ht="14.25"/>
    <row r="224" customHeight="1" ht="14.25"/>
    <row r="225" customHeight="1" ht="14.25"/>
    <row r="226" customHeight="1" ht="14.25"/>
    <row r="227" customHeight="1" ht="14.25"/>
    <row r="228" customHeight="1" ht="14.25"/>
    <row r="229" customHeight="1" ht="14.25"/>
    <row r="230" customHeight="1" ht="14.25"/>
    <row r="231" customHeight="1" ht="14.25"/>
    <row r="232" customHeight="1" ht="14.25"/>
    <row r="233" customHeight="1" ht="14.25"/>
    <row r="234" customHeight="1" ht="14.25"/>
    <row r="235" customHeight="1" ht="14.25"/>
    <row r="236" customHeight="1" ht="14.25"/>
    <row r="237" customHeight="1" ht="14.25"/>
    <row r="238" customHeight="1" ht="14.25"/>
    <row r="239" customHeight="1" ht="14.25"/>
    <row r="240" customHeight="1" ht="14.25"/>
    <row r="241" customHeight="1" ht="14.25"/>
    <row r="242" customHeight="1" ht="14.25"/>
    <row r="243" customHeight="1" ht="14.25"/>
    <row r="244" customHeight="1" ht="14.25"/>
    <row r="245" customHeight="1" ht="14.25"/>
    <row r="246" customHeight="1" ht="14.25"/>
    <row r="247" customHeight="1" ht="14.25"/>
    <row r="248" customHeight="1" ht="14.25"/>
    <row r="249" customHeight="1" ht="14.25"/>
    <row r="250" customHeight="1" ht="14.25"/>
    <row r="251" customHeight="1" ht="14.25"/>
    <row r="252" customHeight="1" ht="14.25"/>
    <row r="253" customHeight="1" ht="14.25"/>
    <row r="254" customHeight="1" ht="14.25"/>
    <row r="255" customHeight="1" ht="14.25"/>
    <row r="256" customHeight="1" ht="14.25"/>
    <row r="257" customHeight="1" ht="14.25"/>
    <row r="258" customHeight="1" ht="14.25"/>
    <row r="259" customHeight="1" ht="14.25"/>
    <row r="260" customHeight="1" ht="14.25"/>
    <row r="261" customHeight="1" ht="14.25"/>
    <row r="262" customHeight="1" ht="14.25"/>
    <row r="263" customHeight="1" ht="14.25"/>
    <row r="264" customHeight="1" ht="14.25"/>
    <row r="265" customHeight="1" ht="14.25"/>
    <row r="266" customHeight="1" ht="14.25"/>
    <row r="267" customHeight="1" ht="14.25"/>
    <row r="268" customHeight="1" ht="14.25"/>
    <row r="269" customHeight="1" ht="14.25"/>
    <row r="270" customHeight="1" ht="14.25"/>
    <row r="271" customHeight="1" ht="14.25"/>
    <row r="272" customHeight="1" ht="14.25"/>
    <row r="273" customHeight="1" ht="14.25"/>
    <row r="274" customHeight="1" ht="14.25"/>
    <row r="275" customHeight="1" ht="14.25"/>
    <row r="276" customHeight="1" ht="14.25"/>
    <row r="277" customHeight="1" ht="14.25"/>
    <row r="278" customHeight="1" ht="14.25"/>
    <row r="279" customHeight="1" ht="14.25"/>
    <row r="280" customHeight="1" ht="14.25"/>
    <row r="281" customHeight="1" ht="14.25"/>
    <row r="282" customHeight="1" ht="14.25"/>
    <row r="283" customHeight="1" ht="14.25"/>
    <row r="284" customHeight="1" ht="14.25"/>
    <row r="285" customHeight="1" ht="14.25"/>
    <row r="286" customHeight="1" ht="14.25"/>
    <row r="287" customHeight="1" ht="14.25"/>
    <row r="288" customHeight="1" ht="14.25"/>
    <row r="289" customHeight="1" ht="14.25"/>
    <row r="290" customHeight="1" ht="14.25"/>
    <row r="291" customHeight="1" ht="14.25"/>
    <row r="292" customHeight="1" ht="14.25"/>
    <row r="293" customHeight="1" ht="14.25"/>
    <row r="294" customHeight="1" ht="14.25"/>
    <row r="295" customHeight="1" ht="14.25"/>
    <row r="296" customHeight="1" ht="14.25"/>
    <row r="297" customHeight="1" ht="14.25"/>
    <row r="298" customHeight="1" ht="14.25"/>
    <row r="299" customHeight="1" ht="14.25"/>
    <row r="300" customHeight="1" ht="14.25"/>
    <row r="301" customHeight="1" ht="14.25"/>
    <row r="302" customHeight="1" ht="14.25"/>
    <row r="303" customHeight="1" ht="14.25"/>
    <row r="304" customHeight="1" ht="14.25"/>
    <row r="305" customHeight="1" ht="14.25"/>
    <row r="306" customHeight="1" ht="14.25"/>
    <row r="307" customHeight="1" ht="14.25"/>
    <row r="308" customHeight="1" ht="14.25"/>
    <row r="309" customHeight="1" ht="14.25"/>
    <row r="310" customHeight="1" ht="14.25"/>
    <row r="311" customHeight="1" ht="14.25"/>
    <row r="312" customHeight="1" ht="14.25"/>
    <row r="313" customHeight="1" ht="14.25"/>
    <row r="314" customHeight="1" ht="14.25"/>
    <row r="315" customHeight="1" ht="14.25"/>
    <row r="316" customHeight="1" ht="14.25"/>
    <row r="317" customHeight="1" ht="14.25"/>
    <row r="318" customHeight="1" ht="14.25"/>
    <row r="319" customHeight="1" ht="14.25"/>
    <row r="320" customHeight="1" ht="14.25"/>
    <row r="321" customHeight="1" ht="14.25"/>
    <row r="322" customHeight="1" ht="14.25"/>
    <row r="323" customHeight="1" ht="14.25"/>
    <row r="324" customHeight="1" ht="14.25"/>
    <row r="325" customHeight="1" ht="14.25"/>
    <row r="326" customHeight="1" ht="14.25"/>
    <row r="327" customHeight="1" ht="14.25"/>
    <row r="328" customHeight="1" ht="14.25"/>
    <row r="329" customHeight="1" ht="14.25"/>
    <row r="330" customHeight="1" ht="14.25"/>
    <row r="331" customHeight="1" ht="14.25"/>
    <row r="332" customHeight="1" ht="14.25"/>
    <row r="333" customHeight="1" ht="14.25"/>
    <row r="334" customHeight="1" ht="14.25"/>
    <row r="335" customHeight="1" ht="14.25"/>
    <row r="336" customHeight="1" ht="14.25"/>
    <row r="337" customHeight="1" ht="14.25"/>
    <row r="338" customHeight="1" ht="14.25"/>
    <row r="339" customHeight="1" ht="14.25"/>
    <row r="340" customHeight="1" ht="14.25"/>
    <row r="341" customHeight="1" ht="14.25"/>
    <row r="342" customHeight="1" ht="14.25"/>
    <row r="343" customHeight="1" ht="14.25"/>
    <row r="344" customHeight="1" ht="14.25"/>
    <row r="345" customHeight="1" ht="14.25"/>
    <row r="346" customHeight="1" ht="14.25"/>
    <row r="347" customHeight="1" ht="14.25"/>
    <row r="348" customHeight="1" ht="14.25"/>
    <row r="349" customHeight="1" ht="14.25"/>
    <row r="350" customHeight="1" ht="14.25"/>
    <row r="351" customHeight="1" ht="14.25"/>
    <row r="352" customHeight="1" ht="14.25"/>
    <row r="353" customHeight="1" ht="14.25"/>
    <row r="354" customHeight="1" ht="14.25"/>
    <row r="355" customHeight="1" ht="14.25"/>
    <row r="356" customHeight="1" ht="14.25"/>
    <row r="357" customHeight="1" ht="14.25"/>
    <row r="358" customHeight="1" ht="14.25"/>
    <row r="359" customHeight="1" ht="14.25"/>
    <row r="360" customHeight="1" ht="14.25"/>
    <row r="361" customHeight="1" ht="14.25"/>
    <row r="362" customHeight="1" ht="14.25"/>
    <row r="363" customHeight="1" ht="14.25"/>
    <row r="364" customHeight="1" ht="14.25"/>
    <row r="365" customHeight="1" ht="14.25"/>
    <row r="366" customHeight="1" ht="14.25"/>
    <row r="367" customHeight="1" ht="14.25"/>
    <row r="368" customHeight="1" ht="14.25"/>
    <row r="369" customHeight="1" ht="14.25"/>
    <row r="370" customHeight="1" ht="14.25"/>
    <row r="371" customHeight="1" ht="14.25"/>
    <row r="372" customHeight="1" ht="14.25"/>
    <row r="373" customHeight="1" ht="14.25"/>
    <row r="374" customHeight="1" ht="14.25"/>
    <row r="375" customHeight="1" ht="14.25"/>
    <row r="376" customHeight="1" ht="14.25"/>
    <row r="377" customHeight="1" ht="14.25"/>
    <row r="378" customHeight="1" ht="14.25"/>
    <row r="379" customHeight="1" ht="14.25"/>
    <row r="380" customHeight="1" ht="14.25"/>
    <row r="381" customHeight="1" ht="14.25"/>
    <row r="382" customHeight="1" ht="14.25"/>
    <row r="383" customHeight="1" ht="14.25"/>
    <row r="384" customHeight="1" ht="14.25"/>
    <row r="385" customHeight="1" ht="14.25"/>
    <row r="386" customHeight="1" ht="14.25"/>
    <row r="387" customHeight="1" ht="14.25"/>
    <row r="388" customHeight="1" ht="14.25"/>
    <row r="389" customHeight="1" ht="14.25"/>
    <row r="390" customHeight="1" ht="14.25"/>
    <row r="391" customHeight="1" ht="14.25"/>
    <row r="392" customHeight="1" ht="14.25"/>
    <row r="393" customHeight="1" ht="14.25"/>
    <row r="394" customHeight="1" ht="14.25"/>
    <row r="395" customHeight="1" ht="14.25"/>
    <row r="396" customHeight="1" ht="14.25"/>
    <row r="397" customHeight="1" ht="14.25"/>
    <row r="398" customHeight="1" ht="14.25"/>
    <row r="399" customHeight="1" ht="14.25"/>
    <row r="400" customHeight="1" ht="14.25"/>
    <row r="401" customHeight="1" ht="14.25"/>
    <row r="402" customHeight="1" ht="14.25"/>
    <row r="403" customHeight="1" ht="14.25"/>
    <row r="404" customHeight="1" ht="14.25"/>
    <row r="405" customHeight="1" ht="14.25"/>
    <row r="406" customHeight="1" ht="14.25"/>
    <row r="407" customHeight="1" ht="14.25"/>
    <row r="408" customHeight="1" ht="14.25"/>
    <row r="409" customHeight="1" ht="14.25"/>
    <row r="410" customHeight="1" ht="14.25"/>
    <row r="411" customHeight="1" ht="14.25"/>
    <row r="412" customHeight="1" ht="14.25"/>
    <row r="413" customHeight="1" ht="14.25"/>
    <row r="414" customHeight="1" ht="14.25"/>
    <row r="415" customHeight="1" ht="14.25"/>
    <row r="416" customHeight="1" ht="14.25"/>
    <row r="417" customHeight="1" ht="14.25"/>
    <row r="418" customHeight="1" ht="14.25"/>
    <row r="419" customHeight="1" ht="14.25"/>
    <row r="420" customHeight="1" ht="14.25"/>
    <row r="421" customHeight="1" ht="14.25"/>
    <row r="422" customHeight="1" ht="14.25"/>
    <row r="423" customHeight="1" ht="14.25"/>
    <row r="424" customHeight="1" ht="14.25"/>
    <row r="425" customHeight="1" ht="14.25"/>
    <row r="426" customHeight="1" ht="14.25"/>
    <row r="427" customHeight="1" ht="14.25"/>
    <row r="428" customHeight="1" ht="14.25"/>
    <row r="429" customHeight="1" ht="14.25"/>
    <row r="430" customHeight="1" ht="14.25"/>
    <row r="431" customHeight="1" ht="14.25"/>
    <row r="432" customHeight="1" ht="14.25"/>
    <row r="433" customHeight="1" ht="14.25"/>
    <row r="434" customHeight="1" ht="14.25"/>
    <row r="435" customHeight="1" ht="14.25"/>
    <row r="436" customHeight="1" ht="14.25"/>
    <row r="437" customHeight="1" ht="14.25"/>
    <row r="438" customHeight="1" ht="14.25"/>
    <row r="439" customHeight="1" ht="14.25"/>
    <row r="440" customHeight="1" ht="14.25"/>
    <row r="441" customHeight="1" ht="14.25"/>
    <row r="442" customHeight="1" ht="14.25"/>
    <row r="443" customHeight="1" ht="14.25"/>
    <row r="444" customHeight="1" ht="14.25"/>
    <row r="445" customHeight="1" ht="14.25"/>
    <row r="446" customHeight="1" ht="14.25"/>
    <row r="447" customHeight="1" ht="14.25"/>
    <row r="448" customHeight="1" ht="14.25"/>
    <row r="449" customHeight="1" ht="14.25"/>
    <row r="450" customHeight="1" ht="14.25"/>
    <row r="451" customHeight="1" ht="14.25"/>
    <row r="452" customHeight="1" ht="14.25"/>
    <row r="453" customHeight="1" ht="14.25"/>
    <row r="454" customHeight="1" ht="14.25"/>
    <row r="455" customHeight="1" ht="14.25"/>
    <row r="456" customHeight="1" ht="14.25"/>
    <row r="457" customHeight="1" ht="14.25"/>
    <row r="458" customHeight="1" ht="14.25"/>
    <row r="459" customHeight="1" ht="14.25"/>
    <row r="460" customHeight="1" ht="14.25"/>
    <row r="461" customHeight="1" ht="14.25"/>
    <row r="462" customHeight="1" ht="14.25"/>
    <row r="463" customHeight="1" ht="14.25"/>
    <row r="464" customHeight="1" ht="14.25"/>
    <row r="465" customHeight="1" ht="14.25"/>
    <row r="466" customHeight="1" ht="14.25"/>
    <row r="467" customHeight="1" ht="14.25"/>
    <row r="468" customHeight="1" ht="14.25"/>
    <row r="469" customHeight="1" ht="14.25"/>
    <row r="470" customHeight="1" ht="14.25"/>
    <row r="471" customHeight="1" ht="14.25"/>
    <row r="472" customHeight="1" ht="14.25"/>
    <row r="473" customHeight="1" ht="14.25"/>
    <row r="474" customHeight="1" ht="14.25"/>
    <row r="475" customHeight="1" ht="14.25"/>
    <row r="476" customHeight="1" ht="14.25"/>
    <row r="477" customHeight="1" ht="14.25"/>
    <row r="478" customHeight="1" ht="14.25"/>
    <row r="479" customHeight="1" ht="14.25"/>
    <row r="480" customHeight="1" ht="14.25"/>
    <row r="481" customHeight="1" ht="14.25"/>
    <row r="482" customHeight="1" ht="14.25"/>
    <row r="483" customHeight="1" ht="14.25"/>
    <row r="484" customHeight="1" ht="14.25"/>
    <row r="485" customHeight="1" ht="14.25"/>
    <row r="486" customHeight="1" ht="14.25"/>
    <row r="487" customHeight="1" ht="14.25"/>
    <row r="488" customHeight="1" ht="14.25"/>
    <row r="489" customHeight="1" ht="14.25"/>
    <row r="490" customHeight="1" ht="14.25"/>
    <row r="491" customHeight="1" ht="14.25"/>
    <row r="492" customHeight="1" ht="14.25"/>
    <row r="493" customHeight="1" ht="14.25"/>
    <row r="494" customHeight="1" ht="14.25"/>
    <row r="495" customHeight="1" ht="14.25"/>
    <row r="496" customHeight="1" ht="14.25"/>
    <row r="497" customHeight="1" ht="14.25"/>
    <row r="498" customHeight="1" ht="14.25"/>
    <row r="499" customHeight="1" ht="14.25"/>
    <row r="500" customHeight="1" ht="14.25"/>
    <row r="501" customHeight="1" ht="14.25"/>
    <row r="502" customHeight="1" ht="14.25"/>
    <row r="503" customHeight="1" ht="14.25"/>
    <row r="504" customHeight="1" ht="14.25"/>
    <row r="505" customHeight="1" ht="14.25"/>
    <row r="506" customHeight="1" ht="14.25"/>
    <row r="507" customHeight="1" ht="14.25"/>
    <row r="508" customHeight="1" ht="14.25"/>
    <row r="509" customHeight="1" ht="14.25"/>
    <row r="510" customHeight="1" ht="14.25"/>
    <row r="511" customHeight="1" ht="14.25"/>
    <row r="512" customHeight="1" ht="14.25"/>
    <row r="513" customHeight="1" ht="14.25"/>
    <row r="514" customHeight="1" ht="14.25"/>
    <row r="515" customHeight="1" ht="14.25"/>
    <row r="516" customHeight="1" ht="14.25"/>
    <row r="517" customHeight="1" ht="14.25"/>
    <row r="518" customHeight="1" ht="14.25"/>
    <row r="519" customHeight="1" ht="14.25"/>
    <row r="520" customHeight="1" ht="14.25"/>
    <row r="521" customHeight="1" ht="14.25"/>
    <row r="522" customHeight="1" ht="14.25"/>
    <row r="523" customHeight="1" ht="14.25"/>
    <row r="524" customHeight="1" ht="14.25"/>
    <row r="525" customHeight="1" ht="14.25"/>
    <row r="526" customHeight="1" ht="14.25"/>
    <row r="527" customHeight="1" ht="14.25"/>
    <row r="528" customHeight="1" ht="14.25"/>
    <row r="529" customHeight="1" ht="14.25"/>
    <row r="530" customHeight="1" ht="14.25"/>
    <row r="531" customHeight="1" ht="14.25"/>
    <row r="532" customHeight="1" ht="14.25"/>
    <row r="533" customHeight="1" ht="14.25"/>
    <row r="534" customHeight="1" ht="14.25"/>
    <row r="535" customHeight="1" ht="14.25"/>
    <row r="536" customHeight="1" ht="14.25"/>
    <row r="537" customHeight="1" ht="14.25"/>
    <row r="538" customHeight="1" ht="14.25"/>
    <row r="539" customHeight="1" ht="14.25"/>
    <row r="540" customHeight="1" ht="14.25"/>
    <row r="541" customHeight="1" ht="14.25"/>
    <row r="542" customHeight="1" ht="14.25"/>
    <row r="543" customHeight="1" ht="14.25"/>
    <row r="544" customHeight="1" ht="14.25"/>
    <row r="545" customHeight="1" ht="14.25"/>
    <row r="546" customHeight="1" ht="14.25"/>
    <row r="547" customHeight="1" ht="14.25"/>
    <row r="548" customHeight="1" ht="14.25"/>
    <row r="549" customHeight="1" ht="14.25"/>
    <row r="550" customHeight="1" ht="14.25"/>
    <row r="551" customHeight="1" ht="14.25"/>
    <row r="552" customHeight="1" ht="14.25"/>
    <row r="553" customHeight="1" ht="14.25"/>
    <row r="554" customHeight="1" ht="14.25"/>
    <row r="555" customHeight="1" ht="14.25"/>
    <row r="556" customHeight="1" ht="14.25"/>
    <row r="557" customHeight="1" ht="14.25"/>
    <row r="558" customHeight="1" ht="14.25"/>
    <row r="559" customHeight="1" ht="14.25"/>
    <row r="560" customHeight="1" ht="14.25"/>
    <row r="561" customHeight="1" ht="14.25"/>
    <row r="562" customHeight="1" ht="14.25"/>
    <row r="563" customHeight="1" ht="14.25"/>
    <row r="564" customHeight="1" ht="14.25"/>
    <row r="565" customHeight="1" ht="14.25"/>
    <row r="566" customHeight="1" ht="14.25"/>
    <row r="567" customHeight="1" ht="14.25"/>
    <row r="568" customHeight="1" ht="14.25"/>
    <row r="569" customHeight="1" ht="14.25"/>
    <row r="570" customHeight="1" ht="14.25"/>
    <row r="571" customHeight="1" ht="14.25"/>
    <row r="572" customHeight="1" ht="14.25"/>
    <row r="573" customHeight="1" ht="14.25"/>
    <row r="574" customHeight="1" ht="14.25"/>
    <row r="575" customHeight="1" ht="14.25"/>
    <row r="576" customHeight="1" ht="14.25"/>
    <row r="577" customHeight="1" ht="14.25"/>
    <row r="578" customHeight="1" ht="14.25"/>
    <row r="579" customHeight="1" ht="14.25"/>
    <row r="580" customHeight="1" ht="14.25"/>
    <row r="581" customHeight="1" ht="14.25"/>
    <row r="582" customHeight="1" ht="14.25"/>
    <row r="583" customHeight="1" ht="14.25"/>
    <row r="584" customHeight="1" ht="14.25"/>
    <row r="585" customHeight="1" ht="14.25"/>
    <row r="586" customHeight="1" ht="14.25"/>
    <row r="587" customHeight="1" ht="14.25"/>
    <row r="588" customHeight="1" ht="14.25"/>
    <row r="589" customHeight="1" ht="14.25"/>
    <row r="590" customHeight="1" ht="14.25"/>
    <row r="591" customHeight="1" ht="14.25"/>
    <row r="592" customHeight="1" ht="14.25"/>
    <row r="593" customHeight="1" ht="14.25"/>
    <row r="594" customHeight="1" ht="14.25"/>
    <row r="595" customHeight="1" ht="14.25"/>
    <row r="596" customHeight="1" ht="14.25"/>
    <row r="597" customHeight="1" ht="14.25"/>
    <row r="598" customHeight="1" ht="14.25"/>
    <row r="599" customHeight="1" ht="14.25"/>
    <row r="600" customHeight="1" ht="14.25"/>
    <row r="601" customHeight="1" ht="14.25"/>
    <row r="602" customHeight="1" ht="14.25"/>
    <row r="603" customHeight="1" ht="14.25"/>
    <row r="604" customHeight="1" ht="14.25"/>
    <row r="605" customHeight="1" ht="14.25"/>
    <row r="606" customHeight="1" ht="14.25"/>
    <row r="607" customHeight="1" ht="14.25"/>
    <row r="608" customHeight="1" ht="14.25"/>
    <row r="609" customHeight="1" ht="14.25"/>
    <row r="610" customHeight="1" ht="14.25"/>
    <row r="611" customHeight="1" ht="14.25"/>
    <row r="612" customHeight="1" ht="14.25"/>
    <row r="613" customHeight="1" ht="14.25"/>
    <row r="614" customHeight="1" ht="14.25"/>
    <row r="615" customHeight="1" ht="14.25"/>
    <row r="616" customHeight="1" ht="14.25"/>
    <row r="617" customHeight="1" ht="14.25"/>
    <row r="618" customHeight="1" ht="14.25"/>
    <row r="619" customHeight="1" ht="14.25"/>
    <row r="620" customHeight="1" ht="14.25"/>
    <row r="621" customHeight="1" ht="14.25"/>
    <row r="622" customHeight="1" ht="14.25"/>
    <row r="623" customHeight="1" ht="14.25"/>
    <row r="624" customHeight="1" ht="14.25"/>
    <row r="625" customHeight="1" ht="14.25"/>
    <row r="626" customHeight="1" ht="14.25"/>
    <row r="627" customHeight="1" ht="14.25"/>
    <row r="628" customHeight="1" ht="14.25"/>
    <row r="629" customHeight="1" ht="14.25"/>
    <row r="630" customHeight="1" ht="14.25"/>
    <row r="631" customHeight="1" ht="14.25"/>
    <row r="632" customHeight="1" ht="14.25"/>
    <row r="633" customHeight="1" ht="14.25"/>
    <row r="634" customHeight="1" ht="14.25"/>
    <row r="635" customHeight="1" ht="14.25"/>
    <row r="636" customHeight="1" ht="14.25"/>
    <row r="637" customHeight="1" ht="14.25"/>
    <row r="638" customHeight="1" ht="14.25"/>
    <row r="639" customHeight="1" ht="14.25"/>
    <row r="640" customHeight="1" ht="14.25"/>
    <row r="641" customHeight="1" ht="14.25"/>
    <row r="642" customHeight="1" ht="14.25"/>
    <row r="643" customHeight="1" ht="14.25"/>
    <row r="644" customHeight="1" ht="14.25"/>
    <row r="645" customHeight="1" ht="14.25"/>
    <row r="646" customHeight="1" ht="14.25"/>
    <row r="647" customHeight="1" ht="14.25"/>
    <row r="648" customHeight="1" ht="14.25"/>
    <row r="649" customHeight="1" ht="14.25"/>
    <row r="650" customHeight="1" ht="14.25"/>
    <row r="651" customHeight="1" ht="14.25"/>
    <row r="652" customHeight="1" ht="14.25"/>
    <row r="653" customHeight="1" ht="14.25"/>
    <row r="654" customHeight="1" ht="14.25"/>
    <row r="655" customHeight="1" ht="14.25"/>
    <row r="656" customHeight="1" ht="14.25"/>
    <row r="657" customHeight="1" ht="14.25"/>
    <row r="658" customHeight="1" ht="14.25"/>
    <row r="659" customHeight="1" ht="14.25"/>
    <row r="660" customHeight="1" ht="14.25"/>
    <row r="661" customHeight="1" ht="14.25"/>
    <row r="662" customHeight="1" ht="14.25"/>
    <row r="663" customHeight="1" ht="14.25"/>
    <row r="664" customHeight="1" ht="14.25"/>
    <row r="665" customHeight="1" ht="14.25"/>
    <row r="666" customHeight="1" ht="14.25"/>
    <row r="667" customHeight="1" ht="14.25"/>
    <row r="668" customHeight="1" ht="14.25"/>
    <row r="669" customHeight="1" ht="14.25"/>
    <row r="670" customHeight="1" ht="14.25"/>
    <row r="671" customHeight="1" ht="14.25"/>
    <row r="672" customHeight="1" ht="14.25"/>
    <row r="673" customHeight="1" ht="14.25"/>
    <row r="674" customHeight="1" ht="14.25"/>
    <row r="675" customHeight="1" ht="14.25"/>
    <row r="676" customHeight="1" ht="14.25"/>
    <row r="677" customHeight="1" ht="14.25"/>
    <row r="678" customHeight="1" ht="14.25"/>
    <row r="679" customHeight="1" ht="14.25"/>
    <row r="680" customHeight="1" ht="14.25"/>
    <row r="681" customHeight="1" ht="14.25"/>
    <row r="682" customHeight="1" ht="14.25"/>
    <row r="683" customHeight="1" ht="14.25"/>
    <row r="684" customHeight="1" ht="14.25"/>
    <row r="685" customHeight="1" ht="14.25"/>
    <row r="686" customHeight="1" ht="14.25"/>
    <row r="687" customHeight="1" ht="14.25"/>
    <row r="688" customHeight="1" ht="14.25"/>
    <row r="689" customHeight="1" ht="14.25"/>
    <row r="690" customHeight="1" ht="14.25"/>
    <row r="691" customHeight="1" ht="14.25"/>
    <row r="692" customHeight="1" ht="14.25"/>
    <row r="693" customHeight="1" ht="14.25"/>
    <row r="694" customHeight="1" ht="14.25"/>
    <row r="695" customHeight="1" ht="14.25"/>
    <row r="696" customHeight="1" ht="14.25"/>
    <row r="697" customHeight="1" ht="14.25"/>
    <row r="698" customHeight="1" ht="14.25"/>
    <row r="699" customHeight="1" ht="14.25"/>
    <row r="700" customHeight="1" ht="14.25"/>
    <row r="701" customHeight="1" ht="14.25"/>
    <row r="702" customHeight="1" ht="14.25"/>
    <row r="703" customHeight="1" ht="14.25"/>
    <row r="704" customHeight="1" ht="14.25"/>
    <row r="705" customHeight="1" ht="14.25"/>
    <row r="706" customHeight="1" ht="14.25"/>
    <row r="707" customHeight="1" ht="14.25"/>
    <row r="708" customHeight="1" ht="14.25"/>
    <row r="709" customHeight="1" ht="14.25"/>
    <row r="710" customHeight="1" ht="14.25"/>
    <row r="711" customHeight="1" ht="14.25"/>
    <row r="712" customHeight="1" ht="14.25"/>
    <row r="713" customHeight="1" ht="14.25"/>
    <row r="714" customHeight="1" ht="14.25"/>
    <row r="715" customHeight="1" ht="14.25"/>
    <row r="716" customHeight="1" ht="14.25"/>
    <row r="717" customHeight="1" ht="14.25"/>
    <row r="718" customHeight="1" ht="14.25"/>
    <row r="719" customHeight="1" ht="14.25"/>
    <row r="720" customHeight="1" ht="14.25"/>
    <row r="721" customHeight="1" ht="14.25"/>
    <row r="722" customHeight="1" ht="14.25"/>
    <row r="723" customHeight="1" ht="14.25"/>
    <row r="724" customHeight="1" ht="14.25"/>
    <row r="725" customHeight="1" ht="14.25"/>
    <row r="726" customHeight="1" ht="14.25"/>
    <row r="727" customHeight="1" ht="14.25"/>
    <row r="728" customHeight="1" ht="14.25"/>
    <row r="729" customHeight="1" ht="14.25"/>
    <row r="730" customHeight="1" ht="14.25"/>
    <row r="731" customHeight="1" ht="14.25"/>
    <row r="732" customHeight="1" ht="14.25"/>
    <row r="733" customHeight="1" ht="14.25"/>
    <row r="734" customHeight="1" ht="14.25"/>
    <row r="735" customHeight="1" ht="14.25"/>
    <row r="736" customHeight="1" ht="14.25"/>
    <row r="737" customHeight="1" ht="14.25"/>
    <row r="738" customHeight="1" ht="14.25"/>
    <row r="739" customHeight="1" ht="14.25"/>
    <row r="740" customHeight="1" ht="14.25"/>
    <row r="741" customHeight="1" ht="14.25"/>
    <row r="742" customHeight="1" ht="14.25"/>
    <row r="743" customHeight="1" ht="14.25"/>
    <row r="744" customHeight="1" ht="14.25"/>
    <row r="745" customHeight="1" ht="14.25"/>
    <row r="746" customHeight="1" ht="14.25"/>
    <row r="747" customHeight="1" ht="14.25"/>
    <row r="748" customHeight="1" ht="14.25"/>
    <row r="749" customHeight="1" ht="14.25"/>
    <row r="750" customHeight="1" ht="14.25"/>
    <row r="751" customHeight="1" ht="14.25"/>
    <row r="752" customHeight="1" ht="14.25"/>
    <row r="753" customHeight="1" ht="14.25"/>
    <row r="754" customHeight="1" ht="14.25"/>
    <row r="755" customHeight="1" ht="14.25"/>
    <row r="756" customHeight="1" ht="14.25"/>
    <row r="757" customHeight="1" ht="14.25"/>
    <row r="758" customHeight="1" ht="14.25"/>
    <row r="759" customHeight="1" ht="14.25"/>
    <row r="760" customHeight="1" ht="14.25"/>
    <row r="761" customHeight="1" ht="14.25"/>
    <row r="762" customHeight="1" ht="14.25"/>
    <row r="763" customHeight="1" ht="14.25"/>
    <row r="764" customHeight="1" ht="14.25"/>
    <row r="765" customHeight="1" ht="14.25"/>
    <row r="766" customHeight="1" ht="14.25"/>
    <row r="767" customHeight="1" ht="14.25"/>
    <row r="768" customHeight="1" ht="14.25"/>
    <row r="769" customHeight="1" ht="14.25"/>
    <row r="770" customHeight="1" ht="14.25"/>
    <row r="771" customHeight="1" ht="14.25"/>
    <row r="772" customHeight="1" ht="14.25"/>
    <row r="773" customHeight="1" ht="14.25"/>
    <row r="774" customHeight="1" ht="14.25"/>
    <row r="775" customHeight="1" ht="14.25"/>
    <row r="776" customHeight="1" ht="14.25"/>
    <row r="777" customHeight="1" ht="14.25"/>
    <row r="778" customHeight="1" ht="14.25"/>
    <row r="779" customHeight="1" ht="14.25"/>
    <row r="780" customHeight="1" ht="14.25"/>
    <row r="781" customHeight="1" ht="14.25"/>
    <row r="782" customHeight="1" ht="14.25"/>
    <row r="783" customHeight="1" ht="14.25"/>
    <row r="784" customHeight="1" ht="14.25"/>
    <row r="785" customHeight="1" ht="14.25"/>
    <row r="786" customHeight="1" ht="14.25"/>
    <row r="787" customHeight="1" ht="14.25"/>
    <row r="788" customHeight="1" ht="14.25"/>
    <row r="789" customHeight="1" ht="14.25"/>
    <row r="790" customHeight="1" ht="14.25"/>
    <row r="791" customHeight="1" ht="14.25"/>
    <row r="792" customHeight="1" ht="14.25"/>
    <row r="793" customHeight="1" ht="14.25"/>
    <row r="794" customHeight="1" ht="14.25"/>
    <row r="795" customHeight="1" ht="14.25"/>
    <row r="796" customHeight="1" ht="14.25"/>
    <row r="797" customHeight="1" ht="14.25"/>
    <row r="798" customHeight="1" ht="14.25"/>
    <row r="799" customHeight="1" ht="14.25"/>
    <row r="800" customHeight="1" ht="14.25"/>
    <row r="801" customHeight="1" ht="14.25"/>
    <row r="802" customHeight="1" ht="14.25"/>
    <row r="803" customHeight="1" ht="14.25"/>
    <row r="804" customHeight="1" ht="14.25"/>
    <row r="805" customHeight="1" ht="14.25"/>
    <row r="806" customHeight="1" ht="14.25"/>
    <row r="807" customHeight="1" ht="14.25"/>
    <row r="808" customHeight="1" ht="14.25"/>
    <row r="809" customHeight="1" ht="14.25"/>
    <row r="810" customHeight="1" ht="14.25"/>
    <row r="811" customHeight="1" ht="14.25"/>
    <row r="812" customHeight="1" ht="14.25"/>
    <row r="813" customHeight="1" ht="14.25"/>
    <row r="814" customHeight="1" ht="14.25"/>
    <row r="815" customHeight="1" ht="14.25"/>
    <row r="816" customHeight="1" ht="14.25"/>
    <row r="817" customHeight="1" ht="14.25"/>
    <row r="818" customHeight="1" ht="14.25"/>
    <row r="819" customHeight="1" ht="14.25"/>
    <row r="820" customHeight="1" ht="14.25"/>
    <row r="821" customHeight="1" ht="14.25"/>
    <row r="822" customHeight="1" ht="14.25"/>
    <row r="823" customHeight="1" ht="14.25"/>
    <row r="824" customHeight="1" ht="14.25"/>
    <row r="825" customHeight="1" ht="14.25"/>
    <row r="826" customHeight="1" ht="14.25"/>
    <row r="827" customHeight="1" ht="14.25"/>
    <row r="828" customHeight="1" ht="14.25"/>
    <row r="829" customHeight="1" ht="14.25"/>
    <row r="830" customHeight="1" ht="14.25"/>
    <row r="831" customHeight="1" ht="14.25"/>
    <row r="832" customHeight="1" ht="14.25"/>
    <row r="833" customHeight="1" ht="14.25"/>
    <row r="834" customHeight="1" ht="14.25"/>
    <row r="835" customHeight="1" ht="14.25"/>
    <row r="836" customHeight="1" ht="14.25"/>
    <row r="837" customHeight="1" ht="14.25"/>
    <row r="838" customHeight="1" ht="14.25"/>
    <row r="839" customHeight="1" ht="14.25"/>
    <row r="840" customHeight="1" ht="14.25"/>
    <row r="841" customHeight="1" ht="14.25"/>
    <row r="842" customHeight="1" ht="14.25"/>
    <row r="843" customHeight="1" ht="14.25"/>
    <row r="844" customHeight="1" ht="14.25"/>
    <row r="845" customHeight="1" ht="14.25"/>
    <row r="846" customHeight="1" ht="14.25"/>
    <row r="847" customHeight="1" ht="14.25"/>
    <row r="848" customHeight="1" ht="14.25"/>
    <row r="849" customHeight="1" ht="14.25"/>
    <row r="850" customHeight="1" ht="14.25"/>
    <row r="851" customHeight="1" ht="14.25"/>
    <row r="852" customHeight="1" ht="14.25"/>
    <row r="853" customHeight="1" ht="14.25"/>
    <row r="854" customHeight="1" ht="14.25"/>
    <row r="855" customHeight="1" ht="14.25"/>
    <row r="856" customHeight="1" ht="14.25"/>
    <row r="857" customHeight="1" ht="14.25"/>
    <row r="858" customHeight="1" ht="14.25"/>
    <row r="859" customHeight="1" ht="14.25"/>
    <row r="860" customHeight="1" ht="14.25"/>
    <row r="861" customHeight="1" ht="14.25"/>
    <row r="862" customHeight="1" ht="14.25"/>
    <row r="863" customHeight="1" ht="14.25"/>
    <row r="864" customHeight="1" ht="14.25"/>
    <row r="865" customHeight="1" ht="14.25"/>
    <row r="866" customHeight="1" ht="14.25"/>
    <row r="867" customHeight="1" ht="14.25"/>
    <row r="868" customHeight="1" ht="14.25"/>
    <row r="869" customHeight="1" ht="14.25"/>
    <row r="870" customHeight="1" ht="14.25"/>
    <row r="871" customHeight="1" ht="14.25"/>
    <row r="872" customHeight="1" ht="14.25"/>
    <row r="873" customHeight="1" ht="14.25"/>
    <row r="874" customHeight="1" ht="14.25"/>
    <row r="875" customHeight="1" ht="14.25"/>
    <row r="876" customHeight="1" ht="14.25"/>
    <row r="877" customHeight="1" ht="14.25"/>
    <row r="878" customHeight="1" ht="14.25"/>
    <row r="879" customHeight="1" ht="14.25"/>
    <row r="880" customHeight="1" ht="14.25"/>
    <row r="881" customHeight="1" ht="14.25"/>
    <row r="882" customHeight="1" ht="14.25"/>
    <row r="883" customHeight="1" ht="14.25"/>
    <row r="884" customHeight="1" ht="14.25"/>
    <row r="885" customHeight="1" ht="14.25"/>
    <row r="886" customHeight="1" ht="14.25"/>
    <row r="887" customHeight="1" ht="14.25"/>
    <row r="888" customHeight="1" ht="14.25"/>
    <row r="889" customHeight="1" ht="14.25"/>
    <row r="890" customHeight="1" ht="14.25"/>
    <row r="891" customHeight="1" ht="14.25"/>
    <row r="892" customHeight="1" ht="14.25"/>
    <row r="893" customHeight="1" ht="14.25"/>
    <row r="894" customHeight="1" ht="14.25"/>
    <row r="895" customHeight="1" ht="14.25"/>
    <row r="896" customHeight="1" ht="14.25"/>
    <row r="897" customHeight="1" ht="14.25"/>
    <row r="898" customHeight="1" ht="14.25"/>
    <row r="899" customHeight="1" ht="14.25"/>
    <row r="900" customHeight="1" ht="14.25"/>
    <row r="901" customHeight="1" ht="14.25"/>
    <row r="902" customHeight="1" ht="14.25"/>
    <row r="903" customHeight="1" ht="14.25"/>
    <row r="904" customHeight="1" ht="14.25"/>
    <row r="905" customHeight="1" ht="14.25"/>
    <row r="906" customHeight="1" ht="14.25"/>
    <row r="907" customHeight="1" ht="14.25"/>
    <row r="908" customHeight="1" ht="14.25"/>
    <row r="909" customHeight="1" ht="14.25"/>
    <row r="910" customHeight="1" ht="14.25"/>
    <row r="911" customHeight="1" ht="14.25"/>
    <row r="912" customHeight="1" ht="14.25"/>
    <row r="913" customHeight="1" ht="14.25"/>
    <row r="914" customHeight="1" ht="14.25"/>
    <row r="915" customHeight="1" ht="14.25"/>
    <row r="916" customHeight="1" ht="14.25"/>
    <row r="917" customHeight="1" ht="14.25"/>
    <row r="918" customHeight="1" ht="14.25"/>
    <row r="919" customHeight="1" ht="14.25"/>
    <row r="920" customHeight="1" ht="14.25"/>
    <row r="921" customHeight="1" ht="14.25"/>
    <row r="922" customHeight="1" ht="14.25"/>
    <row r="923" customHeight="1" ht="14.25"/>
    <row r="924" customHeight="1" ht="14.25"/>
    <row r="925" customHeight="1" ht="14.25"/>
    <row r="926" customHeight="1" ht="14.25"/>
    <row r="927" customHeight="1" ht="14.25"/>
    <row r="928" customHeight="1" ht="14.25"/>
    <row r="929" customHeight="1" ht="14.25"/>
    <row r="930" customHeight="1" ht="14.25"/>
    <row r="931" customHeight="1" ht="14.25"/>
    <row r="932" customHeight="1" ht="14.25"/>
    <row r="933" customHeight="1" ht="14.25"/>
    <row r="934" customHeight="1" ht="14.25"/>
    <row r="935" customHeight="1" ht="14.25"/>
    <row r="936" customHeight="1" ht="14.25"/>
    <row r="937" customHeight="1" ht="14.25"/>
    <row r="938" customHeight="1" ht="14.25"/>
    <row r="939" customHeight="1" ht="14.25"/>
    <row r="940" customHeight="1" ht="14.25"/>
    <row r="941" customHeight="1" ht="14.25"/>
    <row r="942" customHeight="1" ht="14.25"/>
    <row r="943" customHeight="1" ht="14.25"/>
    <row r="944" customHeight="1" ht="14.25"/>
    <row r="945" customHeight="1" ht="14.25"/>
    <row r="946" customHeight="1" ht="14.25"/>
    <row r="947" customHeight="1" ht="14.25"/>
    <row r="948" customHeight="1" ht="14.25"/>
    <row r="949" customHeight="1" ht="14.25"/>
    <row r="950" customHeight="1" ht="14.25"/>
    <row r="951" customHeight="1" ht="14.25"/>
    <row r="952" customHeight="1" ht="14.25"/>
    <row r="953" customHeight="1" ht="14.25"/>
    <row r="954" customHeight="1" ht="14.25"/>
    <row r="955" customHeight="1" ht="14.25"/>
    <row r="956" customHeight="1" ht="14.25"/>
    <row r="957" customHeight="1" ht="14.25"/>
    <row r="958" customHeight="1" ht="14.25"/>
    <row r="959" customHeight="1" ht="14.25"/>
    <row r="960" customHeight="1" ht="14.25"/>
    <row r="961" customHeight="1" ht="14.25"/>
    <row r="962" customHeight="1" ht="14.25"/>
    <row r="963" customHeight="1" ht="14.25"/>
    <row r="964" customHeight="1" ht="14.25"/>
    <row r="965" customHeight="1" ht="14.25"/>
    <row r="966" customHeight="1" ht="14.25"/>
    <row r="967" customHeight="1" ht="14.25"/>
    <row r="968" customHeight="1" ht="14.25"/>
    <row r="969" customHeight="1" ht="14.25"/>
    <row r="970" customHeight="1" ht="14.25"/>
    <row r="971" customHeight="1" ht="14.25"/>
    <row r="972" customHeight="1" ht="14.25"/>
    <row r="973" customHeight="1" ht="14.25"/>
    <row r="974" customHeight="1" ht="14.25"/>
    <row r="975" customHeight="1" ht="14.25"/>
    <row r="976" customHeight="1" ht="14.25"/>
    <row r="977" customHeight="1" ht="14.25"/>
    <row r="978" customHeight="1" ht="14.25"/>
    <row r="979" customHeight="1" ht="14.25"/>
    <row r="980" customHeight="1" ht="14.25"/>
    <row r="981" customHeight="1" ht="14.25"/>
    <row r="982" customHeight="1" ht="14.25"/>
    <row r="983" customHeight="1" ht="14.25"/>
    <row r="984" customHeight="1" ht="14.25"/>
    <row r="985" customHeight="1" ht="14.25"/>
    <row r="986" customHeight="1" ht="14.25"/>
    <row r="987" customHeight="1" ht="14.25"/>
    <row r="988" customHeight="1" ht="14.25"/>
    <row r="989" customHeight="1" ht="14.25"/>
    <row r="990" customHeight="1" ht="14.25"/>
    <row r="991" customHeight="1" ht="14.25"/>
    <row r="992" customHeight="1" ht="14.25"/>
    <row r="993" customHeight="1" ht="14.25"/>
    <row r="994" customHeight="1" ht="14.25"/>
    <row r="995" customHeight="1" ht="14.25"/>
    <row r="996" customHeight="1" ht="14.25"/>
    <row r="997" customHeight="1" ht="14.25"/>
    <row r="998" customHeight="1" ht="14.25"/>
    <row r="999" customHeight="1" ht="14.25"/>
    <row r="1000" customHeight="1" ht="14.25"/>
  </sheetData>
  <mergeCells count="112">
    <mergeCell ref="K27:N27"/>
    <mergeCell ref="K28:N28"/>
    <mergeCell ref="B24:N24"/>
    <mergeCell ref="B25:G25"/>
    <mergeCell ref="K25:N25"/>
    <mergeCell ref="B26:G26"/>
    <mergeCell ref="K26:N26"/>
    <mergeCell ref="B27:G27"/>
    <mergeCell ref="B28:G28"/>
    <mergeCell ref="I6:N6"/>
    <mergeCell ref="O6:R6"/>
    <mergeCell ref="O7:R7"/>
    <mergeCell ref="I7:N7"/>
    <mergeCell ref="I8:N8"/>
    <mergeCell ref="C1:M1"/>
    <mergeCell ref="B2:M2"/>
    <mergeCell ref="H3:N3"/>
    <mergeCell ref="H4:N4"/>
    <mergeCell ref="B5:H5"/>
    <mergeCell ref="I5:N5"/>
    <mergeCell ref="B6:H8"/>
    <mergeCell ref="B9:C9"/>
    <mergeCell ref="D9:G9"/>
    <mergeCell ref="H9:I9"/>
    <mergeCell ref="J9:N9"/>
    <mergeCell ref="B11:N11"/>
    <mergeCell ref="B12:N14"/>
    <mergeCell ref="B15:N15"/>
    <mergeCell ref="G23:H23"/>
    <mergeCell ref="I23:N23"/>
    <mergeCell ref="B16:N18"/>
    <mergeCell ref="B19:N19"/>
    <mergeCell ref="B20:N20"/>
    <mergeCell ref="B21:N21"/>
    <mergeCell ref="B22:N22"/>
    <mergeCell ref="B23:C23"/>
    <mergeCell ref="D23:F23"/>
    <mergeCell ref="B29:G29"/>
    <mergeCell ref="K29:N29"/>
    <mergeCell ref="B30:G30"/>
    <mergeCell ref="K30:N30"/>
    <mergeCell ref="B31:G31"/>
    <mergeCell ref="B32:G32"/>
    <mergeCell ref="B33:G33"/>
    <mergeCell ref="B47:E47"/>
    <mergeCell ref="B49:E49"/>
    <mergeCell ref="F49:I49"/>
    <mergeCell ref="G44:J44"/>
    <mergeCell ref="K44:N44"/>
    <mergeCell ref="B45:N45"/>
    <mergeCell ref="B46:E46"/>
    <mergeCell ref="F46:I46"/>
    <mergeCell ref="J46:N46"/>
    <mergeCell ref="B48:N48"/>
    <mergeCell ref="B56:N56"/>
    <mergeCell ref="B57:N57"/>
    <mergeCell ref="B58:N58"/>
    <mergeCell ref="B59:N59"/>
    <mergeCell ref="B60:N60"/>
    <mergeCell ref="B61:N61"/>
    <mergeCell ref="B62:N62"/>
    <mergeCell ref="B63:N63"/>
    <mergeCell ref="B64:N64"/>
    <mergeCell ref="B65:N65"/>
    <mergeCell ref="B66:N66"/>
    <mergeCell ref="B67:N67"/>
    <mergeCell ref="B68:H68"/>
    <mergeCell ref="I68:N68"/>
    <mergeCell ref="B76:N76"/>
    <mergeCell ref="B77:N77"/>
    <mergeCell ref="B78:N78"/>
    <mergeCell ref="B79:N80"/>
    <mergeCell ref="B69:H70"/>
    <mergeCell ref="I69:N70"/>
    <mergeCell ref="B71:N71"/>
    <mergeCell ref="B72:N72"/>
    <mergeCell ref="B73:N73"/>
    <mergeCell ref="B74:N74"/>
    <mergeCell ref="B75:N75"/>
    <mergeCell ref="C39:F39"/>
    <mergeCell ref="C40:F40"/>
    <mergeCell ref="C41:F41"/>
    <mergeCell ref="C42:F42"/>
    <mergeCell ref="C43:F43"/>
    <mergeCell ref="C44:F44"/>
    <mergeCell ref="B34:G34"/>
    <mergeCell ref="K34:N34"/>
    <mergeCell ref="B35:N35"/>
    <mergeCell ref="C36:F36"/>
    <mergeCell ref="G36:J36"/>
    <mergeCell ref="K36:N36"/>
    <mergeCell ref="C38:F38"/>
    <mergeCell ref="G42:J42"/>
    <mergeCell ref="K42:N42"/>
    <mergeCell ref="G43:J43"/>
    <mergeCell ref="K43:N43"/>
    <mergeCell ref="G38:J38"/>
    <mergeCell ref="K38:N38"/>
    <mergeCell ref="O38:R44"/>
    <mergeCell ref="G40:J40"/>
    <mergeCell ref="K40:N40"/>
    <mergeCell ref="G41:J41"/>
    <mergeCell ref="K41:N41"/>
    <mergeCell ref="F47:I47"/>
    <mergeCell ref="J47:N47"/>
    <mergeCell ref="J49:N49"/>
    <mergeCell ref="B50:M51"/>
    <mergeCell ref="N50:N51"/>
    <mergeCell ref="B52:N52"/>
    <mergeCell ref="B53:N53"/>
    <mergeCell ref="B54:N54"/>
    <mergeCell ref="B55:N55"/>
  </mergeCells>
  <printOptions/>
  <pageMargins top="0.5511811023622047" footer="0.0" left="0.7086614173228347" bottom="0.35433070866141736" header="0.0" right="0.11811023622047245"/>
  <pageSetup orientation="portrait"/>
  <rowBreaks count="1" manualBreakCount="1">
    <brk id="78" man="1"/>
  </rowBreaks>
  <colBreaks count="1" manualBreakCount="1">
    <brk id="14" man="1"/>
  </colBrea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26" width="9.38"/>
  </cols>
  <sheetData>
    <row r="1" ht="14.25" customHeight="1"/>
    <row r="2" ht="14.25" customHeight="1">
      <c r="A2" s="275" t="s">
        <v>161</v>
      </c>
      <c r="B2" s="275">
        <v>1.0</v>
      </c>
      <c r="C2" s="275">
        <v>2.0</v>
      </c>
      <c r="D2" s="275">
        <v>3.0</v>
      </c>
      <c r="E2" s="275">
        <v>4.0</v>
      </c>
      <c r="F2" s="275">
        <v>5.0</v>
      </c>
      <c r="G2" s="275">
        <v>6.0</v>
      </c>
      <c r="H2" s="275">
        <v>7.0</v>
      </c>
    </row>
    <row r="3" ht="14.25" customHeight="1">
      <c r="A3" s="275" t="s">
        <v>173</v>
      </c>
      <c r="B3" s="183">
        <v>115.0</v>
      </c>
      <c r="C3" s="183">
        <v>340.0</v>
      </c>
      <c r="D3" s="183">
        <v>445.0</v>
      </c>
      <c r="E3" s="183">
        <v>550.0</v>
      </c>
      <c r="F3" s="183">
        <v>615.0</v>
      </c>
      <c r="G3" s="183">
        <v>640.0</v>
      </c>
      <c r="H3" s="183">
        <v>665.0</v>
      </c>
    </row>
    <row r="4" ht="14.25" customHeight="1">
      <c r="A4" s="275" t="s">
        <v>174</v>
      </c>
      <c r="B4" s="298">
        <f>+'costo real'!G23</f>
        <v>160</v>
      </c>
      <c r="C4" s="299">
        <f>+'costo real'!H23</f>
        <v>435</v>
      </c>
      <c r="D4" s="183"/>
      <c r="E4" s="183"/>
      <c r="F4" s="183"/>
      <c r="G4" s="183"/>
      <c r="H4" s="183"/>
    </row>
    <row r="5" ht="14.25" customHeight="1">
      <c r="A5" s="275" t="s">
        <v>175</v>
      </c>
      <c r="B5" s="300">
        <v>72.5</v>
      </c>
      <c r="C5" s="300">
        <v>333.0</v>
      </c>
      <c r="D5" s="183"/>
      <c r="E5" s="183"/>
      <c r="F5" s="183"/>
      <c r="G5" s="183"/>
      <c r="H5" s="183"/>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6" width="9.38"/>
  </cols>
  <sheetData>
    <row r="1" ht="14.25" customHeight="1">
      <c r="B1" s="301" t="s">
        <v>176</v>
      </c>
      <c r="C1" s="56"/>
      <c r="D1" s="56"/>
      <c r="E1" s="56"/>
      <c r="F1" s="56"/>
      <c r="G1" s="56"/>
      <c r="H1" s="56"/>
    </row>
    <row r="2" ht="14.25" customHeight="1">
      <c r="A2" s="275" t="s">
        <v>161</v>
      </c>
      <c r="B2" s="275">
        <v>1.0</v>
      </c>
      <c r="C2" s="275">
        <v>2.0</v>
      </c>
      <c r="D2" s="275">
        <v>3.0</v>
      </c>
      <c r="E2" s="275">
        <v>4.0</v>
      </c>
      <c r="F2" s="275">
        <v>5.0</v>
      </c>
      <c r="G2" s="275">
        <v>6.0</v>
      </c>
      <c r="H2" s="275">
        <v>7.0</v>
      </c>
    </row>
    <row r="3" ht="14.25" customHeight="1">
      <c r="A3" s="275" t="s">
        <v>173</v>
      </c>
      <c r="B3" s="302">
        <f>+'Valor Planificado'!F23</f>
        <v>115</v>
      </c>
      <c r="C3" s="183">
        <v>340.0</v>
      </c>
      <c r="D3" s="303">
        <v>445.0</v>
      </c>
      <c r="E3" s="183">
        <v>550.0</v>
      </c>
      <c r="F3" s="183">
        <v>615.0</v>
      </c>
      <c r="G3" s="183">
        <v>640.0</v>
      </c>
      <c r="H3" s="183">
        <v>665.0</v>
      </c>
    </row>
    <row r="4" ht="14.25" customHeight="1">
      <c r="A4" s="275" t="s">
        <v>174</v>
      </c>
      <c r="B4" s="299">
        <f>+'costo real'!G23</f>
        <v>160</v>
      </c>
      <c r="C4" s="299">
        <f>+'costo real'!H23</f>
        <v>435</v>
      </c>
      <c r="D4" s="24"/>
      <c r="E4" s="24"/>
      <c r="F4" s="24"/>
      <c r="G4" s="24"/>
      <c r="H4" s="24"/>
    </row>
    <row r="5" ht="14.25" customHeight="1">
      <c r="A5" s="275" t="s">
        <v>175</v>
      </c>
      <c r="B5" s="183">
        <v>72.5</v>
      </c>
      <c r="C5" s="183">
        <v>333.0</v>
      </c>
      <c r="D5" s="24"/>
      <c r="E5" s="24"/>
      <c r="F5" s="24"/>
      <c r="G5" s="24"/>
      <c r="H5" s="24"/>
    </row>
    <row r="6" ht="14.25" customHeight="1">
      <c r="A6" s="304" t="s">
        <v>177</v>
      </c>
      <c r="B6" s="305">
        <f t="shared" ref="B6:C6" si="1">+B5-B4</f>
        <v>-87.5</v>
      </c>
      <c r="C6" s="306">
        <f t="shared" si="1"/>
        <v>-102</v>
      </c>
      <c r="D6" s="24"/>
      <c r="E6" s="24"/>
      <c r="F6" s="24"/>
      <c r="G6" s="24"/>
      <c r="H6" s="24"/>
    </row>
    <row r="7" ht="14.25" customHeight="1">
      <c r="A7" s="304" t="s">
        <v>178</v>
      </c>
      <c r="B7" s="307">
        <f t="shared" ref="B7:C7" si="2">+B5-B3</f>
        <v>-42.5</v>
      </c>
      <c r="C7" s="308">
        <f t="shared" si="2"/>
        <v>-7</v>
      </c>
      <c r="D7" s="24"/>
      <c r="E7" s="24"/>
      <c r="F7" s="24"/>
      <c r="G7" s="24"/>
      <c r="H7" s="24"/>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H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9.88"/>
    <col customWidth="1" min="3" max="3" width="7.25"/>
    <col customWidth="1" min="4" max="26" width="9.38"/>
  </cols>
  <sheetData>
    <row r="1" ht="14.25" customHeight="1">
      <c r="B1" s="301" t="s">
        <v>176</v>
      </c>
      <c r="C1" s="56"/>
      <c r="D1" s="56"/>
      <c r="E1" s="56"/>
      <c r="F1" s="56"/>
      <c r="G1" s="56"/>
      <c r="H1" s="56"/>
    </row>
    <row r="2" ht="14.25" customHeight="1">
      <c r="A2" s="275" t="s">
        <v>161</v>
      </c>
      <c r="B2" s="275">
        <v>1.0</v>
      </c>
      <c r="C2" s="275">
        <v>2.0</v>
      </c>
      <c r="D2" s="275">
        <v>3.0</v>
      </c>
      <c r="E2" s="275">
        <v>4.0</v>
      </c>
      <c r="F2" s="275">
        <v>5.0</v>
      </c>
      <c r="G2" s="275">
        <v>6.0</v>
      </c>
      <c r="H2" s="275">
        <v>7.0</v>
      </c>
    </row>
    <row r="3" ht="14.25" customHeight="1">
      <c r="A3" s="275" t="s">
        <v>173</v>
      </c>
      <c r="B3" s="183">
        <v>115.0</v>
      </c>
      <c r="C3" s="183">
        <v>340.0</v>
      </c>
      <c r="D3" s="303">
        <v>445.0</v>
      </c>
      <c r="E3" s="183">
        <v>550.0</v>
      </c>
      <c r="F3" s="183">
        <v>615.0</v>
      </c>
      <c r="G3" s="183">
        <v>640.0</v>
      </c>
      <c r="H3" s="183">
        <v>665.0</v>
      </c>
    </row>
    <row r="4" ht="14.25" customHeight="1">
      <c r="A4" s="275" t="s">
        <v>174</v>
      </c>
      <c r="B4" s="183">
        <v>160.0</v>
      </c>
      <c r="C4" s="309">
        <f>+'costo real'!H23</f>
        <v>435</v>
      </c>
      <c r="D4" s="24"/>
      <c r="E4" s="24"/>
      <c r="F4" s="24"/>
      <c r="G4" s="24"/>
      <c r="H4" s="24"/>
    </row>
    <row r="5" ht="14.25" customHeight="1">
      <c r="A5" s="275" t="s">
        <v>175</v>
      </c>
      <c r="B5" s="183">
        <v>72.5</v>
      </c>
      <c r="C5" s="183">
        <v>333.0</v>
      </c>
      <c r="D5" s="24"/>
      <c r="E5" s="24"/>
      <c r="F5" s="24"/>
      <c r="G5" s="24"/>
      <c r="H5" s="24"/>
    </row>
    <row r="6" ht="14.25" customHeight="1">
      <c r="A6" s="304" t="s">
        <v>179</v>
      </c>
      <c r="B6" s="310">
        <f t="shared" ref="B6:C6" si="1">+B5/B4</f>
        <v>0.453125</v>
      </c>
      <c r="C6" s="311">
        <f t="shared" si="1"/>
        <v>0.7655172414</v>
      </c>
      <c r="D6" s="24"/>
      <c r="E6" s="24"/>
      <c r="F6" s="24"/>
      <c r="G6" s="24"/>
      <c r="H6" s="24"/>
    </row>
    <row r="7" ht="14.25" customHeight="1">
      <c r="A7" s="304" t="s">
        <v>180</v>
      </c>
      <c r="B7" s="310">
        <f t="shared" ref="B7:C7" si="2">+B5/B3</f>
        <v>0.6304347826</v>
      </c>
      <c r="C7" s="311">
        <f t="shared" si="2"/>
        <v>0.9794117647</v>
      </c>
      <c r="D7" s="24"/>
      <c r="E7" s="24"/>
      <c r="F7" s="24"/>
      <c r="G7" s="24"/>
      <c r="H7" s="24"/>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H1"/>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3" width="9.38"/>
    <col customWidth="1" min="4" max="4" width="9.5"/>
    <col customWidth="1" min="5" max="9" width="9.38"/>
    <col customWidth="1" min="10" max="10" width="14.75"/>
    <col customWidth="1" min="11" max="26" width="9.38"/>
  </cols>
  <sheetData>
    <row r="1" ht="14.25" customHeight="1"/>
    <row r="2" ht="14.25" customHeight="1">
      <c r="A2" s="275" t="s">
        <v>161</v>
      </c>
      <c r="B2" s="275">
        <v>2.0</v>
      </c>
      <c r="C2" s="275">
        <v>3.0</v>
      </c>
      <c r="D2" s="275">
        <v>4.0</v>
      </c>
      <c r="E2" s="275">
        <v>5.0</v>
      </c>
      <c r="F2" s="275">
        <v>6.0</v>
      </c>
      <c r="G2" s="275">
        <v>7.0</v>
      </c>
    </row>
    <row r="3" ht="14.25" customHeight="1">
      <c r="A3" s="275" t="s">
        <v>173</v>
      </c>
      <c r="B3" s="183">
        <v>340.0</v>
      </c>
      <c r="C3" s="183">
        <v>445.0</v>
      </c>
      <c r="D3" s="183">
        <v>550.0</v>
      </c>
      <c r="E3" s="183">
        <v>615.0</v>
      </c>
      <c r="F3" s="183">
        <v>640.0</v>
      </c>
      <c r="G3" s="183">
        <v>665.0</v>
      </c>
    </row>
    <row r="4" ht="14.25" customHeight="1">
      <c r="A4" s="275" t="s">
        <v>174</v>
      </c>
      <c r="B4" s="299">
        <f>+'costo real'!H23</f>
        <v>435</v>
      </c>
      <c r="C4" s="183"/>
      <c r="D4" s="183"/>
      <c r="E4" s="183"/>
      <c r="F4" s="183"/>
      <c r="G4" s="183"/>
    </row>
    <row r="5" ht="14.25" customHeight="1">
      <c r="A5" s="275" t="s">
        <v>175</v>
      </c>
      <c r="B5" s="300">
        <v>333.0</v>
      </c>
      <c r="C5" s="183"/>
      <c r="D5" s="183"/>
      <c r="E5" s="183"/>
      <c r="F5" s="183"/>
      <c r="G5" s="183"/>
    </row>
    <row r="6" ht="14.25" customHeight="1">
      <c r="A6" s="304" t="s">
        <v>177</v>
      </c>
      <c r="B6" s="312">
        <f>+B5-B4</f>
        <v>-102</v>
      </c>
    </row>
    <row r="7" ht="14.25" customHeight="1">
      <c r="A7" s="304" t="s">
        <v>178</v>
      </c>
      <c r="B7" s="308">
        <f>+B5-B3</f>
        <v>-7</v>
      </c>
    </row>
    <row r="8" ht="14.25" customHeight="1">
      <c r="A8" s="304" t="s">
        <v>179</v>
      </c>
      <c r="B8" s="311">
        <f>+B5/B4</f>
        <v>0.7655172414</v>
      </c>
    </row>
    <row r="9" ht="14.25" customHeight="1">
      <c r="A9" s="304" t="s">
        <v>180</v>
      </c>
      <c r="B9" s="311">
        <f>+B5/B3</f>
        <v>0.9794117647</v>
      </c>
    </row>
    <row r="10" ht="14.25" customHeight="1">
      <c r="C10" s="313" t="s">
        <v>181</v>
      </c>
    </row>
    <row r="11" ht="14.25" customHeight="1">
      <c r="C11" s="314" t="s">
        <v>182</v>
      </c>
      <c r="D11" s="24"/>
      <c r="E11" s="24"/>
      <c r="F11" s="24"/>
      <c r="G11" s="24"/>
      <c r="K11" s="315" t="s">
        <v>183</v>
      </c>
      <c r="L11" s="31"/>
    </row>
    <row r="12" ht="14.25" customHeight="1">
      <c r="C12" s="314" t="s">
        <v>184</v>
      </c>
      <c r="D12" s="24"/>
      <c r="E12" s="24"/>
      <c r="F12" s="24"/>
      <c r="G12" s="24"/>
    </row>
    <row r="13" ht="14.25" customHeight="1">
      <c r="C13" s="316" t="s">
        <v>185</v>
      </c>
    </row>
    <row r="14" ht="14.25" customHeight="1">
      <c r="F14" s="215"/>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K11:L1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8" width="9.38"/>
    <col customWidth="1" min="9" max="9" width="29.13"/>
    <col customWidth="1" min="10" max="26" width="9.38"/>
  </cols>
  <sheetData>
    <row r="1" ht="14.25" customHeight="1"/>
    <row r="2" ht="14.25" customHeight="1">
      <c r="A2" s="317"/>
      <c r="B2" s="318" t="s">
        <v>186</v>
      </c>
    </row>
    <row r="3" ht="14.25" customHeight="1">
      <c r="A3" s="319" t="s">
        <v>187</v>
      </c>
      <c r="B3" s="320">
        <v>0.9</v>
      </c>
    </row>
    <row r="4" ht="14.25" customHeight="1">
      <c r="A4" s="321" t="s">
        <v>188</v>
      </c>
      <c r="B4" s="322">
        <v>500.0</v>
      </c>
    </row>
    <row r="5" ht="14.25" customHeight="1">
      <c r="A5" s="323" t="s">
        <v>189</v>
      </c>
      <c r="B5" s="321">
        <v>500.0</v>
      </c>
      <c r="C5" s="324"/>
      <c r="D5" s="324"/>
      <c r="E5" s="324"/>
      <c r="F5" s="324"/>
      <c r="G5" s="324"/>
      <c r="H5" s="324"/>
      <c r="I5" s="324"/>
      <c r="J5" s="324"/>
      <c r="K5" s="324"/>
      <c r="L5" s="324"/>
      <c r="M5" s="324"/>
      <c r="N5" s="324"/>
      <c r="O5" s="324"/>
      <c r="P5" s="324"/>
      <c r="Q5" s="324"/>
      <c r="R5" s="324"/>
      <c r="S5" s="324"/>
      <c r="T5" s="324"/>
      <c r="U5" s="324"/>
      <c r="V5" s="324"/>
      <c r="W5" s="324"/>
      <c r="X5" s="324"/>
      <c r="Y5" s="324"/>
      <c r="Z5" s="324"/>
    </row>
    <row r="6" ht="14.25" customHeight="1">
      <c r="A6" s="321" t="s">
        <v>190</v>
      </c>
      <c r="B6" s="321">
        <v>300.0</v>
      </c>
      <c r="C6" s="324"/>
      <c r="D6" s="324"/>
      <c r="E6" s="324"/>
      <c r="F6" s="324"/>
      <c r="G6" s="324"/>
      <c r="H6" s="324"/>
      <c r="I6" s="324"/>
      <c r="J6" s="324"/>
      <c r="K6" s="324"/>
      <c r="L6" s="324"/>
      <c r="M6" s="324"/>
      <c r="N6" s="324"/>
      <c r="O6" s="324"/>
      <c r="P6" s="324"/>
      <c r="Q6" s="324"/>
      <c r="R6" s="324"/>
      <c r="S6" s="324"/>
      <c r="T6" s="324"/>
      <c r="U6" s="324"/>
      <c r="V6" s="324"/>
      <c r="W6" s="324"/>
      <c r="X6" s="324"/>
      <c r="Y6" s="324"/>
      <c r="Z6" s="324"/>
    </row>
    <row r="7" ht="14.25" customHeight="1">
      <c r="A7" s="321" t="s">
        <v>191</v>
      </c>
      <c r="B7" s="321">
        <f>0.9*B4</f>
        <v>450</v>
      </c>
      <c r="C7" s="324"/>
      <c r="D7" s="324"/>
      <c r="E7" s="324"/>
      <c r="F7" s="324"/>
      <c r="G7" s="324"/>
      <c r="H7" s="324"/>
      <c r="I7" s="324"/>
      <c r="J7" s="324"/>
      <c r="K7" s="324"/>
      <c r="L7" s="324"/>
      <c r="M7" s="324"/>
      <c r="N7" s="324"/>
      <c r="O7" s="324"/>
      <c r="P7" s="324"/>
      <c r="Q7" s="324"/>
      <c r="R7" s="324"/>
      <c r="S7" s="324"/>
      <c r="T7" s="324"/>
      <c r="U7" s="324"/>
      <c r="V7" s="324"/>
      <c r="W7" s="324"/>
      <c r="X7" s="324"/>
      <c r="Y7" s="324"/>
      <c r="Z7" s="324"/>
    </row>
    <row r="8" ht="14.25" customHeight="1">
      <c r="A8" s="325" t="s">
        <v>192</v>
      </c>
      <c r="B8" s="325">
        <f>+B7-B6</f>
        <v>150</v>
      </c>
      <c r="C8" s="324"/>
      <c r="D8" s="318" t="s">
        <v>193</v>
      </c>
      <c r="E8" s="318"/>
      <c r="F8" s="324"/>
      <c r="G8" s="324"/>
      <c r="H8" s="324"/>
      <c r="I8" s="324"/>
      <c r="J8" s="324"/>
      <c r="K8" s="324"/>
      <c r="L8" s="324"/>
      <c r="M8" s="324"/>
      <c r="N8" s="324"/>
      <c r="O8" s="324"/>
      <c r="P8" s="324"/>
      <c r="Q8" s="324"/>
      <c r="R8" s="324"/>
      <c r="S8" s="324"/>
      <c r="T8" s="324"/>
      <c r="U8" s="324"/>
      <c r="V8" s="324"/>
      <c r="W8" s="324"/>
      <c r="X8" s="324"/>
      <c r="Y8" s="324"/>
      <c r="Z8" s="324"/>
    </row>
    <row r="9" ht="14.25" customHeight="1">
      <c r="A9" s="325" t="s">
        <v>194</v>
      </c>
      <c r="B9" s="325">
        <f>+B7-B5</f>
        <v>-50</v>
      </c>
      <c r="C9" s="324"/>
      <c r="D9" s="326" t="s">
        <v>195</v>
      </c>
      <c r="J9" s="324"/>
      <c r="K9" s="324"/>
      <c r="L9" s="324"/>
      <c r="M9" s="324"/>
      <c r="N9" s="324"/>
      <c r="O9" s="324"/>
      <c r="P9" s="324"/>
      <c r="Q9" s="324"/>
      <c r="R9" s="324"/>
      <c r="S9" s="324"/>
      <c r="T9" s="324"/>
      <c r="U9" s="324"/>
      <c r="V9" s="324"/>
      <c r="W9" s="324"/>
      <c r="X9" s="324"/>
      <c r="Y9" s="324"/>
      <c r="Z9" s="324"/>
    </row>
    <row r="10" ht="14.25" customHeight="1">
      <c r="A10" s="325" t="s">
        <v>196</v>
      </c>
      <c r="B10" s="325">
        <f>+B7/B6</f>
        <v>1.5</v>
      </c>
      <c r="C10" s="324"/>
      <c r="D10" s="326" t="s">
        <v>197</v>
      </c>
      <c r="J10" s="324"/>
      <c r="K10" s="324"/>
      <c r="L10" s="324"/>
      <c r="M10" s="324"/>
      <c r="N10" s="324"/>
      <c r="O10" s="324"/>
      <c r="P10" s="324"/>
      <c r="Q10" s="324"/>
      <c r="R10" s="324"/>
      <c r="S10" s="324"/>
      <c r="T10" s="324"/>
      <c r="U10" s="324"/>
      <c r="V10" s="324"/>
      <c r="W10" s="324"/>
      <c r="X10" s="324"/>
      <c r="Y10" s="324"/>
      <c r="Z10" s="324"/>
    </row>
    <row r="11" ht="14.25" customHeight="1">
      <c r="A11" s="325" t="s">
        <v>198</v>
      </c>
      <c r="B11" s="325">
        <f>+B7/B5</f>
        <v>0.9</v>
      </c>
      <c r="C11" s="324"/>
      <c r="D11" s="327" t="s">
        <v>199</v>
      </c>
      <c r="J11" s="324"/>
      <c r="K11" s="324"/>
      <c r="L11" s="324"/>
      <c r="M11" s="324"/>
      <c r="N11" s="324"/>
      <c r="O11" s="324"/>
      <c r="P11" s="324"/>
      <c r="Q11" s="324"/>
      <c r="R11" s="324"/>
      <c r="S11" s="324"/>
      <c r="T11" s="324"/>
      <c r="U11" s="324"/>
      <c r="V11" s="324"/>
      <c r="W11" s="324"/>
      <c r="X11" s="324"/>
      <c r="Y11" s="324"/>
      <c r="Z11" s="324"/>
    </row>
    <row r="12" ht="14.25" customHeight="1">
      <c r="D12" s="326" t="s">
        <v>200</v>
      </c>
      <c r="J12" s="324"/>
    </row>
    <row r="13" ht="14.25" customHeight="1">
      <c r="D13" s="328"/>
      <c r="E13" s="326"/>
      <c r="F13" s="326"/>
      <c r="G13" s="326"/>
      <c r="H13" s="326"/>
      <c r="I13" s="324"/>
      <c r="J13" s="324"/>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D9:I9"/>
    <mergeCell ref="D10:I10"/>
    <mergeCell ref="D11:I11"/>
    <mergeCell ref="D12:I12"/>
  </mergeCell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5.63"/>
    <col customWidth="1" min="9" max="26" width="9.38"/>
  </cols>
  <sheetData>
    <row r="1" ht="14.25" customHeight="1">
      <c r="A1" s="329" t="s">
        <v>201</v>
      </c>
    </row>
    <row r="2" ht="14.25" customHeight="1">
      <c r="A2" s="330" t="s">
        <v>202</v>
      </c>
    </row>
    <row r="3" ht="14.25" customHeight="1">
      <c r="B3" s="331"/>
      <c r="C3" s="56"/>
      <c r="D3" s="56"/>
      <c r="E3" s="56"/>
      <c r="F3" s="56"/>
      <c r="G3" s="56"/>
      <c r="H3" s="56"/>
    </row>
    <row r="4" ht="14.25" customHeight="1">
      <c r="A4" s="275" t="s">
        <v>161</v>
      </c>
      <c r="B4" s="275">
        <v>1.0</v>
      </c>
      <c r="C4" s="275">
        <v>2.0</v>
      </c>
      <c r="D4" s="275">
        <v>3.0</v>
      </c>
      <c r="E4" s="275">
        <v>4.0</v>
      </c>
      <c r="F4" s="275">
        <v>5.0</v>
      </c>
      <c r="G4" s="275">
        <v>6.0</v>
      </c>
      <c r="H4" s="275">
        <v>7.0</v>
      </c>
    </row>
    <row r="5" ht="14.25" customHeight="1">
      <c r="A5" s="275" t="s">
        <v>173</v>
      </c>
      <c r="B5" s="332">
        <v>115.0</v>
      </c>
      <c r="C5" s="332">
        <v>340.0</v>
      </c>
      <c r="D5" s="333">
        <v>445.0</v>
      </c>
      <c r="E5" s="332">
        <v>550.0</v>
      </c>
      <c r="F5" s="332">
        <v>615.0</v>
      </c>
      <c r="G5" s="332">
        <v>640.0</v>
      </c>
      <c r="H5" s="334">
        <v>665.0</v>
      </c>
      <c r="I5" s="177" t="s">
        <v>203</v>
      </c>
    </row>
    <row r="6" ht="14.25" customHeight="1">
      <c r="A6" s="275" t="s">
        <v>174</v>
      </c>
      <c r="B6" s="332">
        <v>160.0</v>
      </c>
      <c r="C6" s="332">
        <f>+'costo real'!H23</f>
        <v>435</v>
      </c>
      <c r="D6" s="24"/>
      <c r="E6" s="24"/>
      <c r="F6" s="24"/>
      <c r="G6" s="24"/>
      <c r="H6" s="24"/>
    </row>
    <row r="7" ht="14.25" customHeight="1">
      <c r="A7" s="275" t="s">
        <v>175</v>
      </c>
      <c r="B7" s="332">
        <v>72.5</v>
      </c>
      <c r="C7" s="332">
        <v>333.0</v>
      </c>
      <c r="D7" s="24"/>
      <c r="E7" s="24"/>
      <c r="F7" s="24"/>
      <c r="G7" s="24"/>
      <c r="H7" s="24"/>
    </row>
    <row r="8" ht="14.25" customHeight="1">
      <c r="A8" s="304" t="s">
        <v>179</v>
      </c>
      <c r="B8" s="310">
        <f t="shared" ref="B8:C8" si="1">+B7/B6</f>
        <v>0.453125</v>
      </c>
      <c r="C8" s="311">
        <f t="shared" si="1"/>
        <v>0.7655172414</v>
      </c>
      <c r="D8" s="24"/>
      <c r="E8" s="24"/>
      <c r="F8" s="24"/>
      <c r="G8" s="24"/>
      <c r="H8" s="24"/>
    </row>
    <row r="9" ht="14.25" customHeight="1">
      <c r="A9" s="304" t="s">
        <v>180</v>
      </c>
      <c r="B9" s="310">
        <f t="shared" ref="B9:C9" si="2">+B7/B5</f>
        <v>0.6304347826</v>
      </c>
      <c r="C9" s="311">
        <f t="shared" si="2"/>
        <v>0.9794117647</v>
      </c>
      <c r="D9" s="24"/>
      <c r="E9" s="24"/>
      <c r="F9" s="24"/>
      <c r="G9" s="24"/>
      <c r="H9" s="24"/>
    </row>
    <row r="10" ht="14.25" customHeight="1">
      <c r="A10" s="335" t="s">
        <v>204</v>
      </c>
      <c r="C10" s="313">
        <v>383.84</v>
      </c>
    </row>
    <row r="11" ht="14.25" customHeight="1">
      <c r="A11" s="336" t="s">
        <v>205</v>
      </c>
      <c r="B11" s="337" t="s">
        <v>206</v>
      </c>
      <c r="C11" s="338"/>
      <c r="D11" s="338"/>
      <c r="E11" s="338"/>
      <c r="F11" s="338"/>
      <c r="G11" s="338"/>
      <c r="H11" s="339">
        <f>383.84+C6</f>
        <v>818.84</v>
      </c>
    </row>
    <row r="12" ht="14.25" customHeight="1"/>
    <row r="13" ht="14.25" customHeight="1"/>
    <row r="14" ht="14.25" customHeight="1"/>
    <row r="15" ht="14.25" customHeight="1"/>
    <row r="16" ht="14.25" customHeight="1"/>
    <row r="17" ht="14.25" customHeight="1">
      <c r="H17" s="340"/>
    </row>
    <row r="18" ht="14.25" customHeight="1"/>
    <row r="19" ht="14.25" customHeight="1"/>
    <row r="20" ht="14.25" customHeight="1"/>
    <row r="21" ht="14.25" customHeight="1">
      <c r="I21" s="341"/>
    </row>
    <row r="22" ht="14.25" customHeight="1"/>
    <row r="23" ht="14.25" customHeight="1">
      <c r="J23" s="21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2:H2"/>
    <mergeCell ref="B3:H3"/>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6.88"/>
    <col customWidth="1" min="9" max="26" width="9.38"/>
  </cols>
  <sheetData>
    <row r="1" ht="14.25" customHeight="1">
      <c r="A1" s="329" t="s">
        <v>207</v>
      </c>
    </row>
    <row r="2" ht="14.25" customHeight="1">
      <c r="B2" s="331"/>
      <c r="C2" s="56"/>
      <c r="D2" s="56"/>
      <c r="E2" s="56"/>
      <c r="F2" s="56"/>
      <c r="G2" s="56"/>
      <c r="H2" s="56"/>
    </row>
    <row r="3" ht="14.25" customHeight="1">
      <c r="A3" s="275" t="s">
        <v>161</v>
      </c>
      <c r="B3" s="275">
        <v>1.0</v>
      </c>
      <c r="C3" s="275">
        <v>2.0</v>
      </c>
      <c r="D3" s="275">
        <v>3.0</v>
      </c>
      <c r="E3" s="275">
        <v>4.0</v>
      </c>
      <c r="F3" s="275">
        <v>5.0</v>
      </c>
      <c r="G3" s="275">
        <v>6.0</v>
      </c>
      <c r="H3" s="275">
        <v>7.0</v>
      </c>
    </row>
    <row r="4" ht="14.25" customHeight="1">
      <c r="A4" s="275" t="s">
        <v>173</v>
      </c>
      <c r="B4" s="332">
        <v>115.0</v>
      </c>
      <c r="C4" s="332">
        <v>340.0</v>
      </c>
      <c r="D4" s="333">
        <v>445.0</v>
      </c>
      <c r="E4" s="332">
        <v>550.0</v>
      </c>
      <c r="F4" s="332">
        <v>615.0</v>
      </c>
      <c r="G4" s="332">
        <v>640.0</v>
      </c>
      <c r="H4" s="334">
        <v>665.0</v>
      </c>
      <c r="I4" s="177" t="s">
        <v>203</v>
      </c>
    </row>
    <row r="5" ht="14.25" customHeight="1">
      <c r="A5" s="275" t="s">
        <v>174</v>
      </c>
      <c r="B5" s="332">
        <v>160.0</v>
      </c>
      <c r="C5" s="332">
        <f>+'costo real'!H23</f>
        <v>435</v>
      </c>
      <c r="D5" s="24"/>
      <c r="E5" s="24"/>
      <c r="F5" s="24"/>
      <c r="G5" s="24"/>
      <c r="H5" s="24"/>
    </row>
    <row r="6" ht="14.25" customHeight="1">
      <c r="A6" s="275" t="s">
        <v>175</v>
      </c>
      <c r="B6" s="332">
        <v>72.5</v>
      </c>
      <c r="C6" s="332">
        <v>333.0</v>
      </c>
      <c r="D6" s="24"/>
      <c r="E6" s="24"/>
      <c r="F6" s="24"/>
      <c r="G6" s="24"/>
      <c r="H6" s="24"/>
    </row>
    <row r="7" ht="14.25" customHeight="1">
      <c r="A7" s="304" t="s">
        <v>179</v>
      </c>
      <c r="B7" s="310">
        <f t="shared" ref="B7:C7" si="1">+B6/B5</f>
        <v>0.453125</v>
      </c>
      <c r="C7" s="311">
        <f t="shared" si="1"/>
        <v>0.7655172414</v>
      </c>
      <c r="D7" s="24"/>
      <c r="E7" s="24"/>
      <c r="F7" s="24"/>
      <c r="G7" s="24"/>
      <c r="H7" s="24"/>
    </row>
    <row r="8" ht="14.25" customHeight="1">
      <c r="A8" s="304" t="s">
        <v>180</v>
      </c>
      <c r="B8" s="310">
        <f t="shared" ref="B8:C8" si="2">+B6/B4</f>
        <v>0.6304347826</v>
      </c>
      <c r="C8" s="311">
        <f t="shared" si="2"/>
        <v>0.9794117647</v>
      </c>
      <c r="D8" s="24"/>
      <c r="E8" s="24"/>
      <c r="F8" s="24"/>
      <c r="G8" s="24"/>
      <c r="H8" s="24"/>
    </row>
    <row r="9" ht="14.25" customHeight="1">
      <c r="A9" s="335"/>
    </row>
    <row r="10" ht="14.25" customHeight="1">
      <c r="A10" s="336" t="s">
        <v>205</v>
      </c>
      <c r="B10" s="342" t="s">
        <v>208</v>
      </c>
      <c r="C10" s="343"/>
      <c r="D10" s="338"/>
      <c r="E10" s="338"/>
      <c r="F10" s="338"/>
      <c r="G10" s="338"/>
      <c r="H10" s="339">
        <f>+H4/C7</f>
        <v>868.6936937</v>
      </c>
    </row>
    <row r="11" ht="14.25" customHeight="1"/>
    <row r="12" ht="14.25" customHeight="1"/>
    <row r="13" ht="14.25" customHeight="1"/>
    <row r="14" ht="14.25" customHeight="1"/>
    <row r="15" ht="14.25" customHeight="1"/>
    <row r="16" ht="14.25" customHeight="1">
      <c r="H16" s="340"/>
    </row>
    <row r="17" ht="14.25" customHeight="1"/>
    <row r="18" ht="14.25" customHeight="1"/>
    <row r="19" ht="14.25" customHeight="1"/>
    <row r="20" ht="14.25" customHeight="1">
      <c r="I20" s="341"/>
    </row>
    <row r="21" ht="14.25" customHeight="1"/>
    <row r="22" ht="14.25" customHeight="1">
      <c r="J22" s="215"/>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H1"/>
    <mergeCell ref="B2:H2"/>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8.38"/>
    <col customWidth="1" min="9" max="26" width="9.38"/>
  </cols>
  <sheetData>
    <row r="1" ht="14.25" customHeight="1">
      <c r="A1" s="250" t="s">
        <v>209</v>
      </c>
    </row>
    <row r="2" ht="14.25" customHeight="1">
      <c r="A2" s="331" t="s">
        <v>176</v>
      </c>
      <c r="B2" s="56"/>
      <c r="C2" s="56"/>
      <c r="D2" s="56"/>
      <c r="E2" s="56"/>
      <c r="F2" s="56"/>
      <c r="G2" s="56"/>
      <c r="H2" s="56"/>
    </row>
    <row r="3" ht="14.25" customHeight="1">
      <c r="A3" s="275" t="s">
        <v>161</v>
      </c>
      <c r="B3" s="275">
        <v>1.0</v>
      </c>
      <c r="C3" s="275">
        <v>2.0</v>
      </c>
      <c r="D3" s="275">
        <v>3.0</v>
      </c>
      <c r="E3" s="275">
        <v>4.0</v>
      </c>
      <c r="F3" s="275">
        <v>5.0</v>
      </c>
      <c r="G3" s="275">
        <v>6.0</v>
      </c>
      <c r="H3" s="275">
        <v>7.0</v>
      </c>
    </row>
    <row r="4" ht="14.25" customHeight="1">
      <c r="A4" s="275" t="s">
        <v>173</v>
      </c>
      <c r="B4" s="332">
        <v>115.0</v>
      </c>
      <c r="C4" s="332">
        <v>340.0</v>
      </c>
      <c r="D4" s="333">
        <v>445.0</v>
      </c>
      <c r="E4" s="332">
        <v>550.0</v>
      </c>
      <c r="F4" s="332">
        <v>615.0</v>
      </c>
      <c r="G4" s="332">
        <v>640.0</v>
      </c>
      <c r="H4" s="334">
        <v>665.0</v>
      </c>
      <c r="I4" s="177" t="s">
        <v>203</v>
      </c>
    </row>
    <row r="5" ht="14.25" customHeight="1">
      <c r="A5" s="275" t="s">
        <v>174</v>
      </c>
      <c r="B5" s="332">
        <v>160.0</v>
      </c>
      <c r="C5" s="332">
        <f>+'costo real'!H23</f>
        <v>435</v>
      </c>
      <c r="D5" s="24"/>
      <c r="E5" s="24"/>
      <c r="F5" s="24"/>
      <c r="G5" s="24"/>
      <c r="H5" s="24"/>
    </row>
    <row r="6" ht="14.25" customHeight="1">
      <c r="A6" s="275" t="s">
        <v>175</v>
      </c>
      <c r="B6" s="332">
        <v>72.5</v>
      </c>
      <c r="C6" s="332">
        <v>333.0</v>
      </c>
      <c r="D6" s="24"/>
      <c r="E6" s="24"/>
      <c r="F6" s="24"/>
      <c r="G6" s="24"/>
      <c r="H6" s="24"/>
    </row>
    <row r="7" ht="14.25" customHeight="1">
      <c r="A7" s="304" t="s">
        <v>179</v>
      </c>
      <c r="B7" s="310">
        <f t="shared" ref="B7:C7" si="1">+B6/B5</f>
        <v>0.453125</v>
      </c>
      <c r="C7" s="311">
        <f t="shared" si="1"/>
        <v>0.7655172414</v>
      </c>
      <c r="D7" s="24"/>
      <c r="E7" s="24"/>
      <c r="F7" s="24"/>
      <c r="G7" s="24"/>
      <c r="H7" s="24"/>
    </row>
    <row r="8" ht="14.25" customHeight="1">
      <c r="A8" s="304" t="s">
        <v>180</v>
      </c>
      <c r="B8" s="310">
        <f t="shared" ref="B8:C8" si="2">+B6/B4</f>
        <v>0.6304347826</v>
      </c>
      <c r="C8" s="311">
        <f t="shared" si="2"/>
        <v>0.9794117647</v>
      </c>
      <c r="D8" s="24"/>
      <c r="E8" s="24"/>
      <c r="F8" s="24"/>
      <c r="G8" s="24"/>
      <c r="H8" s="24"/>
    </row>
    <row r="9" ht="14.25" customHeight="1">
      <c r="A9" s="335"/>
    </row>
    <row r="10" ht="14.25" customHeight="1">
      <c r="A10" s="344" t="s">
        <v>205</v>
      </c>
      <c r="B10" s="345" t="s">
        <v>210</v>
      </c>
      <c r="C10" s="74"/>
      <c r="D10" s="74"/>
      <c r="E10" s="74"/>
      <c r="F10" s="74"/>
      <c r="G10" s="75"/>
      <c r="H10" s="346">
        <f>+C5+(+H4-C6)</f>
        <v>767</v>
      </c>
    </row>
    <row r="11" ht="14.25" customHeight="1"/>
    <row r="12" ht="14.25" customHeight="1"/>
    <row r="13" ht="14.25" customHeight="1"/>
    <row r="14" ht="14.25" customHeight="1"/>
    <row r="15" ht="14.25" customHeight="1">
      <c r="H15" s="340"/>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2:H2"/>
    <mergeCell ref="B10:G10"/>
  </mergeCell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8.38"/>
    <col customWidth="1" min="9" max="26" width="9.38"/>
  </cols>
  <sheetData>
    <row r="1" ht="14.25" customHeight="1">
      <c r="A1" s="347" t="s">
        <v>211</v>
      </c>
    </row>
    <row r="2" ht="14.25" customHeight="1">
      <c r="B2" s="331" t="s">
        <v>176</v>
      </c>
      <c r="C2" s="56"/>
      <c r="D2" s="56"/>
      <c r="E2" s="56"/>
      <c r="F2" s="56"/>
      <c r="G2" s="56"/>
      <c r="H2" s="56"/>
    </row>
    <row r="3" ht="14.25" customHeight="1">
      <c r="A3" s="275" t="s">
        <v>161</v>
      </c>
      <c r="B3" s="275">
        <v>1.0</v>
      </c>
      <c r="C3" s="275">
        <v>2.0</v>
      </c>
      <c r="D3" s="275">
        <v>3.0</v>
      </c>
      <c r="E3" s="275">
        <v>4.0</v>
      </c>
      <c r="F3" s="275">
        <v>5.0</v>
      </c>
      <c r="G3" s="275">
        <v>6.0</v>
      </c>
      <c r="H3" s="275">
        <v>7.0</v>
      </c>
    </row>
    <row r="4" ht="14.25" customHeight="1">
      <c r="A4" s="275" t="s">
        <v>173</v>
      </c>
      <c r="B4" s="332">
        <v>115.0</v>
      </c>
      <c r="C4" s="332">
        <v>340.0</v>
      </c>
      <c r="D4" s="332">
        <v>445.0</v>
      </c>
      <c r="E4" s="332">
        <v>550.0</v>
      </c>
      <c r="F4" s="332">
        <v>615.0</v>
      </c>
      <c r="G4" s="332">
        <v>640.0</v>
      </c>
      <c r="H4" s="334">
        <v>665.0</v>
      </c>
      <c r="I4" s="177" t="s">
        <v>203</v>
      </c>
    </row>
    <row r="5" ht="14.25" customHeight="1">
      <c r="A5" s="275" t="s">
        <v>174</v>
      </c>
      <c r="B5" s="332">
        <v>160.0</v>
      </c>
      <c r="C5" s="332">
        <f>+'costo real'!H23</f>
        <v>435</v>
      </c>
      <c r="D5" s="24"/>
      <c r="E5" s="24"/>
      <c r="F5" s="24"/>
      <c r="G5" s="24"/>
      <c r="H5" s="24"/>
    </row>
    <row r="6" ht="14.25" customHeight="1">
      <c r="A6" s="275" t="s">
        <v>175</v>
      </c>
      <c r="B6" s="332">
        <v>72.5</v>
      </c>
      <c r="C6" s="332">
        <v>333.0</v>
      </c>
      <c r="D6" s="24"/>
      <c r="E6" s="24"/>
      <c r="F6" s="24"/>
      <c r="G6" s="24"/>
      <c r="H6" s="24"/>
    </row>
    <row r="7" ht="14.25" customHeight="1">
      <c r="A7" s="304" t="s">
        <v>179</v>
      </c>
      <c r="B7" s="310">
        <f t="shared" ref="B7:C7" si="1">+B6/B5</f>
        <v>0.453125</v>
      </c>
      <c r="C7" s="311">
        <f t="shared" si="1"/>
        <v>0.7655172414</v>
      </c>
      <c r="D7" s="24"/>
      <c r="E7" s="24"/>
      <c r="F7" s="24"/>
      <c r="G7" s="24"/>
      <c r="H7" s="24"/>
    </row>
    <row r="8" ht="14.25" customHeight="1">
      <c r="A8" s="304" t="s">
        <v>180</v>
      </c>
      <c r="B8" s="310">
        <f t="shared" ref="B8:C8" si="2">+B6/B4</f>
        <v>0.6304347826</v>
      </c>
      <c r="C8" s="311">
        <f t="shared" si="2"/>
        <v>0.9794117647</v>
      </c>
      <c r="D8" s="24"/>
      <c r="E8" s="24"/>
      <c r="F8" s="24"/>
      <c r="G8" s="24"/>
      <c r="H8" s="24"/>
    </row>
    <row r="9" ht="14.25" customHeight="1">
      <c r="A9" s="335" t="s">
        <v>212</v>
      </c>
      <c r="B9" s="313">
        <f>+C8*C7</f>
        <v>0.7497565923</v>
      </c>
    </row>
    <row r="10" ht="14.25" customHeight="1">
      <c r="A10" s="344" t="s">
        <v>205</v>
      </c>
      <c r="B10" s="348"/>
      <c r="C10" s="74"/>
      <c r="D10" s="74"/>
      <c r="E10" s="74"/>
      <c r="F10" s="74"/>
      <c r="G10" s="75"/>
      <c r="H10" s="349">
        <f>+C5+((H4-C6)/(C7*C8))</f>
        <v>877.8103779</v>
      </c>
    </row>
    <row r="11" ht="14.25" customHeight="1"/>
    <row r="12" ht="14.25" customHeight="1"/>
    <row r="13" ht="14.25" customHeight="1"/>
    <row r="14" ht="14.25" customHeight="1"/>
    <row r="15" ht="14.25" customHeight="1">
      <c r="H15" s="340"/>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B2:H2"/>
    <mergeCell ref="B10:G10"/>
  </mergeCell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38"/>
    <col customWidth="1" min="2" max="4" width="9.38"/>
    <col customWidth="1" min="5" max="5" width="12.63"/>
    <col customWidth="1" min="6" max="6" width="6.75"/>
    <col customWidth="1" hidden="1" min="7" max="7" width="4.88"/>
    <col customWidth="1" min="8" max="26" width="9.38"/>
  </cols>
  <sheetData>
    <row r="1" ht="14.25" customHeight="1">
      <c r="A1" s="275" t="s">
        <v>161</v>
      </c>
      <c r="B1" s="275">
        <v>1.0</v>
      </c>
      <c r="C1" s="275">
        <v>2.0</v>
      </c>
      <c r="D1" s="275">
        <v>3.0</v>
      </c>
      <c r="E1" s="275">
        <v>4.0</v>
      </c>
      <c r="F1" s="275">
        <v>5.0</v>
      </c>
      <c r="G1" s="275">
        <v>6.0</v>
      </c>
      <c r="H1" s="275">
        <v>7.0</v>
      </c>
    </row>
    <row r="2" ht="14.25" customHeight="1">
      <c r="A2" s="275" t="s">
        <v>173</v>
      </c>
      <c r="B2" s="183">
        <v>115.0</v>
      </c>
      <c r="C2" s="183">
        <v>340.0</v>
      </c>
      <c r="D2" s="183">
        <v>445.0</v>
      </c>
      <c r="E2" s="183">
        <v>550.0</v>
      </c>
      <c r="F2" s="183">
        <v>615.0</v>
      </c>
      <c r="G2" s="183">
        <v>640.0</v>
      </c>
      <c r="H2" s="183">
        <v>665.0</v>
      </c>
    </row>
    <row r="3" ht="14.25" customHeight="1">
      <c r="A3" s="275" t="s">
        <v>174</v>
      </c>
      <c r="B3" s="183">
        <v>160.0</v>
      </c>
      <c r="C3" s="299">
        <f>+'costo real'!H23</f>
        <v>435</v>
      </c>
      <c r="D3" s="183"/>
      <c r="E3" s="183"/>
      <c r="F3" s="183"/>
      <c r="G3" s="183"/>
      <c r="H3" s="183"/>
    </row>
    <row r="4" ht="14.25" customHeight="1">
      <c r="A4" s="275" t="s">
        <v>175</v>
      </c>
      <c r="B4" s="183">
        <v>72.5</v>
      </c>
      <c r="C4" s="183">
        <v>333.0</v>
      </c>
      <c r="D4" s="183"/>
      <c r="E4" s="183"/>
      <c r="F4" s="183"/>
      <c r="G4" s="183"/>
      <c r="H4" s="183"/>
    </row>
    <row r="5" ht="14.25" customHeight="1">
      <c r="A5" s="350"/>
      <c r="B5" s="350"/>
      <c r="C5" s="183"/>
      <c r="D5" s="24"/>
      <c r="E5" s="24"/>
      <c r="F5" s="24"/>
      <c r="G5" s="24"/>
      <c r="H5" s="24"/>
    </row>
    <row r="6" ht="14.25" customHeight="1">
      <c r="A6" s="351" t="s">
        <v>213</v>
      </c>
      <c r="B6" s="352"/>
      <c r="C6" s="352"/>
      <c r="D6" s="24"/>
      <c r="E6" s="24"/>
      <c r="F6" s="24"/>
      <c r="G6" s="24"/>
      <c r="H6" s="24"/>
    </row>
    <row r="7" ht="14.25" customHeight="1">
      <c r="A7" s="351" t="s">
        <v>177</v>
      </c>
      <c r="B7" s="352">
        <f t="shared" ref="B7:C7" si="1">+B4-B3</f>
        <v>-87.5</v>
      </c>
      <c r="C7" s="353">
        <f t="shared" si="1"/>
        <v>-102</v>
      </c>
      <c r="D7" s="24"/>
      <c r="E7" s="24"/>
      <c r="F7" s="24"/>
      <c r="G7" s="24"/>
      <c r="H7" s="24"/>
    </row>
    <row r="8" ht="14.25" customHeight="1">
      <c r="A8" s="351" t="s">
        <v>178</v>
      </c>
      <c r="B8" s="352">
        <f t="shared" ref="B8:C8" si="2">+B4-B2</f>
        <v>-42.5</v>
      </c>
      <c r="C8" s="351">
        <f t="shared" si="2"/>
        <v>-7</v>
      </c>
      <c r="D8" s="24"/>
      <c r="E8" s="24"/>
      <c r="F8" s="24"/>
      <c r="G8" s="24"/>
      <c r="H8" s="24"/>
    </row>
    <row r="9" ht="14.25" customHeight="1">
      <c r="A9" s="308"/>
      <c r="B9" s="350"/>
      <c r="C9" s="308"/>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354" t="s">
        <v>214</v>
      </c>
      <c r="B10" s="355"/>
      <c r="C10" s="354"/>
      <c r="D10" s="24"/>
      <c r="E10" s="24"/>
      <c r="F10" s="24"/>
      <c r="G10" s="24"/>
      <c r="H10" s="24"/>
    </row>
    <row r="11" ht="14.25" customHeight="1">
      <c r="A11" s="354" t="s">
        <v>179</v>
      </c>
      <c r="B11" s="356">
        <f t="shared" ref="B11:C11" si="3">+B4/B3</f>
        <v>0.453125</v>
      </c>
      <c r="C11" s="357">
        <f t="shared" si="3"/>
        <v>0.7655172414</v>
      </c>
      <c r="D11" s="24"/>
      <c r="E11" s="24"/>
      <c r="F11" s="24"/>
      <c r="G11" s="24"/>
      <c r="H11" s="24"/>
      <c r="I11" s="24"/>
      <c r="J11" s="24"/>
      <c r="K11" s="24"/>
      <c r="L11" s="24"/>
      <c r="M11" s="24"/>
      <c r="N11" s="24"/>
      <c r="O11" s="24"/>
      <c r="P11" s="24"/>
      <c r="Q11" s="24"/>
      <c r="R11" s="24"/>
      <c r="S11" s="24"/>
      <c r="T11" s="24"/>
      <c r="U11" s="24"/>
      <c r="V11" s="24"/>
      <c r="W11" s="24"/>
      <c r="X11" s="24"/>
      <c r="Y11" s="24"/>
      <c r="Z11" s="24"/>
    </row>
    <row r="12" ht="18.75" customHeight="1">
      <c r="A12" s="354" t="s">
        <v>180</v>
      </c>
      <c r="B12" s="356">
        <f t="shared" ref="B12:C12" si="4">+B4/B2</f>
        <v>0.6304347826</v>
      </c>
      <c r="C12" s="357">
        <f t="shared" si="4"/>
        <v>0.9794117647</v>
      </c>
      <c r="D12" s="24"/>
      <c r="E12" s="24"/>
      <c r="F12" s="24"/>
      <c r="G12" s="24"/>
      <c r="H12" s="24"/>
      <c r="I12" s="24"/>
      <c r="J12" s="24"/>
      <c r="K12" s="24"/>
      <c r="L12" s="24"/>
      <c r="M12" s="24"/>
      <c r="N12" s="24"/>
      <c r="O12" s="24"/>
      <c r="P12" s="24"/>
      <c r="Q12" s="24"/>
      <c r="R12" s="24"/>
      <c r="S12" s="24"/>
      <c r="T12" s="24"/>
      <c r="U12" s="24"/>
      <c r="V12" s="24"/>
      <c r="W12" s="24"/>
      <c r="X12" s="24"/>
      <c r="Y12" s="24"/>
      <c r="Z12" s="24"/>
    </row>
    <row r="13" ht="18.75" customHeight="1">
      <c r="A13" s="358"/>
      <c r="B13" s="359"/>
      <c r="C13" s="360"/>
      <c r="D13" s="139"/>
      <c r="E13" s="139"/>
      <c r="F13" s="139"/>
      <c r="G13" s="139"/>
      <c r="H13" s="139"/>
      <c r="I13" s="139"/>
      <c r="J13" s="139"/>
      <c r="K13" s="139"/>
      <c r="L13" s="139"/>
      <c r="M13" s="139"/>
      <c r="N13" s="139"/>
      <c r="O13" s="139"/>
      <c r="P13" s="139"/>
      <c r="Q13" s="139"/>
      <c r="R13" s="139"/>
      <c r="S13" s="139"/>
      <c r="T13" s="139"/>
      <c r="U13" s="139"/>
      <c r="V13" s="139"/>
      <c r="W13" s="139"/>
      <c r="X13" s="139"/>
      <c r="Y13" s="139"/>
      <c r="Z13" s="139"/>
    </row>
    <row r="14" ht="18.75" customHeight="1">
      <c r="A14" s="361" t="s">
        <v>215</v>
      </c>
      <c r="B14" s="362"/>
      <c r="C14" s="363"/>
      <c r="D14" s="364"/>
      <c r="E14" s="365"/>
      <c r="F14" s="24"/>
      <c r="G14" s="24"/>
      <c r="H14" s="24"/>
      <c r="I14" s="24"/>
      <c r="J14" s="24"/>
      <c r="K14" s="24"/>
      <c r="L14" s="24"/>
      <c r="M14" s="24"/>
      <c r="N14" s="24"/>
      <c r="O14" s="24"/>
      <c r="P14" s="24"/>
      <c r="Q14" s="24"/>
      <c r="R14" s="24"/>
      <c r="S14" s="24"/>
      <c r="T14" s="24"/>
      <c r="U14" s="24"/>
      <c r="V14" s="24"/>
      <c r="W14" s="24"/>
      <c r="X14" s="24"/>
      <c r="Y14" s="24"/>
      <c r="Z14" s="24"/>
    </row>
    <row r="15" ht="14.25" customHeight="1">
      <c r="A15" s="366" t="s">
        <v>205</v>
      </c>
      <c r="B15" s="339">
        <f>+'1.eacsinplan'!H11</f>
        <v>818.84</v>
      </c>
      <c r="C15" s="367" t="s">
        <v>216</v>
      </c>
      <c r="D15" s="367"/>
      <c r="E15" s="368"/>
      <c r="F15" s="24"/>
      <c r="G15" s="24"/>
      <c r="H15" s="24"/>
      <c r="I15" s="24"/>
      <c r="J15" s="24"/>
      <c r="K15" s="24"/>
      <c r="L15" s="24"/>
      <c r="M15" s="24"/>
      <c r="N15" s="24"/>
      <c r="O15" s="24"/>
      <c r="P15" s="24"/>
      <c r="Q15" s="24"/>
      <c r="R15" s="24"/>
      <c r="S15" s="24"/>
      <c r="T15" s="24"/>
      <c r="U15" s="24"/>
      <c r="V15" s="24"/>
      <c r="W15" s="24"/>
      <c r="X15" s="24"/>
      <c r="Y15" s="24"/>
      <c r="Z15" s="24"/>
    </row>
    <row r="16" ht="14.25" customHeight="1">
      <c r="A16" s="366" t="s">
        <v>205</v>
      </c>
      <c r="B16" s="339">
        <f>+'2.eaccpi'!$H$10</f>
        <v>868.6936937</v>
      </c>
      <c r="C16" s="367" t="s">
        <v>217</v>
      </c>
      <c r="D16" s="367"/>
      <c r="E16" s="369"/>
      <c r="F16" s="370"/>
      <c r="G16" s="371"/>
    </row>
    <row r="17" ht="14.25" customHeight="1">
      <c r="A17" s="366" t="s">
        <v>205</v>
      </c>
      <c r="B17" s="339">
        <f>+'3.eacpptoorig'!H10</f>
        <v>767</v>
      </c>
      <c r="C17" s="367" t="s">
        <v>218</v>
      </c>
      <c r="D17" s="367"/>
      <c r="E17" s="369"/>
      <c r="F17" s="370"/>
      <c r="G17" s="372"/>
    </row>
    <row r="18" ht="14.25" customHeight="1">
      <c r="A18" s="373" t="s">
        <v>205</v>
      </c>
      <c r="B18" s="374">
        <f>+'4.eacpcpi-isp'!$H$10</f>
        <v>877.8103779</v>
      </c>
      <c r="C18" s="375" t="s">
        <v>219</v>
      </c>
      <c r="D18" s="375"/>
      <c r="E18" s="376"/>
      <c r="F18" s="370"/>
      <c r="G18" s="377"/>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88"/>
    <col customWidth="1" min="2" max="2" width="13.25"/>
    <col customWidth="1" min="3" max="3" width="13.0"/>
    <col customWidth="1" min="4" max="4" width="13.13"/>
    <col customWidth="1" min="5" max="5" width="8.75"/>
    <col customWidth="1" min="6" max="6" width="11.38"/>
    <col customWidth="1" min="7" max="7" width="28.38"/>
    <col customWidth="1" min="8" max="8" width="38.88"/>
    <col customWidth="1" min="9" max="10" width="19.63"/>
    <col customWidth="1" min="11" max="11" width="15.63"/>
    <col customWidth="1" min="12" max="12" width="13.13"/>
    <col customWidth="1" min="13" max="13" width="6.88"/>
    <col customWidth="1" min="14" max="14" width="9.38"/>
    <col customWidth="1" min="15" max="15" width="9.13"/>
    <col customWidth="1" min="16" max="26" width="10.0"/>
  </cols>
  <sheetData>
    <row r="1" ht="32.25" customHeight="1">
      <c r="A1" s="160"/>
      <c r="B1" s="161"/>
      <c r="C1" s="161"/>
      <c r="D1" s="161"/>
      <c r="E1" s="161"/>
      <c r="F1" s="161"/>
      <c r="G1" s="161"/>
      <c r="H1" s="161"/>
      <c r="I1" s="161"/>
      <c r="J1" s="161"/>
      <c r="K1" s="161"/>
      <c r="L1" s="161"/>
      <c r="M1" s="161"/>
      <c r="N1" s="161"/>
      <c r="O1" s="161"/>
    </row>
    <row r="2" ht="14.25" customHeight="1">
      <c r="B2" s="5" t="s">
        <v>1</v>
      </c>
      <c r="C2" s="6"/>
      <c r="D2" s="6"/>
      <c r="E2" s="6"/>
      <c r="F2" s="6"/>
      <c r="G2" s="6"/>
      <c r="H2" s="6"/>
      <c r="I2" s="6"/>
      <c r="J2" s="6"/>
      <c r="K2" s="6"/>
      <c r="L2" s="6"/>
      <c r="M2" s="6"/>
      <c r="N2" s="6"/>
      <c r="O2" s="80"/>
    </row>
    <row r="3" ht="14.25" customHeight="1">
      <c r="B3" s="9" t="s">
        <v>3</v>
      </c>
      <c r="C3" s="162" t="s">
        <v>4</v>
      </c>
      <c r="D3" s="12"/>
      <c r="E3" s="28"/>
      <c r="F3" s="10" t="s">
        <v>5</v>
      </c>
      <c r="G3" s="10" t="s">
        <v>6</v>
      </c>
      <c r="H3" s="10" t="s">
        <v>7</v>
      </c>
      <c r="I3" s="11" t="s">
        <v>92</v>
      </c>
      <c r="J3" s="12"/>
      <c r="K3" s="12"/>
      <c r="L3" s="12"/>
      <c r="M3" s="12"/>
      <c r="N3" s="12"/>
      <c r="O3" s="13"/>
    </row>
    <row r="4" ht="14.25" customHeight="1">
      <c r="B4" s="163" t="s">
        <v>9</v>
      </c>
      <c r="C4" s="18" t="s">
        <v>93</v>
      </c>
      <c r="D4" s="12"/>
      <c r="E4" s="28"/>
      <c r="F4" s="164" t="s">
        <v>94</v>
      </c>
      <c r="G4" s="164" t="s">
        <v>94</v>
      </c>
      <c r="H4" s="17"/>
      <c r="I4" s="18" t="s">
        <v>95</v>
      </c>
      <c r="J4" s="12"/>
      <c r="K4" s="12"/>
      <c r="L4" s="12"/>
      <c r="M4" s="12"/>
      <c r="N4" s="12"/>
      <c r="O4" s="13"/>
    </row>
    <row r="5" ht="14.25" customHeight="1">
      <c r="B5" s="165" t="s">
        <v>96</v>
      </c>
      <c r="C5" s="48"/>
      <c r="D5" s="48"/>
      <c r="E5" s="48"/>
      <c r="F5" s="48"/>
      <c r="G5" s="48"/>
      <c r="H5" s="48"/>
      <c r="I5" s="48"/>
      <c r="J5" s="48"/>
      <c r="K5" s="48"/>
      <c r="L5" s="48"/>
      <c r="M5" s="48"/>
      <c r="N5" s="48"/>
      <c r="O5" s="166"/>
    </row>
    <row r="6" ht="14.25" customHeight="1">
      <c r="B6" s="35"/>
      <c r="C6" s="36"/>
      <c r="D6" s="36"/>
      <c r="E6" s="36"/>
      <c r="F6" s="36"/>
      <c r="G6" s="36"/>
      <c r="H6" s="36"/>
      <c r="I6" s="36"/>
      <c r="J6" s="36"/>
      <c r="K6" s="36"/>
      <c r="L6" s="36"/>
      <c r="M6" s="36"/>
      <c r="N6" s="36"/>
      <c r="O6" s="167"/>
    </row>
    <row r="7" ht="14.25" customHeight="1">
      <c r="B7" s="5" t="s">
        <v>12</v>
      </c>
      <c r="C7" s="6"/>
      <c r="D7" s="6"/>
      <c r="E7" s="6"/>
      <c r="F7" s="6"/>
      <c r="G7" s="6"/>
      <c r="H7" s="6"/>
      <c r="I7" s="7"/>
      <c r="J7" s="168" t="s">
        <v>97</v>
      </c>
      <c r="K7" s="6"/>
      <c r="L7" s="6"/>
      <c r="M7" s="6"/>
      <c r="N7" s="6"/>
      <c r="O7" s="80"/>
    </row>
    <row r="8" ht="14.25" customHeight="1">
      <c r="B8" s="169"/>
      <c r="C8" s="42"/>
      <c r="D8" s="42"/>
      <c r="E8" s="42"/>
      <c r="F8" s="42"/>
      <c r="G8" s="42"/>
      <c r="H8" s="42"/>
      <c r="I8" s="40"/>
      <c r="J8" s="170"/>
      <c r="K8" s="42"/>
      <c r="L8" s="42"/>
      <c r="M8" s="42"/>
      <c r="N8" s="42"/>
      <c r="O8" s="131"/>
    </row>
    <row r="9" ht="14.25" customHeight="1">
      <c r="B9" s="171"/>
      <c r="C9" s="171"/>
      <c r="D9" s="171"/>
      <c r="E9" s="171"/>
      <c r="F9" s="171"/>
      <c r="G9" s="171"/>
      <c r="H9" s="171"/>
      <c r="I9" s="171"/>
      <c r="J9" s="38"/>
      <c r="K9" s="38"/>
      <c r="L9" s="38"/>
      <c r="M9" s="38"/>
      <c r="N9" s="38"/>
      <c r="O9" s="38"/>
    </row>
    <row r="10" ht="42.0" customHeight="1">
      <c r="A10" s="172"/>
      <c r="B10" s="173" t="s">
        <v>98</v>
      </c>
      <c r="C10" s="74"/>
      <c r="D10" s="174"/>
      <c r="E10" s="175" t="s">
        <v>99</v>
      </c>
      <c r="F10" s="175" t="s">
        <v>100</v>
      </c>
      <c r="G10" s="175" t="s">
        <v>101</v>
      </c>
      <c r="H10" s="175" t="s">
        <v>102</v>
      </c>
      <c r="I10" s="175" t="s">
        <v>103</v>
      </c>
      <c r="J10" s="175" t="s">
        <v>104</v>
      </c>
      <c r="K10" s="175" t="s">
        <v>105</v>
      </c>
      <c r="L10" s="175" t="s">
        <v>106</v>
      </c>
      <c r="M10" s="176" t="s">
        <v>107</v>
      </c>
      <c r="N10" s="74"/>
      <c r="O10" s="75"/>
      <c r="P10" s="172"/>
      <c r="Q10" s="172"/>
      <c r="R10" s="172"/>
      <c r="S10" s="172"/>
      <c r="T10" s="172"/>
      <c r="U10" s="172"/>
      <c r="V10" s="172"/>
      <c r="W10" s="172"/>
      <c r="X10" s="172"/>
      <c r="Y10" s="172"/>
      <c r="Z10" s="172"/>
    </row>
    <row r="11" ht="7.5" customHeight="1">
      <c r="B11" s="177"/>
      <c r="E11" s="177"/>
      <c r="F11" s="24"/>
      <c r="G11" s="24"/>
      <c r="H11" s="24"/>
      <c r="I11" s="24"/>
      <c r="J11" s="24"/>
      <c r="K11" s="24"/>
      <c r="L11" s="24"/>
      <c r="M11" s="24"/>
      <c r="N11" s="24"/>
      <c r="O11" s="24"/>
    </row>
    <row r="12" ht="14.25" customHeight="1">
      <c r="B12" s="178"/>
      <c r="C12" s="26"/>
      <c r="D12" s="134"/>
      <c r="E12" s="179"/>
      <c r="F12" s="179"/>
      <c r="G12" s="180"/>
      <c r="H12" s="179"/>
      <c r="I12" s="179"/>
      <c r="J12" s="179"/>
      <c r="K12" s="179"/>
      <c r="L12" s="179"/>
      <c r="M12" s="181"/>
      <c r="N12" s="26"/>
      <c r="O12" s="51"/>
    </row>
    <row r="13" ht="14.25" customHeight="1">
      <c r="B13" s="32"/>
      <c r="D13" s="60"/>
      <c r="E13" s="182"/>
      <c r="F13" s="182"/>
      <c r="G13" s="183"/>
      <c r="H13" s="182"/>
      <c r="I13" s="182"/>
      <c r="J13" s="182"/>
      <c r="K13" s="182"/>
      <c r="L13" s="182"/>
      <c r="M13" s="59"/>
      <c r="O13" s="52"/>
    </row>
    <row r="14" ht="14.25" customHeight="1">
      <c r="B14" s="32"/>
      <c r="D14" s="60"/>
      <c r="E14" s="182"/>
      <c r="F14" s="182"/>
      <c r="G14" s="183"/>
      <c r="H14" s="182"/>
      <c r="I14" s="182"/>
      <c r="J14" s="182"/>
      <c r="K14" s="182"/>
      <c r="L14" s="182"/>
      <c r="M14" s="59"/>
      <c r="O14" s="52"/>
    </row>
    <row r="15" ht="14.25" customHeight="1">
      <c r="B15" s="32"/>
      <c r="D15" s="60"/>
      <c r="E15" s="182"/>
      <c r="F15" s="182"/>
      <c r="G15" s="184"/>
      <c r="H15" s="182"/>
      <c r="I15" s="182"/>
      <c r="J15" s="182"/>
      <c r="K15" s="182"/>
      <c r="L15" s="182"/>
      <c r="M15" s="59"/>
      <c r="O15" s="52"/>
    </row>
    <row r="16" ht="14.25" customHeight="1">
      <c r="B16" s="53"/>
      <c r="C16" s="3"/>
      <c r="D16" s="185"/>
      <c r="E16" s="186"/>
      <c r="F16" s="186"/>
      <c r="G16" s="187"/>
      <c r="H16" s="186"/>
      <c r="I16" s="186"/>
      <c r="J16" s="186"/>
      <c r="K16" s="186"/>
      <c r="L16" s="186"/>
      <c r="M16" s="188"/>
      <c r="N16" s="3"/>
      <c r="O16" s="54"/>
    </row>
    <row r="17" ht="7.5" customHeight="1"/>
    <row r="18" ht="14.25" customHeight="1">
      <c r="B18" s="178"/>
      <c r="C18" s="26"/>
      <c r="D18" s="134"/>
      <c r="E18" s="179"/>
      <c r="F18" s="179"/>
      <c r="G18" s="180"/>
      <c r="H18" s="179"/>
      <c r="I18" s="179"/>
      <c r="J18" s="179"/>
      <c r="K18" s="179"/>
      <c r="L18" s="179"/>
      <c r="M18" s="181"/>
      <c r="N18" s="26"/>
      <c r="O18" s="51"/>
    </row>
    <row r="19" ht="14.25" customHeight="1">
      <c r="B19" s="32"/>
      <c r="D19" s="60"/>
      <c r="E19" s="182"/>
      <c r="F19" s="182"/>
      <c r="G19" s="183"/>
      <c r="H19" s="182"/>
      <c r="I19" s="182"/>
      <c r="J19" s="182"/>
      <c r="K19" s="182"/>
      <c r="L19" s="182"/>
      <c r="M19" s="59"/>
      <c r="O19" s="52"/>
    </row>
    <row r="20" ht="14.25" customHeight="1">
      <c r="B20" s="32"/>
      <c r="D20" s="60"/>
      <c r="E20" s="182"/>
      <c r="F20" s="182"/>
      <c r="G20" s="183"/>
      <c r="H20" s="182"/>
      <c r="I20" s="182"/>
      <c r="J20" s="182"/>
      <c r="K20" s="182"/>
      <c r="L20" s="182"/>
      <c r="M20" s="59"/>
      <c r="O20" s="52"/>
    </row>
    <row r="21" ht="14.25" customHeight="1">
      <c r="B21" s="32"/>
      <c r="D21" s="60"/>
      <c r="E21" s="182"/>
      <c r="F21" s="182"/>
      <c r="G21" s="184"/>
      <c r="H21" s="182"/>
      <c r="I21" s="182"/>
      <c r="J21" s="182"/>
      <c r="K21" s="182"/>
      <c r="L21" s="182"/>
      <c r="M21" s="59"/>
      <c r="O21" s="52"/>
    </row>
    <row r="22" ht="14.25" customHeight="1">
      <c r="B22" s="53"/>
      <c r="C22" s="3"/>
      <c r="D22" s="185"/>
      <c r="E22" s="186"/>
      <c r="F22" s="186"/>
      <c r="G22" s="187"/>
      <c r="H22" s="186"/>
      <c r="I22" s="186"/>
      <c r="J22" s="186"/>
      <c r="K22" s="186"/>
      <c r="L22" s="186"/>
      <c r="M22" s="188"/>
      <c r="N22" s="3"/>
      <c r="O22" s="54"/>
    </row>
    <row r="23" ht="3.75" customHeight="1"/>
    <row r="24" ht="14.25" customHeight="1">
      <c r="B24" s="178"/>
      <c r="C24" s="26"/>
      <c r="D24" s="134"/>
      <c r="E24" s="179"/>
      <c r="F24" s="179"/>
      <c r="G24" s="180"/>
      <c r="H24" s="179"/>
      <c r="I24" s="179"/>
      <c r="J24" s="179"/>
      <c r="K24" s="179"/>
      <c r="L24" s="179"/>
      <c r="M24" s="181"/>
      <c r="N24" s="26"/>
      <c r="O24" s="51"/>
    </row>
    <row r="25" ht="14.25" customHeight="1">
      <c r="B25" s="32"/>
      <c r="D25" s="60"/>
      <c r="E25" s="182"/>
      <c r="F25" s="182"/>
      <c r="G25" s="183"/>
      <c r="H25" s="182"/>
      <c r="I25" s="182"/>
      <c r="J25" s="182"/>
      <c r="K25" s="182"/>
      <c r="L25" s="182"/>
      <c r="M25" s="59"/>
      <c r="O25" s="52"/>
    </row>
    <row r="26" ht="14.25" customHeight="1">
      <c r="B26" s="32"/>
      <c r="D26" s="60"/>
      <c r="E26" s="182"/>
      <c r="F26" s="182"/>
      <c r="G26" s="183"/>
      <c r="H26" s="182"/>
      <c r="I26" s="182"/>
      <c r="J26" s="182"/>
      <c r="K26" s="182"/>
      <c r="L26" s="182"/>
      <c r="M26" s="59"/>
      <c r="O26" s="52"/>
    </row>
    <row r="27" ht="14.25" customHeight="1">
      <c r="B27" s="32"/>
      <c r="D27" s="60"/>
      <c r="E27" s="182"/>
      <c r="F27" s="182"/>
      <c r="G27" s="184"/>
      <c r="H27" s="182"/>
      <c r="I27" s="182"/>
      <c r="J27" s="182"/>
      <c r="K27" s="182"/>
      <c r="L27" s="182"/>
      <c r="M27" s="59"/>
      <c r="O27" s="52"/>
    </row>
    <row r="28" ht="14.25" customHeight="1">
      <c r="B28" s="53"/>
      <c r="C28" s="3"/>
      <c r="D28" s="185"/>
      <c r="E28" s="186"/>
      <c r="F28" s="186"/>
      <c r="G28" s="187"/>
      <c r="H28" s="186"/>
      <c r="I28" s="186"/>
      <c r="J28" s="186"/>
      <c r="K28" s="186"/>
      <c r="L28" s="186"/>
      <c r="M28" s="188"/>
      <c r="N28" s="3"/>
      <c r="O28" s="54"/>
    </row>
    <row r="29" ht="4.5" customHeight="1"/>
    <row r="30" ht="14.25" customHeight="1">
      <c r="B30" s="178"/>
      <c r="C30" s="26"/>
      <c r="D30" s="134"/>
      <c r="E30" s="179"/>
      <c r="F30" s="179"/>
      <c r="G30" s="180"/>
      <c r="H30" s="179"/>
      <c r="I30" s="179"/>
      <c r="J30" s="179"/>
      <c r="K30" s="179"/>
      <c r="L30" s="179"/>
      <c r="M30" s="181"/>
      <c r="N30" s="26"/>
      <c r="O30" s="51"/>
    </row>
    <row r="31" ht="14.25" customHeight="1">
      <c r="B31" s="32"/>
      <c r="D31" s="60"/>
      <c r="E31" s="182"/>
      <c r="F31" s="182"/>
      <c r="G31" s="183"/>
      <c r="H31" s="182"/>
      <c r="I31" s="182"/>
      <c r="J31" s="182"/>
      <c r="K31" s="182"/>
      <c r="L31" s="182"/>
      <c r="M31" s="59"/>
      <c r="O31" s="52"/>
    </row>
    <row r="32" ht="14.25" customHeight="1">
      <c r="B32" s="32"/>
      <c r="D32" s="60"/>
      <c r="E32" s="182"/>
      <c r="F32" s="182"/>
      <c r="G32" s="183"/>
      <c r="H32" s="182"/>
      <c r="I32" s="182"/>
      <c r="J32" s="182"/>
      <c r="K32" s="182"/>
      <c r="L32" s="182"/>
      <c r="M32" s="59"/>
      <c r="O32" s="52"/>
    </row>
    <row r="33" ht="14.25" customHeight="1">
      <c r="B33" s="32"/>
      <c r="D33" s="60"/>
      <c r="E33" s="182"/>
      <c r="F33" s="182"/>
      <c r="G33" s="184"/>
      <c r="H33" s="182"/>
      <c r="I33" s="182"/>
      <c r="J33" s="182"/>
      <c r="K33" s="182"/>
      <c r="L33" s="182"/>
      <c r="M33" s="59"/>
      <c r="O33" s="52"/>
    </row>
    <row r="34" ht="14.25" customHeight="1">
      <c r="B34" s="53"/>
      <c r="C34" s="3"/>
      <c r="D34" s="185"/>
      <c r="E34" s="186"/>
      <c r="F34" s="186"/>
      <c r="G34" s="187"/>
      <c r="H34" s="186"/>
      <c r="I34" s="186"/>
      <c r="J34" s="186"/>
      <c r="K34" s="186"/>
      <c r="L34" s="186"/>
      <c r="M34" s="188"/>
      <c r="N34" s="3"/>
      <c r="O34" s="54"/>
    </row>
    <row r="35" ht="3.75" customHeight="1"/>
    <row r="36" ht="14.25" customHeight="1">
      <c r="B36" s="178"/>
      <c r="C36" s="26"/>
      <c r="D36" s="134"/>
      <c r="E36" s="179"/>
      <c r="F36" s="179"/>
      <c r="G36" s="180"/>
      <c r="H36" s="179"/>
      <c r="I36" s="179"/>
      <c r="J36" s="179"/>
      <c r="K36" s="179"/>
      <c r="L36" s="179"/>
      <c r="M36" s="181"/>
      <c r="N36" s="26"/>
      <c r="O36" s="51"/>
    </row>
    <row r="37" ht="14.25" customHeight="1">
      <c r="B37" s="32"/>
      <c r="D37" s="60"/>
      <c r="E37" s="182"/>
      <c r="F37" s="182"/>
      <c r="G37" s="183"/>
      <c r="H37" s="182"/>
      <c r="I37" s="182"/>
      <c r="J37" s="182"/>
      <c r="K37" s="182"/>
      <c r="L37" s="182"/>
      <c r="M37" s="59"/>
      <c r="O37" s="52"/>
    </row>
    <row r="38" ht="14.25" customHeight="1">
      <c r="B38" s="32"/>
      <c r="D38" s="60"/>
      <c r="E38" s="182"/>
      <c r="F38" s="182"/>
      <c r="G38" s="183"/>
      <c r="H38" s="182"/>
      <c r="I38" s="182"/>
      <c r="J38" s="182"/>
      <c r="K38" s="182"/>
      <c r="L38" s="182"/>
      <c r="M38" s="59"/>
      <c r="O38" s="52"/>
    </row>
    <row r="39" ht="14.25" customHeight="1">
      <c r="B39" s="32"/>
      <c r="D39" s="60"/>
      <c r="E39" s="182"/>
      <c r="F39" s="182"/>
      <c r="G39" s="184"/>
      <c r="H39" s="182"/>
      <c r="I39" s="182"/>
      <c r="J39" s="182"/>
      <c r="K39" s="182"/>
      <c r="L39" s="182"/>
      <c r="M39" s="59"/>
      <c r="O39" s="52"/>
    </row>
    <row r="40" ht="14.25" customHeight="1">
      <c r="B40" s="53"/>
      <c r="C40" s="3"/>
      <c r="D40" s="185"/>
      <c r="E40" s="186"/>
      <c r="F40" s="186"/>
      <c r="G40" s="187"/>
      <c r="H40" s="186"/>
      <c r="I40" s="186"/>
      <c r="J40" s="186"/>
      <c r="K40" s="186"/>
      <c r="L40" s="186"/>
      <c r="M40" s="188"/>
      <c r="N40" s="3"/>
      <c r="O40" s="54"/>
    </row>
    <row r="41" ht="6.0" customHeight="1"/>
    <row r="42" ht="14.25" customHeight="1">
      <c r="B42" s="178"/>
      <c r="C42" s="26"/>
      <c r="D42" s="134"/>
      <c r="E42" s="179"/>
      <c r="F42" s="179"/>
      <c r="G42" s="180"/>
      <c r="H42" s="179"/>
      <c r="I42" s="179"/>
      <c r="J42" s="179"/>
      <c r="K42" s="179"/>
      <c r="L42" s="179"/>
      <c r="M42" s="181"/>
      <c r="N42" s="26"/>
      <c r="O42" s="51"/>
    </row>
    <row r="43" ht="14.25" customHeight="1">
      <c r="B43" s="32"/>
      <c r="D43" s="60"/>
      <c r="E43" s="182"/>
      <c r="F43" s="182"/>
      <c r="G43" s="183"/>
      <c r="H43" s="182"/>
      <c r="I43" s="182"/>
      <c r="J43" s="182"/>
      <c r="K43" s="182"/>
      <c r="L43" s="182"/>
      <c r="M43" s="59"/>
      <c r="O43" s="52"/>
    </row>
    <row r="44" ht="14.25" customHeight="1">
      <c r="B44" s="32"/>
      <c r="D44" s="60"/>
      <c r="E44" s="182"/>
      <c r="F44" s="182"/>
      <c r="G44" s="183"/>
      <c r="H44" s="182"/>
      <c r="I44" s="182"/>
      <c r="J44" s="182"/>
      <c r="K44" s="182"/>
      <c r="L44" s="182"/>
      <c r="M44" s="59"/>
      <c r="O44" s="52"/>
    </row>
    <row r="45" ht="14.25" customHeight="1">
      <c r="B45" s="32"/>
      <c r="D45" s="60"/>
      <c r="E45" s="182"/>
      <c r="F45" s="182"/>
      <c r="G45" s="184"/>
      <c r="H45" s="182"/>
      <c r="I45" s="182"/>
      <c r="J45" s="182"/>
      <c r="K45" s="182"/>
      <c r="L45" s="182"/>
      <c r="M45" s="59"/>
      <c r="O45" s="52"/>
    </row>
    <row r="46" ht="14.25" customHeight="1">
      <c r="B46" s="53"/>
      <c r="C46" s="3"/>
      <c r="D46" s="185"/>
      <c r="E46" s="186"/>
      <c r="F46" s="186"/>
      <c r="G46" s="187"/>
      <c r="H46" s="186"/>
      <c r="I46" s="186"/>
      <c r="J46" s="186"/>
      <c r="K46" s="186"/>
      <c r="L46" s="186"/>
      <c r="M46" s="188"/>
      <c r="N46" s="3"/>
      <c r="O46" s="54"/>
    </row>
    <row r="47" ht="4.5" customHeight="1"/>
    <row r="48" ht="14.25" customHeight="1">
      <c r="B48" s="178"/>
      <c r="C48" s="26"/>
      <c r="D48" s="134"/>
      <c r="E48" s="179"/>
      <c r="F48" s="179"/>
      <c r="G48" s="180"/>
      <c r="H48" s="179"/>
      <c r="I48" s="179"/>
      <c r="J48" s="179"/>
      <c r="K48" s="179"/>
      <c r="L48" s="179"/>
      <c r="M48" s="181"/>
      <c r="N48" s="26"/>
      <c r="O48" s="51"/>
    </row>
    <row r="49" ht="14.25" customHeight="1">
      <c r="B49" s="32"/>
      <c r="D49" s="60"/>
      <c r="E49" s="182"/>
      <c r="F49" s="182"/>
      <c r="G49" s="183"/>
      <c r="H49" s="182"/>
      <c r="I49" s="182"/>
      <c r="J49" s="182"/>
      <c r="K49" s="182"/>
      <c r="L49" s="182"/>
      <c r="M49" s="59"/>
      <c r="O49" s="52"/>
    </row>
    <row r="50" ht="14.25" customHeight="1">
      <c r="B50" s="32"/>
      <c r="D50" s="60"/>
      <c r="E50" s="182"/>
      <c r="F50" s="182"/>
      <c r="G50" s="183"/>
      <c r="H50" s="182"/>
      <c r="I50" s="182"/>
      <c r="J50" s="182"/>
      <c r="K50" s="182"/>
      <c r="L50" s="182"/>
      <c r="M50" s="59"/>
      <c r="O50" s="52"/>
    </row>
    <row r="51" ht="14.25" customHeight="1">
      <c r="B51" s="32"/>
      <c r="D51" s="60"/>
      <c r="E51" s="182"/>
      <c r="F51" s="182"/>
      <c r="G51" s="184"/>
      <c r="H51" s="182"/>
      <c r="I51" s="182"/>
      <c r="J51" s="182"/>
      <c r="K51" s="182"/>
      <c r="L51" s="182"/>
      <c r="M51" s="59"/>
      <c r="O51" s="52"/>
    </row>
    <row r="52" ht="14.25" customHeight="1">
      <c r="B52" s="53"/>
      <c r="C52" s="3"/>
      <c r="D52" s="185"/>
      <c r="E52" s="186"/>
      <c r="F52" s="186"/>
      <c r="G52" s="187"/>
      <c r="H52" s="186"/>
      <c r="I52" s="186"/>
      <c r="J52" s="186"/>
      <c r="K52" s="186"/>
      <c r="L52" s="186"/>
      <c r="M52" s="188"/>
      <c r="N52" s="3"/>
      <c r="O52" s="54"/>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6">
    <mergeCell ref="K30:K34"/>
    <mergeCell ref="L30:L34"/>
    <mergeCell ref="M30:O34"/>
    <mergeCell ref="B24:D28"/>
    <mergeCell ref="B30:D34"/>
    <mergeCell ref="E30:E34"/>
    <mergeCell ref="F30:F34"/>
    <mergeCell ref="H30:H34"/>
    <mergeCell ref="I30:I34"/>
    <mergeCell ref="J30:J34"/>
    <mergeCell ref="L36:L40"/>
    <mergeCell ref="M36:O40"/>
    <mergeCell ref="B36:D40"/>
    <mergeCell ref="E36:E40"/>
    <mergeCell ref="F36:F40"/>
    <mergeCell ref="H36:H40"/>
    <mergeCell ref="I36:I40"/>
    <mergeCell ref="J36:J40"/>
    <mergeCell ref="K36:K40"/>
    <mergeCell ref="L42:L46"/>
    <mergeCell ref="M42:O46"/>
    <mergeCell ref="B42:D46"/>
    <mergeCell ref="E42:E46"/>
    <mergeCell ref="F42:F46"/>
    <mergeCell ref="H42:H46"/>
    <mergeCell ref="I42:I46"/>
    <mergeCell ref="J42:J46"/>
    <mergeCell ref="K42:K46"/>
    <mergeCell ref="L48:L52"/>
    <mergeCell ref="M48:O52"/>
    <mergeCell ref="B48:D52"/>
    <mergeCell ref="E48:E52"/>
    <mergeCell ref="F48:F52"/>
    <mergeCell ref="H48:H52"/>
    <mergeCell ref="I48:I52"/>
    <mergeCell ref="J48:J52"/>
    <mergeCell ref="K48:K52"/>
    <mergeCell ref="B2:O2"/>
    <mergeCell ref="C3:E3"/>
    <mergeCell ref="I3:O3"/>
    <mergeCell ref="C4:E4"/>
    <mergeCell ref="I4:O4"/>
    <mergeCell ref="B5:O6"/>
    <mergeCell ref="J7:O7"/>
    <mergeCell ref="J12:J16"/>
    <mergeCell ref="K12:K16"/>
    <mergeCell ref="L12:L16"/>
    <mergeCell ref="M12:O16"/>
    <mergeCell ref="M18:O22"/>
    <mergeCell ref="B7:I7"/>
    <mergeCell ref="B8:I8"/>
    <mergeCell ref="J8:O8"/>
    <mergeCell ref="B10:D10"/>
    <mergeCell ref="M10:O10"/>
    <mergeCell ref="B11:D11"/>
    <mergeCell ref="B12:D16"/>
    <mergeCell ref="H24:H28"/>
    <mergeCell ref="I24:I28"/>
    <mergeCell ref="J24:J28"/>
    <mergeCell ref="K24:K28"/>
    <mergeCell ref="L24:L28"/>
    <mergeCell ref="M24:O28"/>
    <mergeCell ref="H12:H16"/>
    <mergeCell ref="I12:I16"/>
    <mergeCell ref="H18:H22"/>
    <mergeCell ref="I18:I22"/>
    <mergeCell ref="J18:J22"/>
    <mergeCell ref="K18:K22"/>
    <mergeCell ref="L18:L22"/>
    <mergeCell ref="E12:E16"/>
    <mergeCell ref="F12:F16"/>
    <mergeCell ref="B18:D22"/>
    <mergeCell ref="E18:E22"/>
    <mergeCell ref="F18:F22"/>
    <mergeCell ref="E24:E28"/>
    <mergeCell ref="F24:F28"/>
  </mergeCells>
  <printOptions/>
  <pageMargins bottom="0.75" footer="0.0" header="0.0" left="0.7" right="0.7" top="0.75"/>
  <pageSetup paperSize="9"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9.13"/>
    <col customWidth="1" min="3" max="3" width="6.5"/>
    <col customWidth="1" min="4" max="4" width="6.75"/>
    <col customWidth="1" min="5" max="5" width="6.63"/>
    <col customWidth="1" min="6" max="6" width="8.38"/>
    <col customWidth="1" min="7" max="7" width="7.13"/>
    <col customWidth="1" min="8" max="8" width="6.88"/>
    <col customWidth="1" min="9" max="26" width="9.38"/>
  </cols>
  <sheetData>
    <row r="1" ht="14.25" customHeight="1">
      <c r="B1" s="301" t="s">
        <v>176</v>
      </c>
      <c r="C1" s="56"/>
      <c r="D1" s="56"/>
      <c r="E1" s="56"/>
      <c r="F1" s="56"/>
      <c r="G1" s="56"/>
      <c r="H1" s="56"/>
    </row>
    <row r="2" ht="14.25" customHeight="1">
      <c r="A2" s="275" t="s">
        <v>161</v>
      </c>
      <c r="B2" s="275">
        <v>1.0</v>
      </c>
      <c r="C2" s="275">
        <v>2.0</v>
      </c>
      <c r="D2" s="275">
        <v>3.0</v>
      </c>
      <c r="E2" s="275">
        <v>4.0</v>
      </c>
      <c r="F2" s="275">
        <v>5.0</v>
      </c>
      <c r="G2" s="275">
        <v>6.0</v>
      </c>
      <c r="H2" s="275">
        <v>7.0</v>
      </c>
    </row>
    <row r="3" ht="14.25" customHeight="1">
      <c r="A3" s="275" t="s">
        <v>173</v>
      </c>
      <c r="B3" s="332">
        <v>115.0</v>
      </c>
      <c r="C3" s="332">
        <v>340.0</v>
      </c>
      <c r="D3" s="332">
        <v>445.0</v>
      </c>
      <c r="E3" s="332">
        <v>550.0</v>
      </c>
      <c r="F3" s="332">
        <v>615.0</v>
      </c>
      <c r="G3" s="332">
        <v>640.0</v>
      </c>
      <c r="H3" s="334">
        <v>665.0</v>
      </c>
      <c r="I3" s="177" t="s">
        <v>203</v>
      </c>
    </row>
    <row r="4" ht="14.25" customHeight="1">
      <c r="A4" s="275" t="s">
        <v>174</v>
      </c>
      <c r="B4" s="332">
        <v>160.0</v>
      </c>
      <c r="C4" s="332">
        <f>+'costo real'!H23</f>
        <v>435</v>
      </c>
      <c r="D4" s="24"/>
      <c r="E4" s="24"/>
      <c r="F4" s="24"/>
      <c r="G4" s="24"/>
      <c r="H4" s="24"/>
    </row>
    <row r="5" ht="14.25" customHeight="1">
      <c r="A5" s="275" t="s">
        <v>175</v>
      </c>
      <c r="B5" s="332">
        <v>72.5</v>
      </c>
      <c r="C5" s="332">
        <v>333.0</v>
      </c>
      <c r="D5" s="24"/>
      <c r="E5" s="24"/>
      <c r="F5" s="24"/>
      <c r="G5" s="24"/>
      <c r="H5" s="24"/>
    </row>
    <row r="6" ht="14.25" customHeight="1">
      <c r="A6" s="304" t="s">
        <v>179</v>
      </c>
      <c r="B6" s="310">
        <f t="shared" ref="B6:C6" si="1">+B5/B4</f>
        <v>0.453125</v>
      </c>
      <c r="C6" s="311">
        <f t="shared" si="1"/>
        <v>0.7655172414</v>
      </c>
      <c r="D6" s="24"/>
      <c r="E6" s="24"/>
      <c r="F6" s="24"/>
      <c r="G6" s="24"/>
      <c r="H6" s="24"/>
    </row>
    <row r="7" ht="14.25" customHeight="1">
      <c r="A7" s="378" t="s">
        <v>180</v>
      </c>
      <c r="B7" s="379">
        <f t="shared" ref="B7:C7" si="2">+B5/B3</f>
        <v>0.6304347826</v>
      </c>
      <c r="C7" s="380">
        <f t="shared" si="2"/>
        <v>0.9794117647</v>
      </c>
      <c r="D7" s="24"/>
      <c r="E7" s="24"/>
      <c r="F7" s="24"/>
      <c r="G7" s="24"/>
      <c r="H7" s="24"/>
    </row>
    <row r="8" ht="14.25" customHeight="1">
      <c r="A8" s="381" t="s">
        <v>205</v>
      </c>
      <c r="B8" s="382" t="s">
        <v>220</v>
      </c>
      <c r="C8" s="12"/>
      <c r="D8" s="12"/>
      <c r="E8" s="12"/>
      <c r="F8" s="12"/>
      <c r="G8" s="28"/>
      <c r="H8" s="310">
        <f>+H3/C6</f>
        <v>868.6936937</v>
      </c>
    </row>
    <row r="9" ht="14.25" customHeight="1">
      <c r="A9" s="383" t="s">
        <v>204</v>
      </c>
      <c r="B9" s="384" t="s">
        <v>221</v>
      </c>
      <c r="C9" s="385"/>
      <c r="D9" s="386"/>
      <c r="E9" s="386"/>
      <c r="F9" s="386"/>
      <c r="G9" s="387"/>
      <c r="H9" s="388">
        <f>+H8-C4</f>
        <v>433.6936937</v>
      </c>
      <c r="I9" s="389" t="s">
        <v>222</v>
      </c>
      <c r="J9" s="365"/>
    </row>
    <row r="10" ht="14.25" customHeight="1">
      <c r="A10" s="390" t="s">
        <v>223</v>
      </c>
      <c r="B10" s="391">
        <v>332.0</v>
      </c>
      <c r="C10" s="392" t="s">
        <v>224</v>
      </c>
      <c r="D10" s="74"/>
      <c r="E10" s="74"/>
      <c r="F10" s="75"/>
    </row>
    <row r="11" ht="16.5" customHeight="1">
      <c r="A11" s="393" t="s">
        <v>223</v>
      </c>
      <c r="B11" s="365">
        <v>442.81</v>
      </c>
      <c r="C11" s="394" t="s">
        <v>225</v>
      </c>
      <c r="D11" s="74"/>
      <c r="E11" s="74"/>
      <c r="F11" s="75"/>
      <c r="H11" s="340"/>
    </row>
    <row r="12" ht="14.25" customHeight="1">
      <c r="H12" s="340"/>
    </row>
    <row r="13" ht="14.25" customHeight="1">
      <c r="H13" s="340"/>
    </row>
    <row r="14" ht="14.25" customHeight="1"/>
    <row r="15" ht="14.25" customHeight="1"/>
    <row r="16" ht="14.25" customHeight="1"/>
    <row r="17" ht="14.25" customHeight="1">
      <c r="I17" s="341"/>
    </row>
    <row r="18" ht="14.25" customHeight="1"/>
    <row r="19" ht="14.25" customHeight="1">
      <c r="J19" s="215"/>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1:H1"/>
    <mergeCell ref="B8:G8"/>
    <mergeCell ref="C10:F10"/>
    <mergeCell ref="C11:F11"/>
  </mergeCell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6.88"/>
    <col customWidth="1" min="9" max="26" width="9.38"/>
  </cols>
  <sheetData>
    <row r="1" ht="14.25" customHeight="1">
      <c r="A1" s="395" t="s">
        <v>226</v>
      </c>
    </row>
    <row r="2" ht="14.25" customHeight="1">
      <c r="A2" s="330" t="s">
        <v>227</v>
      </c>
    </row>
    <row r="3" ht="14.25" customHeight="1">
      <c r="A3" s="330"/>
      <c r="B3" s="330"/>
      <c r="C3" s="330"/>
      <c r="D3" s="330"/>
      <c r="E3" s="330"/>
      <c r="F3" s="330"/>
      <c r="G3" s="330"/>
      <c r="H3" s="330"/>
    </row>
    <row r="4" ht="14.25" customHeight="1">
      <c r="A4" s="331" t="s">
        <v>176</v>
      </c>
      <c r="B4" s="56"/>
      <c r="C4" s="56"/>
      <c r="D4" s="56"/>
      <c r="E4" s="56"/>
      <c r="F4" s="56"/>
      <c r="G4" s="56"/>
      <c r="H4" s="56"/>
    </row>
    <row r="5" ht="14.25" customHeight="1">
      <c r="A5" s="275" t="s">
        <v>161</v>
      </c>
      <c r="B5" s="275">
        <v>1.0</v>
      </c>
      <c r="C5" s="275">
        <v>2.0</v>
      </c>
      <c r="D5" s="275">
        <v>3.0</v>
      </c>
      <c r="E5" s="275">
        <v>4.0</v>
      </c>
      <c r="F5" s="275">
        <v>5.0</v>
      </c>
      <c r="G5" s="275">
        <v>6.0</v>
      </c>
      <c r="H5" s="275">
        <v>7.0</v>
      </c>
    </row>
    <row r="6" ht="14.25" customHeight="1">
      <c r="A6" s="275" t="s">
        <v>173</v>
      </c>
      <c r="B6" s="332">
        <v>115.0</v>
      </c>
      <c r="C6" s="332">
        <v>340.0</v>
      </c>
      <c r="D6" s="332">
        <v>445.0</v>
      </c>
      <c r="E6" s="332">
        <v>550.0</v>
      </c>
      <c r="F6" s="332">
        <v>615.0</v>
      </c>
      <c r="G6" s="332">
        <v>640.0</v>
      </c>
      <c r="H6" s="334">
        <v>665.0</v>
      </c>
      <c r="I6" s="177" t="s">
        <v>203</v>
      </c>
    </row>
    <row r="7" ht="14.25" customHeight="1">
      <c r="A7" s="275" t="s">
        <v>174</v>
      </c>
      <c r="B7" s="332">
        <v>160.0</v>
      </c>
      <c r="C7" s="332">
        <f>+'costo real'!H23</f>
        <v>435</v>
      </c>
      <c r="D7" s="24"/>
      <c r="E7" s="24"/>
      <c r="F7" s="24"/>
      <c r="G7" s="24"/>
      <c r="H7" s="24"/>
    </row>
    <row r="8" ht="14.25" customHeight="1">
      <c r="A8" s="275" t="s">
        <v>175</v>
      </c>
      <c r="B8" s="332">
        <v>72.5</v>
      </c>
      <c r="C8" s="332">
        <v>333.0</v>
      </c>
      <c r="D8" s="24"/>
      <c r="E8" s="24"/>
      <c r="F8" s="24"/>
      <c r="G8" s="24"/>
      <c r="H8" s="24"/>
    </row>
    <row r="9" ht="14.25" customHeight="1">
      <c r="A9" s="304" t="s">
        <v>179</v>
      </c>
      <c r="B9" s="310">
        <f t="shared" ref="B9:C9" si="1">+B8/B7</f>
        <v>0.453125</v>
      </c>
      <c r="C9" s="311">
        <f t="shared" si="1"/>
        <v>0.7655172414</v>
      </c>
      <c r="D9" s="24"/>
      <c r="E9" s="24"/>
      <c r="F9" s="24"/>
      <c r="G9" s="24"/>
      <c r="H9" s="24"/>
    </row>
    <row r="10" ht="14.25" customHeight="1">
      <c r="A10" s="304" t="s">
        <v>180</v>
      </c>
      <c r="B10" s="310">
        <f t="shared" ref="B10:C10" si="2">+B8/B6</f>
        <v>0.6304347826</v>
      </c>
      <c r="C10" s="311">
        <f t="shared" si="2"/>
        <v>0.9794117647</v>
      </c>
      <c r="D10" s="24"/>
      <c r="E10" s="24"/>
      <c r="F10" s="24"/>
      <c r="G10" s="24"/>
      <c r="H10" s="24"/>
    </row>
    <row r="11" ht="14.25" customHeight="1">
      <c r="A11" s="335"/>
    </row>
    <row r="12" ht="18.75" customHeight="1">
      <c r="A12" s="396" t="s">
        <v>228</v>
      </c>
      <c r="B12" s="397" t="s">
        <v>229</v>
      </c>
      <c r="C12" s="74"/>
      <c r="D12" s="74"/>
      <c r="E12" s="74"/>
      <c r="F12" s="74"/>
      <c r="G12" s="75"/>
      <c r="H12" s="398">
        <f>+(665-333)/(665-435)</f>
        <v>1.443478261</v>
      </c>
      <c r="I12" s="399" t="s">
        <v>230</v>
      </c>
      <c r="J12" s="48"/>
      <c r="K12" s="48"/>
      <c r="L12" s="49"/>
    </row>
    <row r="13" ht="14.25" customHeight="1">
      <c r="I13" s="61"/>
      <c r="J13" s="56"/>
      <c r="K13" s="56"/>
      <c r="L13" s="57"/>
    </row>
    <row r="14" ht="14.25" customHeight="1"/>
    <row r="15" ht="14.25" customHeight="1"/>
    <row r="16" ht="14.25" customHeight="1"/>
    <row r="17" ht="14.25" customHeight="1">
      <c r="H17" s="340"/>
    </row>
    <row r="18" ht="14.25" customHeight="1"/>
    <row r="19" ht="14.25" customHeight="1"/>
    <row r="20" ht="14.25" customHeight="1"/>
    <row r="21" ht="14.25" customHeight="1">
      <c r="I21" s="341"/>
    </row>
    <row r="22" ht="14.25" customHeight="1"/>
    <row r="23" ht="14.25" customHeight="1">
      <c r="J23" s="21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I1"/>
    <mergeCell ref="A2:H2"/>
    <mergeCell ref="A4:H4"/>
    <mergeCell ref="B12:G12"/>
    <mergeCell ref="I12:L13"/>
  </mergeCell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7.0"/>
    <col customWidth="1" min="3" max="3" width="6.5"/>
    <col customWidth="1" min="4" max="4" width="6.75"/>
    <col customWidth="1" min="5" max="5" width="6.63"/>
    <col customWidth="1" min="6" max="6" width="6.88"/>
    <col customWidth="1" min="7" max="7" width="7.13"/>
    <col customWidth="1" min="8" max="8" width="6.88"/>
    <col customWidth="1" min="9" max="26" width="9.38"/>
  </cols>
  <sheetData>
    <row r="1" ht="14.25" customHeight="1">
      <c r="A1" s="395" t="s">
        <v>226</v>
      </c>
    </row>
    <row r="2" ht="14.25" customHeight="1">
      <c r="A2" s="400" t="s">
        <v>231</v>
      </c>
    </row>
    <row r="3" ht="18.0" customHeight="1">
      <c r="B3" s="331" t="s">
        <v>176</v>
      </c>
      <c r="C3" s="56"/>
      <c r="D3" s="56"/>
      <c r="E3" s="56"/>
      <c r="F3" s="56"/>
      <c r="G3" s="56"/>
      <c r="H3" s="56"/>
    </row>
    <row r="4" ht="14.25" customHeight="1">
      <c r="A4" s="275" t="s">
        <v>161</v>
      </c>
      <c r="B4" s="275">
        <v>1.0</v>
      </c>
      <c r="C4" s="275">
        <v>2.0</v>
      </c>
      <c r="D4" s="275">
        <v>3.0</v>
      </c>
      <c r="E4" s="275">
        <v>4.0</v>
      </c>
      <c r="F4" s="275">
        <v>5.0</v>
      </c>
      <c r="G4" s="275">
        <v>6.0</v>
      </c>
      <c r="H4" s="275">
        <v>7.0</v>
      </c>
    </row>
    <row r="5" ht="14.25" customHeight="1">
      <c r="A5" s="275" t="s">
        <v>173</v>
      </c>
      <c r="B5" s="332">
        <v>115.0</v>
      </c>
      <c r="C5" s="332">
        <v>340.0</v>
      </c>
      <c r="D5" s="333">
        <v>445.0</v>
      </c>
      <c r="E5" s="332">
        <v>550.0</v>
      </c>
      <c r="F5" s="332">
        <v>615.0</v>
      </c>
      <c r="G5" s="332">
        <v>640.0</v>
      </c>
      <c r="H5" s="334">
        <v>665.0</v>
      </c>
      <c r="I5" s="177" t="s">
        <v>203</v>
      </c>
    </row>
    <row r="6" ht="14.25" customHeight="1">
      <c r="A6" s="275" t="s">
        <v>174</v>
      </c>
      <c r="B6" s="332">
        <v>160.0</v>
      </c>
      <c r="C6" s="332">
        <v>385.0</v>
      </c>
      <c r="D6" s="24"/>
      <c r="E6" s="24"/>
      <c r="F6" s="24"/>
      <c r="G6" s="24"/>
      <c r="H6" s="24"/>
    </row>
    <row r="7" ht="14.25" customHeight="1">
      <c r="A7" s="275" t="s">
        <v>175</v>
      </c>
      <c r="B7" s="332">
        <v>72.5</v>
      </c>
      <c r="C7" s="332">
        <v>333.0</v>
      </c>
      <c r="D7" s="24"/>
      <c r="E7" s="24"/>
      <c r="F7" s="24"/>
      <c r="G7" s="24"/>
      <c r="H7" s="24"/>
    </row>
    <row r="8" ht="14.25" customHeight="1">
      <c r="A8" s="304" t="s">
        <v>179</v>
      </c>
      <c r="B8" s="310">
        <f t="shared" ref="B8:C8" si="1">+B7/B6</f>
        <v>0.453125</v>
      </c>
      <c r="C8" s="311">
        <f t="shared" si="1"/>
        <v>0.8649350649</v>
      </c>
      <c r="D8" s="24"/>
      <c r="E8" s="24"/>
      <c r="F8" s="24"/>
      <c r="G8" s="24"/>
      <c r="H8" s="24"/>
    </row>
    <row r="9" ht="14.25" customHeight="1">
      <c r="A9" s="304" t="s">
        <v>180</v>
      </c>
      <c r="B9" s="310">
        <f t="shared" ref="B9:C9" si="2">+B7/B5</f>
        <v>0.6304347826</v>
      </c>
      <c r="C9" s="311">
        <f t="shared" si="2"/>
        <v>0.9794117647</v>
      </c>
      <c r="D9" s="24"/>
      <c r="E9" s="24"/>
      <c r="F9" s="24"/>
      <c r="G9" s="24"/>
      <c r="H9" s="24"/>
    </row>
    <row r="10" ht="14.25" customHeight="1">
      <c r="A10" s="335"/>
    </row>
    <row r="11" ht="16.5" customHeight="1">
      <c r="A11" s="350" t="s">
        <v>228</v>
      </c>
      <c r="B11" s="401" t="s">
        <v>232</v>
      </c>
      <c r="C11" s="12"/>
      <c r="D11" s="12"/>
      <c r="E11" s="12"/>
      <c r="F11" s="12"/>
      <c r="G11" s="28"/>
      <c r="H11" s="402">
        <f>+(665-333)/(768.8-385)</f>
        <v>0.8650338718</v>
      </c>
      <c r="I11" s="403" t="s">
        <v>233</v>
      </c>
      <c r="J11" s="48"/>
      <c r="K11" s="48"/>
      <c r="L11" s="152"/>
    </row>
    <row r="12" ht="21.0" customHeight="1">
      <c r="I12" s="404"/>
      <c r="L12" s="33"/>
    </row>
    <row r="13" ht="14.25" customHeight="1">
      <c r="I13" s="405"/>
      <c r="J13" s="406"/>
      <c r="K13" s="406"/>
      <c r="L13" s="407"/>
    </row>
    <row r="14" ht="14.25" customHeight="1"/>
    <row r="15" ht="14.25" customHeight="1"/>
    <row r="16" ht="14.25" customHeight="1">
      <c r="H16" s="340"/>
    </row>
    <row r="17" ht="14.25" customHeight="1"/>
    <row r="18" ht="14.25" customHeight="1"/>
    <row r="19" ht="14.25" customHeight="1"/>
    <row r="20" ht="14.25" customHeight="1">
      <c r="I20" s="341"/>
    </row>
    <row r="21" ht="14.25" customHeight="1"/>
    <row r="22" ht="14.25" customHeight="1">
      <c r="J22" s="215"/>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I1"/>
    <mergeCell ref="A2:H2"/>
    <mergeCell ref="B3:H3"/>
    <mergeCell ref="B11:G11"/>
    <mergeCell ref="I11:L12"/>
  </mergeCell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4" width="9.38"/>
    <col customWidth="1" min="5" max="5" width="12.63"/>
    <col customWidth="1" min="6" max="6" width="6.75"/>
    <col customWidth="1" hidden="1" min="7" max="7" width="4.88"/>
    <col customWidth="1" min="8" max="26" width="9.38"/>
  </cols>
  <sheetData>
    <row r="1" ht="14.25" customHeight="1">
      <c r="A1" s="275" t="s">
        <v>161</v>
      </c>
      <c r="B1" s="275">
        <v>1.0</v>
      </c>
      <c r="C1" s="275">
        <v>2.0</v>
      </c>
      <c r="D1" s="275">
        <v>3.0</v>
      </c>
      <c r="E1" s="275">
        <v>4.0</v>
      </c>
      <c r="F1" s="275">
        <v>5.0</v>
      </c>
      <c r="G1" s="275">
        <v>6.0</v>
      </c>
      <c r="H1" s="275">
        <v>7.0</v>
      </c>
    </row>
    <row r="2" ht="14.25" customHeight="1">
      <c r="A2" s="275" t="s">
        <v>173</v>
      </c>
      <c r="B2" s="183">
        <v>115.0</v>
      </c>
      <c r="C2" s="183">
        <v>340.0</v>
      </c>
      <c r="D2" s="183">
        <v>445.0</v>
      </c>
      <c r="E2" s="183">
        <v>550.0</v>
      </c>
      <c r="F2" s="183">
        <v>615.0</v>
      </c>
      <c r="G2" s="183">
        <v>640.0</v>
      </c>
      <c r="H2" s="183">
        <v>665.0</v>
      </c>
    </row>
    <row r="3" ht="14.25" customHeight="1">
      <c r="A3" s="275" t="s">
        <v>174</v>
      </c>
      <c r="B3" s="183">
        <v>160.0</v>
      </c>
      <c r="C3" s="299">
        <f>+'costo real'!H23</f>
        <v>435</v>
      </c>
      <c r="D3" s="183"/>
      <c r="E3" s="183"/>
      <c r="F3" s="183"/>
      <c r="G3" s="183"/>
      <c r="H3" s="183"/>
    </row>
    <row r="4" ht="14.25" customHeight="1">
      <c r="A4" s="275" t="s">
        <v>175</v>
      </c>
      <c r="B4" s="183">
        <v>72.5</v>
      </c>
      <c r="C4" s="183">
        <v>333.0</v>
      </c>
      <c r="D4" s="183"/>
      <c r="E4" s="183"/>
      <c r="F4" s="183"/>
      <c r="G4" s="183"/>
      <c r="H4" s="183"/>
    </row>
    <row r="5" ht="14.25" customHeight="1">
      <c r="A5" s="350"/>
      <c r="B5" s="350"/>
      <c r="C5" s="183"/>
      <c r="D5" s="24"/>
      <c r="E5" s="24"/>
      <c r="F5" s="24"/>
      <c r="G5" s="24"/>
      <c r="H5" s="24"/>
    </row>
    <row r="6" ht="14.25" customHeight="1">
      <c r="A6" s="351" t="s">
        <v>213</v>
      </c>
      <c r="B6" s="352"/>
      <c r="C6" s="352"/>
      <c r="D6" s="24"/>
      <c r="E6" s="24"/>
      <c r="F6" s="24"/>
      <c r="G6" s="24"/>
      <c r="H6" s="24"/>
    </row>
    <row r="7" ht="14.25" customHeight="1">
      <c r="A7" s="351" t="s">
        <v>177</v>
      </c>
      <c r="B7" s="352">
        <f t="shared" ref="B7:C7" si="1">+B4-B3</f>
        <v>-87.5</v>
      </c>
      <c r="C7" s="353">
        <f t="shared" si="1"/>
        <v>-102</v>
      </c>
      <c r="D7" s="24"/>
      <c r="E7" s="24"/>
      <c r="F7" s="24"/>
      <c r="G7" s="24"/>
      <c r="H7" s="24"/>
    </row>
    <row r="8" ht="14.25" customHeight="1">
      <c r="A8" s="351" t="s">
        <v>178</v>
      </c>
      <c r="B8" s="352">
        <f t="shared" ref="B8:C8" si="2">+B4-B2</f>
        <v>-42.5</v>
      </c>
      <c r="C8" s="351">
        <f t="shared" si="2"/>
        <v>-7</v>
      </c>
      <c r="D8" s="24"/>
      <c r="E8" s="24"/>
      <c r="F8" s="24"/>
      <c r="G8" s="24"/>
      <c r="H8" s="24"/>
    </row>
    <row r="9" ht="14.25" customHeight="1">
      <c r="A9" s="308"/>
      <c r="B9" s="350"/>
      <c r="C9" s="308"/>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354" t="s">
        <v>214</v>
      </c>
      <c r="B10" s="355"/>
      <c r="C10" s="354"/>
      <c r="D10" s="24"/>
      <c r="E10" s="24"/>
      <c r="F10" s="24"/>
      <c r="G10" s="24"/>
      <c r="H10" s="24"/>
    </row>
    <row r="11" ht="14.25" customHeight="1">
      <c r="A11" s="354" t="s">
        <v>179</v>
      </c>
      <c r="B11" s="356">
        <f t="shared" ref="B11:C11" si="3">+B4/B3</f>
        <v>0.453125</v>
      </c>
      <c r="C11" s="357">
        <f t="shared" si="3"/>
        <v>0.7655172414</v>
      </c>
      <c r="D11" s="24"/>
      <c r="E11" s="24"/>
      <c r="F11" s="24"/>
      <c r="G11" s="24"/>
      <c r="H11" s="24"/>
      <c r="I11" s="24"/>
      <c r="J11" s="24"/>
      <c r="K11" s="24"/>
      <c r="L11" s="24"/>
      <c r="M11" s="24"/>
      <c r="N11" s="24"/>
      <c r="O11" s="24"/>
      <c r="P11" s="24"/>
      <c r="Q11" s="24"/>
      <c r="R11" s="24"/>
      <c r="S11" s="24"/>
      <c r="T11" s="24"/>
      <c r="U11" s="24"/>
      <c r="V11" s="24"/>
      <c r="W11" s="24"/>
      <c r="X11" s="24"/>
      <c r="Y11" s="24"/>
      <c r="Z11" s="24"/>
    </row>
    <row r="12" ht="18.75" customHeight="1">
      <c r="A12" s="354" t="s">
        <v>180</v>
      </c>
      <c r="B12" s="356">
        <f t="shared" ref="B12:C12" si="4">+B4/B2</f>
        <v>0.6304347826</v>
      </c>
      <c r="C12" s="357">
        <f t="shared" si="4"/>
        <v>0.9794117647</v>
      </c>
      <c r="D12" s="24"/>
      <c r="E12" s="24"/>
      <c r="F12" s="24"/>
      <c r="G12" s="24"/>
      <c r="H12" s="24"/>
      <c r="I12" s="24"/>
      <c r="J12" s="24"/>
      <c r="K12" s="24"/>
      <c r="L12" s="24"/>
      <c r="M12" s="24"/>
      <c r="N12" s="24"/>
      <c r="O12" s="24"/>
      <c r="P12" s="24"/>
      <c r="Q12" s="24"/>
      <c r="R12" s="24"/>
      <c r="S12" s="24"/>
      <c r="T12" s="24"/>
      <c r="U12" s="24"/>
      <c r="V12" s="24"/>
      <c r="W12" s="24"/>
      <c r="X12" s="24"/>
      <c r="Y12" s="24"/>
      <c r="Z12" s="24"/>
    </row>
    <row r="13" ht="18.75" customHeight="1">
      <c r="A13" s="358"/>
      <c r="B13" s="359"/>
      <c r="C13" s="360"/>
      <c r="D13" s="139"/>
      <c r="E13" s="139"/>
      <c r="F13" s="139"/>
      <c r="G13" s="139"/>
      <c r="H13" s="139"/>
      <c r="I13" s="139"/>
      <c r="J13" s="139"/>
      <c r="K13" s="139"/>
      <c r="L13" s="139"/>
      <c r="M13" s="139"/>
      <c r="N13" s="139"/>
      <c r="O13" s="139"/>
      <c r="P13" s="139"/>
      <c r="Q13" s="139"/>
      <c r="R13" s="139"/>
      <c r="S13" s="139"/>
      <c r="T13" s="139"/>
      <c r="U13" s="139"/>
      <c r="V13" s="139"/>
      <c r="W13" s="139"/>
      <c r="X13" s="139"/>
      <c r="Y13" s="139"/>
      <c r="Z13" s="139"/>
    </row>
    <row r="14" ht="18.75" customHeight="1">
      <c r="A14" s="408" t="s">
        <v>215</v>
      </c>
      <c r="B14" s="409"/>
      <c r="C14" s="410"/>
      <c r="D14" s="411"/>
      <c r="E14" s="412"/>
      <c r="F14" s="24"/>
      <c r="G14" s="24"/>
      <c r="H14" s="24"/>
      <c r="I14" s="24"/>
      <c r="J14" s="24"/>
      <c r="K14" s="24"/>
      <c r="L14" s="24"/>
      <c r="M14" s="24"/>
      <c r="N14" s="24"/>
      <c r="O14" s="24"/>
      <c r="P14" s="24"/>
      <c r="Q14" s="24"/>
      <c r="R14" s="24"/>
      <c r="S14" s="24"/>
      <c r="T14" s="24"/>
      <c r="U14" s="24"/>
      <c r="V14" s="24"/>
      <c r="W14" s="24"/>
      <c r="X14" s="24"/>
      <c r="Y14" s="24"/>
      <c r="Z14" s="24"/>
    </row>
    <row r="15" ht="14.25" customHeight="1">
      <c r="A15" s="366" t="s">
        <v>205</v>
      </c>
      <c r="B15" s="339">
        <f>+'4.eacpcpi-isp'!$H$10</f>
        <v>877.8103779</v>
      </c>
      <c r="C15" s="370" t="s">
        <v>219</v>
      </c>
      <c r="D15" s="370"/>
      <c r="E15" s="413"/>
      <c r="F15" s="370"/>
      <c r="G15" s="377"/>
    </row>
    <row r="16" ht="14.25" customHeight="1">
      <c r="A16" s="366" t="s">
        <v>205</v>
      </c>
      <c r="B16" s="339">
        <f>+'3.eacpptoorig'!H10</f>
        <v>767</v>
      </c>
      <c r="C16" s="370" t="s">
        <v>218</v>
      </c>
      <c r="D16" s="370"/>
      <c r="E16" s="413"/>
      <c r="F16" s="370"/>
      <c r="G16" s="377"/>
    </row>
    <row r="17" ht="14.25" customHeight="1">
      <c r="A17" s="366" t="s">
        <v>205</v>
      </c>
      <c r="B17" s="339">
        <f>+'2.eaccpi'!$H$10</f>
        <v>868.6936937</v>
      </c>
      <c r="C17" s="370" t="s">
        <v>217</v>
      </c>
      <c r="D17" s="370"/>
      <c r="E17" s="413"/>
      <c r="F17" s="370"/>
      <c r="G17" s="377"/>
    </row>
    <row r="18" ht="14.25" customHeight="1">
      <c r="A18" s="414"/>
      <c r="B18" s="24"/>
      <c r="C18" s="24"/>
      <c r="D18" s="24"/>
      <c r="E18" s="413"/>
      <c r="F18" s="24"/>
    </row>
    <row r="19" ht="14.25" customHeight="1">
      <c r="A19" s="415" t="s">
        <v>223</v>
      </c>
      <c r="B19" s="416">
        <f>+B17-C3</f>
        <v>433.6936937</v>
      </c>
      <c r="C19" s="417" t="s">
        <v>217</v>
      </c>
      <c r="E19" s="413"/>
    </row>
    <row r="20" ht="14.25" customHeight="1">
      <c r="A20" s="415" t="s">
        <v>223</v>
      </c>
      <c r="B20" s="416">
        <f>+B16-C3</f>
        <v>332</v>
      </c>
      <c r="C20" s="370" t="s">
        <v>218</v>
      </c>
      <c r="E20" s="413"/>
    </row>
    <row r="21" ht="14.25" customHeight="1">
      <c r="A21" s="415" t="s">
        <v>223</v>
      </c>
      <c r="B21" s="416">
        <f>+B15-C3</f>
        <v>442.8103779</v>
      </c>
      <c r="C21" s="370" t="s">
        <v>219</v>
      </c>
      <c r="E21" s="413"/>
    </row>
    <row r="22" ht="14.25" customHeight="1">
      <c r="A22" s="414"/>
      <c r="B22" s="24"/>
      <c r="C22" s="24"/>
      <c r="D22" s="24"/>
      <c r="E22" s="413"/>
      <c r="F22" s="24"/>
      <c r="G22" s="24"/>
      <c r="H22" s="24"/>
    </row>
    <row r="23" ht="14.25" customHeight="1">
      <c r="A23" s="418" t="s">
        <v>228</v>
      </c>
      <c r="B23" s="419">
        <f>+'calculo TCPI caso 1'!$H$12</f>
        <v>1.443478261</v>
      </c>
      <c r="C23" s="370" t="s">
        <v>234</v>
      </c>
      <c r="D23" s="420"/>
      <c r="E23" s="421"/>
      <c r="F23" s="422"/>
      <c r="G23" s="423"/>
      <c r="H23" s="424"/>
      <c r="I23" s="422"/>
      <c r="J23" s="425"/>
      <c r="K23" s="425"/>
      <c r="L23" s="425"/>
      <c r="M23" s="425"/>
      <c r="N23" s="425"/>
      <c r="O23" s="425"/>
    </row>
    <row r="24" ht="14.25" customHeight="1">
      <c r="A24" s="426" t="s">
        <v>228</v>
      </c>
      <c r="B24" s="427">
        <f>+'calculo TCPI caso 2'!$H$11</f>
        <v>0.8650338718</v>
      </c>
      <c r="C24" s="428" t="s">
        <v>235</v>
      </c>
      <c r="D24" s="429"/>
      <c r="E24" s="430"/>
      <c r="F24" s="422"/>
      <c r="G24" s="431"/>
      <c r="H24" s="360"/>
      <c r="I24" s="422"/>
    </row>
    <row r="25" ht="14.25" customHeight="1">
      <c r="F25" s="139"/>
      <c r="G25" s="139"/>
      <c r="H25" s="139"/>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9:D19"/>
    <mergeCell ref="C20:D20"/>
    <mergeCell ref="C21:D21"/>
  </mergeCell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4" width="9.38"/>
    <col customWidth="1" min="5" max="5" width="12.63"/>
    <col customWidth="1" min="6" max="6" width="6.75"/>
    <col customWidth="1" hidden="1" min="7" max="7" width="4.88"/>
    <col customWidth="1" min="8" max="26" width="9.38"/>
  </cols>
  <sheetData>
    <row r="1" ht="14.25" customHeight="1">
      <c r="A1" s="275" t="s">
        <v>161</v>
      </c>
      <c r="B1" s="275">
        <v>1.0</v>
      </c>
      <c r="C1" s="275">
        <v>2.0</v>
      </c>
      <c r="D1" s="275">
        <v>3.0</v>
      </c>
      <c r="E1" s="275">
        <v>4.0</v>
      </c>
      <c r="F1" s="275">
        <v>5.0</v>
      </c>
      <c r="G1" s="275">
        <v>6.0</v>
      </c>
      <c r="H1" s="275">
        <v>7.0</v>
      </c>
    </row>
    <row r="2" ht="14.25" customHeight="1">
      <c r="A2" s="275" t="s">
        <v>173</v>
      </c>
      <c r="B2" s="183">
        <v>115.0</v>
      </c>
      <c r="C2" s="183">
        <v>340.0</v>
      </c>
      <c r="D2" s="183">
        <v>445.0</v>
      </c>
      <c r="E2" s="183">
        <v>550.0</v>
      </c>
      <c r="F2" s="183">
        <v>615.0</v>
      </c>
      <c r="G2" s="183">
        <v>640.0</v>
      </c>
      <c r="H2" s="183">
        <v>665.0</v>
      </c>
    </row>
    <row r="3" ht="14.25" customHeight="1">
      <c r="A3" s="275" t="s">
        <v>174</v>
      </c>
      <c r="B3" s="183">
        <v>160.0</v>
      </c>
      <c r="C3" s="299">
        <f>+'costo real'!H23</f>
        <v>435</v>
      </c>
      <c r="D3" s="183"/>
      <c r="E3" s="183"/>
      <c r="F3" s="183"/>
      <c r="G3" s="183"/>
      <c r="H3" s="183"/>
    </row>
    <row r="4" ht="14.25" customHeight="1">
      <c r="A4" s="275" t="s">
        <v>175</v>
      </c>
      <c r="B4" s="183">
        <v>72.5</v>
      </c>
      <c r="C4" s="183">
        <v>333.0</v>
      </c>
      <c r="D4" s="183"/>
      <c r="E4" s="183"/>
      <c r="F4" s="183"/>
      <c r="G4" s="183"/>
      <c r="H4" s="183"/>
    </row>
    <row r="5" ht="14.25" customHeight="1">
      <c r="A5" s="350"/>
      <c r="B5" s="350"/>
      <c r="C5" s="183"/>
      <c r="D5" s="24"/>
      <c r="E5" s="24"/>
      <c r="F5" s="24"/>
      <c r="G5" s="24"/>
      <c r="H5" s="24"/>
    </row>
    <row r="6" ht="14.25" customHeight="1">
      <c r="A6" s="351" t="s">
        <v>213</v>
      </c>
      <c r="B6" s="352"/>
      <c r="C6" s="352"/>
      <c r="D6" s="24"/>
      <c r="E6" s="24"/>
      <c r="F6" s="24"/>
      <c r="G6" s="24"/>
      <c r="H6" s="24"/>
    </row>
    <row r="7" ht="14.25" customHeight="1">
      <c r="A7" s="351" t="s">
        <v>177</v>
      </c>
      <c r="B7" s="352">
        <f t="shared" ref="B7:C7" si="1">+B4-B3</f>
        <v>-87.5</v>
      </c>
      <c r="C7" s="353">
        <f t="shared" si="1"/>
        <v>-102</v>
      </c>
      <c r="D7" s="24"/>
      <c r="E7" s="24"/>
      <c r="F7" s="24"/>
      <c r="G7" s="24"/>
      <c r="H7" s="24"/>
    </row>
    <row r="8" ht="14.25" customHeight="1">
      <c r="A8" s="351" t="s">
        <v>178</v>
      </c>
      <c r="B8" s="352">
        <f t="shared" ref="B8:C8" si="2">+B4-B2</f>
        <v>-42.5</v>
      </c>
      <c r="C8" s="351">
        <f t="shared" si="2"/>
        <v>-7</v>
      </c>
      <c r="D8" s="24"/>
      <c r="E8" s="24"/>
      <c r="F8" s="24"/>
      <c r="G8" s="24"/>
      <c r="H8" s="24"/>
    </row>
    <row r="9" ht="14.25" customHeight="1">
      <c r="A9" s="308"/>
      <c r="B9" s="350"/>
      <c r="C9" s="308"/>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354" t="s">
        <v>214</v>
      </c>
      <c r="B10" s="355"/>
      <c r="C10" s="354"/>
      <c r="D10" s="24"/>
      <c r="E10" s="24"/>
      <c r="F10" s="24"/>
      <c r="G10" s="24"/>
      <c r="H10" s="24"/>
    </row>
    <row r="11" ht="14.25" customHeight="1">
      <c r="A11" s="354" t="s">
        <v>179</v>
      </c>
      <c r="B11" s="356">
        <f t="shared" ref="B11:C11" si="3">+B4/B3</f>
        <v>0.453125</v>
      </c>
      <c r="C11" s="357">
        <f t="shared" si="3"/>
        <v>0.7655172414</v>
      </c>
      <c r="D11" s="24"/>
      <c r="E11" s="24"/>
      <c r="F11" s="24"/>
      <c r="G11" s="24"/>
      <c r="H11" s="24"/>
      <c r="I11" s="24"/>
      <c r="J11" s="24"/>
      <c r="K11" s="24"/>
      <c r="L11" s="24"/>
      <c r="M11" s="24"/>
      <c r="N11" s="24"/>
      <c r="O11" s="24"/>
      <c r="P11" s="24"/>
      <c r="Q11" s="24"/>
      <c r="R11" s="24"/>
      <c r="S11" s="24"/>
      <c r="T11" s="24"/>
      <c r="U11" s="24"/>
      <c r="V11" s="24"/>
      <c r="W11" s="24"/>
      <c r="X11" s="24"/>
      <c r="Y11" s="24"/>
      <c r="Z11" s="24"/>
    </row>
    <row r="12" ht="18.75" customHeight="1">
      <c r="A12" s="354" t="s">
        <v>180</v>
      </c>
      <c r="B12" s="356">
        <f t="shared" ref="B12:C12" si="4">+B4/B2</f>
        <v>0.6304347826</v>
      </c>
      <c r="C12" s="357">
        <f t="shared" si="4"/>
        <v>0.9794117647</v>
      </c>
      <c r="D12" s="24"/>
      <c r="E12" s="24"/>
      <c r="F12" s="24"/>
      <c r="G12" s="24"/>
      <c r="H12" s="24"/>
      <c r="I12" s="24"/>
      <c r="J12" s="24"/>
      <c r="K12" s="24"/>
      <c r="L12" s="24"/>
      <c r="M12" s="24"/>
      <c r="N12" s="24"/>
      <c r="O12" s="24"/>
      <c r="P12" s="24"/>
      <c r="Q12" s="24"/>
      <c r="R12" s="24"/>
      <c r="S12" s="24"/>
      <c r="T12" s="24"/>
      <c r="U12" s="24"/>
      <c r="V12" s="24"/>
      <c r="W12" s="24"/>
      <c r="X12" s="24"/>
      <c r="Y12" s="24"/>
      <c r="Z12" s="24"/>
    </row>
    <row r="13" ht="18.75" customHeight="1">
      <c r="A13" s="358"/>
      <c r="B13" s="359"/>
      <c r="C13" s="360"/>
      <c r="D13" s="139"/>
      <c r="E13" s="139"/>
      <c r="F13" s="139"/>
      <c r="G13" s="139"/>
      <c r="H13" s="139"/>
      <c r="I13" s="139"/>
      <c r="J13" s="24"/>
      <c r="K13" s="24"/>
      <c r="L13" s="24"/>
      <c r="M13" s="24"/>
      <c r="N13" s="24"/>
      <c r="O13" s="24"/>
      <c r="P13" s="24"/>
      <c r="Q13" s="24"/>
      <c r="R13" s="24"/>
      <c r="S13" s="24"/>
      <c r="T13" s="24"/>
      <c r="U13" s="24"/>
      <c r="V13" s="24"/>
      <c r="W13" s="24"/>
      <c r="X13" s="24"/>
      <c r="Y13" s="24"/>
      <c r="Z13" s="24"/>
    </row>
    <row r="14" ht="18.75" customHeight="1">
      <c r="A14" s="408" t="s">
        <v>215</v>
      </c>
      <c r="B14" s="409"/>
      <c r="C14" s="410"/>
      <c r="D14" s="411"/>
      <c r="E14" s="412"/>
      <c r="F14" s="24"/>
      <c r="G14" s="24"/>
      <c r="H14" s="24"/>
      <c r="I14" s="24"/>
      <c r="J14" s="24"/>
      <c r="K14" s="24"/>
      <c r="L14" s="24"/>
      <c r="M14" s="24"/>
      <c r="N14" s="24"/>
      <c r="O14" s="24"/>
      <c r="P14" s="24"/>
      <c r="Q14" s="24"/>
      <c r="R14" s="24"/>
      <c r="S14" s="24"/>
      <c r="T14" s="24"/>
      <c r="U14" s="24"/>
      <c r="V14" s="24"/>
      <c r="W14" s="24"/>
      <c r="X14" s="24"/>
      <c r="Y14" s="24"/>
      <c r="Z14" s="24"/>
    </row>
    <row r="15" ht="14.25" customHeight="1">
      <c r="A15" s="366" t="s">
        <v>205</v>
      </c>
      <c r="B15" s="339">
        <f>+'3.eacpptoorig'!H10</f>
        <v>767</v>
      </c>
      <c r="C15" s="432" t="s">
        <v>218</v>
      </c>
      <c r="D15" s="432"/>
      <c r="E15" s="433"/>
      <c r="F15" s="370"/>
      <c r="G15" s="377"/>
    </row>
    <row r="16" ht="14.25" customHeight="1">
      <c r="A16" s="414"/>
      <c r="B16" s="24"/>
      <c r="C16" s="434"/>
      <c r="D16" s="434"/>
      <c r="E16" s="433"/>
      <c r="F16" s="24"/>
    </row>
    <row r="17" ht="14.25" customHeight="1">
      <c r="A17" s="415" t="s">
        <v>223</v>
      </c>
      <c r="B17" s="416">
        <f>+B15-C3</f>
        <v>332</v>
      </c>
      <c r="C17" s="432" t="s">
        <v>218</v>
      </c>
      <c r="E17" s="433"/>
    </row>
    <row r="18" ht="14.25" customHeight="1">
      <c r="A18" s="414"/>
      <c r="B18" s="24"/>
      <c r="C18" s="434"/>
      <c r="D18" s="434"/>
      <c r="E18" s="433"/>
      <c r="F18" s="24"/>
      <c r="G18" s="24"/>
      <c r="H18" s="24"/>
    </row>
    <row r="19" ht="14.25" customHeight="1">
      <c r="A19" s="418" t="s">
        <v>228</v>
      </c>
      <c r="B19" s="419">
        <f>+'calculo TCPI caso 1'!$H$12</f>
        <v>1.443478261</v>
      </c>
      <c r="C19" s="432" t="s">
        <v>234</v>
      </c>
      <c r="D19" s="435"/>
      <c r="E19" s="436"/>
      <c r="F19" s="422"/>
      <c r="G19" s="423"/>
      <c r="H19" s="424"/>
      <c r="I19" s="422"/>
    </row>
    <row r="20" ht="14.25" customHeight="1">
      <c r="A20" s="437"/>
      <c r="B20" s="438"/>
      <c r="C20" s="438"/>
      <c r="D20" s="438"/>
      <c r="E20" s="439"/>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C17:D17"/>
  </mergeCell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33.0"/>
    <col customWidth="1" min="3" max="3" width="15.13"/>
    <col customWidth="1" min="4" max="26" width="9.38"/>
  </cols>
  <sheetData>
    <row r="1" ht="14.25" customHeight="1">
      <c r="B1" s="440" t="s">
        <v>236</v>
      </c>
    </row>
    <row r="2" ht="14.25" customHeight="1">
      <c r="B2" s="400" t="s">
        <v>237</v>
      </c>
    </row>
    <row r="3" ht="14.25" customHeight="1">
      <c r="B3" s="434"/>
    </row>
    <row r="4" ht="14.25" customHeight="1">
      <c r="B4" s="441" t="s">
        <v>238</v>
      </c>
      <c r="C4" s="441" t="s">
        <v>239</v>
      </c>
    </row>
    <row r="5" ht="14.25" customHeight="1">
      <c r="B5" s="442" t="s">
        <v>240</v>
      </c>
      <c r="C5" s="443">
        <v>4.0</v>
      </c>
    </row>
    <row r="6" ht="14.25" customHeight="1">
      <c r="B6" s="442" t="s">
        <v>241</v>
      </c>
      <c r="C6" s="443">
        <v>10.0</v>
      </c>
    </row>
    <row r="7" ht="14.25" customHeight="1">
      <c r="B7" s="442" t="s">
        <v>242</v>
      </c>
      <c r="C7" s="443">
        <v>5.0</v>
      </c>
    </row>
    <row r="8" ht="14.25" customHeight="1">
      <c r="B8" s="442" t="s">
        <v>243</v>
      </c>
      <c r="C8" s="443">
        <v>6.0</v>
      </c>
    </row>
    <row r="9" ht="14.25" customHeight="1">
      <c r="B9" s="442" t="s">
        <v>244</v>
      </c>
      <c r="C9" s="443">
        <v>4.0</v>
      </c>
    </row>
    <row r="10" ht="14.25" customHeight="1">
      <c r="B10" s="434"/>
    </row>
    <row r="11" ht="14.25" customHeight="1">
      <c r="B11" s="434"/>
    </row>
    <row r="12" ht="14.25" customHeight="1">
      <c r="B12" s="434"/>
    </row>
    <row r="13" ht="14.25" customHeight="1">
      <c r="B13" s="434"/>
    </row>
    <row r="14" ht="14.25" customHeight="1">
      <c r="B14" s="434"/>
    </row>
    <row r="15" ht="14.25" customHeight="1">
      <c r="B15" s="434"/>
    </row>
    <row r="16" ht="14.25" customHeight="1">
      <c r="B16" s="434"/>
    </row>
    <row r="17" ht="14.25" customHeight="1">
      <c r="B17" s="434"/>
    </row>
    <row r="18" ht="14.25" customHeight="1">
      <c r="B18" s="434"/>
    </row>
    <row r="19" ht="14.25" customHeight="1">
      <c r="B19" s="434"/>
    </row>
    <row r="20" ht="14.25" customHeight="1">
      <c r="B20" s="434"/>
    </row>
    <row r="21" ht="14.25" customHeight="1">
      <c r="B21" s="434"/>
    </row>
    <row r="22" ht="14.25" customHeight="1">
      <c r="B22" s="434"/>
    </row>
    <row r="23" ht="14.25" customHeight="1">
      <c r="B23" s="434"/>
    </row>
    <row r="24" ht="14.25" customHeight="1">
      <c r="B24" s="434"/>
    </row>
    <row r="25" ht="14.25" customHeight="1">
      <c r="B25" s="434"/>
    </row>
    <row r="26" ht="14.25" customHeight="1">
      <c r="B26" s="434"/>
    </row>
    <row r="27" ht="14.25" customHeight="1">
      <c r="B27" s="434"/>
    </row>
    <row r="28" ht="14.25" customHeight="1">
      <c r="B28" s="434"/>
    </row>
    <row r="29" ht="14.25" customHeight="1">
      <c r="B29" s="434"/>
    </row>
    <row r="30" ht="14.25" customHeight="1">
      <c r="B30" s="434"/>
    </row>
    <row r="31" ht="14.25" customHeight="1">
      <c r="B31" s="434"/>
    </row>
    <row r="32" ht="14.25" customHeight="1">
      <c r="B32" s="434"/>
    </row>
    <row r="33" ht="14.25" customHeight="1">
      <c r="B33" s="434"/>
    </row>
    <row r="34" ht="14.25" customHeight="1">
      <c r="B34" s="434"/>
    </row>
    <row r="35" ht="14.25" customHeight="1">
      <c r="B35" s="434"/>
    </row>
    <row r="36" ht="14.25" customHeight="1">
      <c r="B36" s="434"/>
    </row>
    <row r="37" ht="14.25" customHeight="1">
      <c r="B37" s="434"/>
    </row>
    <row r="38" ht="14.25" customHeight="1">
      <c r="B38" s="434"/>
    </row>
    <row r="39" ht="14.25" customHeight="1">
      <c r="B39" s="434"/>
    </row>
    <row r="40" ht="14.25" customHeight="1">
      <c r="B40" s="434"/>
    </row>
    <row r="41" ht="14.25" customHeight="1">
      <c r="B41" s="434"/>
    </row>
    <row r="42" ht="14.25" customHeight="1">
      <c r="B42" s="434"/>
    </row>
    <row r="43" ht="14.25" customHeight="1">
      <c r="B43" s="434"/>
    </row>
    <row r="44" ht="14.25" customHeight="1">
      <c r="B44" s="434"/>
    </row>
    <row r="45" ht="14.25" customHeight="1">
      <c r="B45" s="434"/>
    </row>
    <row r="46" ht="14.25" customHeight="1">
      <c r="B46" s="434"/>
    </row>
    <row r="47" ht="14.25" customHeight="1">
      <c r="B47" s="434"/>
    </row>
    <row r="48" ht="14.25" customHeight="1">
      <c r="B48" s="434"/>
    </row>
    <row r="49" ht="14.25" customHeight="1">
      <c r="B49" s="434"/>
    </row>
    <row r="50" ht="14.25" customHeight="1">
      <c r="B50" s="434"/>
    </row>
    <row r="51" ht="14.25" customHeight="1">
      <c r="B51" s="434"/>
    </row>
    <row r="52" ht="14.25" customHeight="1">
      <c r="B52" s="434"/>
    </row>
    <row r="53" ht="14.25" customHeight="1">
      <c r="B53" s="434"/>
    </row>
    <row r="54" ht="14.25" customHeight="1">
      <c r="B54" s="434"/>
    </row>
    <row r="55" ht="14.25" customHeight="1">
      <c r="B55" s="434"/>
    </row>
    <row r="56" ht="14.25" customHeight="1">
      <c r="B56" s="434"/>
    </row>
    <row r="57" ht="14.25" customHeight="1">
      <c r="B57" s="434"/>
    </row>
    <row r="58" ht="14.25" customHeight="1">
      <c r="B58" s="434"/>
    </row>
    <row r="59" ht="14.25" customHeight="1">
      <c r="B59" s="434"/>
    </row>
    <row r="60" ht="14.25" customHeight="1">
      <c r="B60" s="434"/>
    </row>
    <row r="61" ht="14.25" customHeight="1">
      <c r="B61" s="434"/>
    </row>
    <row r="62" ht="14.25" customHeight="1">
      <c r="B62" s="434"/>
    </row>
    <row r="63" ht="14.25" customHeight="1">
      <c r="B63" s="434"/>
    </row>
    <row r="64" ht="14.25" customHeight="1">
      <c r="B64" s="434"/>
    </row>
    <row r="65" ht="14.25" customHeight="1">
      <c r="B65" s="434"/>
    </row>
    <row r="66" ht="14.25" customHeight="1">
      <c r="B66" s="434"/>
    </row>
    <row r="67" ht="14.25" customHeight="1">
      <c r="B67" s="434"/>
    </row>
    <row r="68" ht="14.25" customHeight="1">
      <c r="B68" s="434"/>
    </row>
    <row r="69" ht="14.25" customHeight="1">
      <c r="B69" s="434"/>
    </row>
    <row r="70" ht="14.25" customHeight="1">
      <c r="B70" s="434"/>
    </row>
    <row r="71" ht="14.25" customHeight="1">
      <c r="B71" s="434"/>
    </row>
    <row r="72" ht="14.25" customHeight="1">
      <c r="B72" s="434"/>
    </row>
    <row r="73" ht="14.25" customHeight="1">
      <c r="B73" s="434"/>
    </row>
    <row r="74" ht="14.25" customHeight="1">
      <c r="B74" s="434"/>
    </row>
    <row r="75" ht="14.25" customHeight="1">
      <c r="B75" s="434"/>
    </row>
    <row r="76" ht="14.25" customHeight="1">
      <c r="B76" s="434"/>
    </row>
    <row r="77" ht="14.25" customHeight="1">
      <c r="B77" s="434"/>
    </row>
    <row r="78" ht="14.25" customHeight="1">
      <c r="B78" s="434"/>
    </row>
    <row r="79" ht="14.25" customHeight="1">
      <c r="B79" s="434"/>
    </row>
    <row r="80" ht="14.25" customHeight="1">
      <c r="B80" s="434"/>
    </row>
    <row r="81" ht="14.25" customHeight="1">
      <c r="B81" s="434"/>
    </row>
    <row r="82" ht="14.25" customHeight="1">
      <c r="B82" s="434"/>
    </row>
    <row r="83" ht="14.25" customHeight="1">
      <c r="B83" s="434"/>
    </row>
    <row r="84" ht="14.25" customHeight="1">
      <c r="B84" s="434"/>
    </row>
    <row r="85" ht="14.25" customHeight="1">
      <c r="B85" s="434"/>
    </row>
    <row r="86" ht="14.25" customHeight="1">
      <c r="B86" s="434"/>
    </row>
    <row r="87" ht="14.25" customHeight="1">
      <c r="B87" s="434"/>
    </row>
    <row r="88" ht="14.25" customHeight="1">
      <c r="B88" s="434"/>
    </row>
    <row r="89" ht="14.25" customHeight="1">
      <c r="B89" s="434"/>
    </row>
    <row r="90" ht="14.25" customHeight="1">
      <c r="B90" s="434"/>
    </row>
    <row r="91" ht="14.25" customHeight="1">
      <c r="B91" s="434"/>
    </row>
    <row r="92" ht="14.25" customHeight="1">
      <c r="B92" s="434"/>
    </row>
    <row r="93" ht="14.25" customHeight="1">
      <c r="B93" s="434"/>
    </row>
    <row r="94" ht="14.25" customHeight="1">
      <c r="B94" s="434"/>
    </row>
    <row r="95" ht="14.25" customHeight="1">
      <c r="B95" s="434"/>
    </row>
    <row r="96" ht="14.25" customHeight="1">
      <c r="B96" s="434"/>
    </row>
    <row r="97" ht="14.25" customHeight="1">
      <c r="B97" s="434"/>
    </row>
    <row r="98" ht="14.25" customHeight="1">
      <c r="B98" s="434"/>
    </row>
    <row r="99" ht="14.25" customHeight="1">
      <c r="B99" s="434"/>
    </row>
    <row r="100" ht="14.25" customHeight="1">
      <c r="B100" s="434"/>
    </row>
    <row r="101" ht="14.25" customHeight="1">
      <c r="B101" s="434"/>
    </row>
    <row r="102" ht="14.25" customHeight="1">
      <c r="B102" s="434"/>
    </row>
    <row r="103" ht="14.25" customHeight="1">
      <c r="B103" s="434"/>
    </row>
    <row r="104" ht="14.25" customHeight="1">
      <c r="B104" s="434"/>
    </row>
    <row r="105" ht="14.25" customHeight="1">
      <c r="B105" s="434"/>
    </row>
    <row r="106" ht="14.25" customHeight="1">
      <c r="B106" s="434"/>
    </row>
    <row r="107" ht="14.25" customHeight="1">
      <c r="B107" s="434"/>
    </row>
    <row r="108" ht="14.25" customHeight="1">
      <c r="B108" s="434"/>
    </row>
    <row r="109" ht="14.25" customHeight="1">
      <c r="B109" s="434"/>
    </row>
    <row r="110" ht="14.25" customHeight="1">
      <c r="B110" s="434"/>
    </row>
    <row r="111" ht="14.25" customHeight="1">
      <c r="B111" s="434"/>
    </row>
    <row r="112" ht="14.25" customHeight="1">
      <c r="B112" s="434"/>
    </row>
    <row r="113" ht="14.25" customHeight="1">
      <c r="B113" s="434"/>
    </row>
    <row r="114" ht="14.25" customHeight="1">
      <c r="B114" s="434"/>
    </row>
    <row r="115" ht="14.25" customHeight="1">
      <c r="B115" s="434"/>
    </row>
    <row r="116" ht="14.25" customHeight="1">
      <c r="B116" s="434"/>
    </row>
    <row r="117" ht="14.25" customHeight="1">
      <c r="B117" s="434"/>
    </row>
    <row r="118" ht="14.25" customHeight="1">
      <c r="B118" s="434"/>
    </row>
    <row r="119" ht="14.25" customHeight="1">
      <c r="B119" s="434"/>
    </row>
    <row r="120" ht="14.25" customHeight="1">
      <c r="B120" s="434"/>
    </row>
    <row r="121" ht="14.25" customHeight="1">
      <c r="B121" s="434"/>
    </row>
    <row r="122" ht="14.25" customHeight="1">
      <c r="B122" s="434"/>
    </row>
    <row r="123" ht="14.25" customHeight="1">
      <c r="B123" s="434"/>
    </row>
    <row r="124" ht="14.25" customHeight="1">
      <c r="B124" s="434"/>
    </row>
    <row r="125" ht="14.25" customHeight="1">
      <c r="B125" s="434"/>
    </row>
    <row r="126" ht="14.25" customHeight="1">
      <c r="B126" s="434"/>
    </row>
    <row r="127" ht="14.25" customHeight="1">
      <c r="B127" s="434"/>
    </row>
    <row r="128" ht="14.25" customHeight="1">
      <c r="B128" s="434"/>
    </row>
    <row r="129" ht="14.25" customHeight="1">
      <c r="B129" s="434"/>
    </row>
    <row r="130" ht="14.25" customHeight="1">
      <c r="B130" s="434"/>
    </row>
    <row r="131" ht="14.25" customHeight="1">
      <c r="B131" s="434"/>
    </row>
    <row r="132" ht="14.25" customHeight="1">
      <c r="B132" s="434"/>
    </row>
    <row r="133" ht="14.25" customHeight="1">
      <c r="B133" s="434"/>
    </row>
    <row r="134" ht="14.25" customHeight="1">
      <c r="B134" s="434"/>
    </row>
    <row r="135" ht="14.25" customHeight="1">
      <c r="B135" s="434"/>
    </row>
    <row r="136" ht="14.25" customHeight="1">
      <c r="B136" s="434"/>
    </row>
    <row r="137" ht="14.25" customHeight="1">
      <c r="B137" s="434"/>
    </row>
    <row r="138" ht="14.25" customHeight="1">
      <c r="B138" s="434"/>
    </row>
    <row r="139" ht="14.25" customHeight="1">
      <c r="B139" s="434"/>
    </row>
    <row r="140" ht="14.25" customHeight="1">
      <c r="B140" s="434"/>
    </row>
    <row r="141" ht="14.25" customHeight="1">
      <c r="B141" s="434"/>
    </row>
    <row r="142" ht="14.25" customHeight="1">
      <c r="B142" s="434"/>
    </row>
    <row r="143" ht="14.25" customHeight="1">
      <c r="B143" s="434"/>
    </row>
    <row r="144" ht="14.25" customHeight="1">
      <c r="B144" s="434"/>
    </row>
    <row r="145" ht="14.25" customHeight="1">
      <c r="B145" s="434"/>
    </row>
    <row r="146" ht="14.25" customHeight="1">
      <c r="B146" s="434"/>
    </row>
    <row r="147" ht="14.25" customHeight="1">
      <c r="B147" s="434"/>
    </row>
    <row r="148" ht="14.25" customHeight="1">
      <c r="B148" s="434"/>
    </row>
    <row r="149" ht="14.25" customHeight="1">
      <c r="B149" s="434"/>
    </row>
    <row r="150" ht="14.25" customHeight="1">
      <c r="B150" s="434"/>
    </row>
    <row r="151" ht="14.25" customHeight="1">
      <c r="B151" s="434"/>
    </row>
    <row r="152" ht="14.25" customHeight="1">
      <c r="B152" s="434"/>
    </row>
    <row r="153" ht="14.25" customHeight="1">
      <c r="B153" s="434"/>
    </row>
    <row r="154" ht="14.25" customHeight="1">
      <c r="B154" s="434"/>
    </row>
    <row r="155" ht="14.25" customHeight="1">
      <c r="B155" s="434"/>
    </row>
    <row r="156" ht="14.25" customHeight="1">
      <c r="B156" s="434"/>
    </row>
    <row r="157" ht="14.25" customHeight="1">
      <c r="B157" s="434"/>
    </row>
    <row r="158" ht="14.25" customHeight="1">
      <c r="B158" s="434"/>
    </row>
    <row r="159" ht="14.25" customHeight="1">
      <c r="B159" s="434"/>
    </row>
    <row r="160" ht="14.25" customHeight="1">
      <c r="B160" s="434"/>
    </row>
    <row r="161" ht="14.25" customHeight="1">
      <c r="B161" s="434"/>
    </row>
    <row r="162" ht="14.25" customHeight="1">
      <c r="B162" s="434"/>
    </row>
    <row r="163" ht="14.25" customHeight="1">
      <c r="B163" s="434"/>
    </row>
    <row r="164" ht="14.25" customHeight="1">
      <c r="B164" s="434"/>
    </row>
    <row r="165" ht="14.25" customHeight="1">
      <c r="B165" s="434"/>
    </row>
    <row r="166" ht="14.25" customHeight="1">
      <c r="B166" s="434"/>
    </row>
    <row r="167" ht="14.25" customHeight="1">
      <c r="B167" s="434"/>
    </row>
    <row r="168" ht="14.25" customHeight="1">
      <c r="B168" s="434"/>
    </row>
    <row r="169" ht="14.25" customHeight="1">
      <c r="B169" s="434"/>
    </row>
    <row r="170" ht="14.25" customHeight="1">
      <c r="B170" s="434"/>
    </row>
    <row r="171" ht="14.25" customHeight="1">
      <c r="B171" s="434"/>
    </row>
    <row r="172" ht="14.25" customHeight="1">
      <c r="B172" s="434"/>
    </row>
    <row r="173" ht="14.25" customHeight="1">
      <c r="B173" s="434"/>
    </row>
    <row r="174" ht="14.25" customHeight="1">
      <c r="B174" s="434"/>
    </row>
    <row r="175" ht="14.25" customHeight="1">
      <c r="B175" s="434"/>
    </row>
    <row r="176" ht="14.25" customHeight="1">
      <c r="B176" s="434"/>
    </row>
    <row r="177" ht="14.25" customHeight="1">
      <c r="B177" s="434"/>
    </row>
    <row r="178" ht="14.25" customHeight="1">
      <c r="B178" s="434"/>
    </row>
    <row r="179" ht="14.25" customHeight="1">
      <c r="B179" s="434"/>
    </row>
    <row r="180" ht="14.25" customHeight="1">
      <c r="B180" s="434"/>
    </row>
    <row r="181" ht="14.25" customHeight="1">
      <c r="B181" s="434"/>
    </row>
    <row r="182" ht="14.25" customHeight="1">
      <c r="B182" s="434"/>
    </row>
    <row r="183" ht="14.25" customHeight="1">
      <c r="B183" s="434"/>
    </row>
    <row r="184" ht="14.25" customHeight="1">
      <c r="B184" s="434"/>
    </row>
    <row r="185" ht="14.25" customHeight="1">
      <c r="B185" s="434"/>
    </row>
    <row r="186" ht="14.25" customHeight="1">
      <c r="B186" s="434"/>
    </row>
    <row r="187" ht="14.25" customHeight="1">
      <c r="B187" s="434"/>
    </row>
    <row r="188" ht="14.25" customHeight="1">
      <c r="B188" s="434"/>
    </row>
    <row r="189" ht="14.25" customHeight="1">
      <c r="B189" s="434"/>
    </row>
    <row r="190" ht="14.25" customHeight="1">
      <c r="B190" s="434"/>
    </row>
    <row r="191" ht="14.25" customHeight="1">
      <c r="B191" s="434"/>
    </row>
    <row r="192" ht="14.25" customHeight="1">
      <c r="B192" s="434"/>
    </row>
    <row r="193" ht="14.25" customHeight="1">
      <c r="B193" s="434"/>
    </row>
    <row r="194" ht="14.25" customHeight="1">
      <c r="B194" s="434"/>
    </row>
    <row r="195" ht="14.25" customHeight="1">
      <c r="B195" s="434"/>
    </row>
    <row r="196" ht="14.25" customHeight="1">
      <c r="B196" s="434"/>
    </row>
    <row r="197" ht="14.25" customHeight="1">
      <c r="B197" s="434"/>
    </row>
    <row r="198" ht="14.25" customHeight="1">
      <c r="B198" s="434"/>
    </row>
    <row r="199" ht="14.25" customHeight="1">
      <c r="B199" s="434"/>
    </row>
    <row r="200" ht="14.25" customHeight="1">
      <c r="B200" s="434"/>
    </row>
    <row r="201" ht="14.25" customHeight="1">
      <c r="B201" s="434"/>
    </row>
    <row r="202" ht="14.25" customHeight="1">
      <c r="B202" s="434"/>
    </row>
    <row r="203" ht="14.25" customHeight="1">
      <c r="B203" s="434"/>
    </row>
    <row r="204" ht="14.25" customHeight="1">
      <c r="B204" s="434"/>
    </row>
    <row r="205" ht="14.25" customHeight="1">
      <c r="B205" s="434"/>
    </row>
    <row r="206" ht="14.25" customHeight="1">
      <c r="B206" s="434"/>
    </row>
    <row r="207" ht="14.25" customHeight="1">
      <c r="B207" s="434"/>
    </row>
    <row r="208" ht="14.25" customHeight="1">
      <c r="B208" s="434"/>
    </row>
    <row r="209" ht="14.25" customHeight="1">
      <c r="B209" s="434"/>
    </row>
    <row r="210" ht="14.25" customHeight="1">
      <c r="B210" s="434"/>
    </row>
    <row r="211" ht="14.25" customHeight="1">
      <c r="B211" s="434"/>
    </row>
    <row r="212" ht="14.25" customHeight="1">
      <c r="B212" s="434"/>
    </row>
    <row r="213" ht="14.25" customHeight="1">
      <c r="B213" s="434"/>
    </row>
    <row r="214" ht="14.25" customHeight="1">
      <c r="B214" s="434"/>
    </row>
    <row r="215" ht="14.25" customHeight="1">
      <c r="B215" s="434"/>
    </row>
    <row r="216" ht="14.25" customHeight="1">
      <c r="B216" s="434"/>
    </row>
    <row r="217" ht="14.25" customHeight="1">
      <c r="B217" s="434"/>
    </row>
    <row r="218" ht="14.25" customHeight="1">
      <c r="B218" s="434"/>
    </row>
    <row r="219" ht="14.25" customHeight="1">
      <c r="B219" s="434"/>
    </row>
    <row r="220" ht="14.25" customHeight="1">
      <c r="B220" s="434"/>
    </row>
    <row r="221" ht="14.25" customHeight="1">
      <c r="B221" s="434"/>
    </row>
    <row r="222" ht="14.25" customHeight="1">
      <c r="B222" s="434"/>
    </row>
    <row r="223" ht="14.25" customHeight="1">
      <c r="B223" s="434"/>
    </row>
    <row r="224" ht="14.25" customHeight="1">
      <c r="B224" s="434"/>
    </row>
    <row r="225" ht="14.25" customHeight="1">
      <c r="B225" s="434"/>
    </row>
    <row r="226" ht="14.25" customHeight="1">
      <c r="B226" s="434"/>
    </row>
    <row r="227" ht="14.25" customHeight="1">
      <c r="B227" s="434"/>
    </row>
    <row r="228" ht="14.25" customHeight="1">
      <c r="B228" s="434"/>
    </row>
    <row r="229" ht="14.25" customHeight="1">
      <c r="B229" s="434"/>
    </row>
    <row r="230" ht="14.25" customHeight="1">
      <c r="B230" s="434"/>
    </row>
    <row r="231" ht="14.25" customHeight="1">
      <c r="B231" s="434"/>
    </row>
    <row r="232" ht="14.25" customHeight="1">
      <c r="B232" s="434"/>
    </row>
    <row r="233" ht="14.25" customHeight="1">
      <c r="B233" s="434"/>
    </row>
    <row r="234" ht="14.25" customHeight="1">
      <c r="B234" s="434"/>
    </row>
    <row r="235" ht="14.25" customHeight="1">
      <c r="B235" s="434"/>
    </row>
    <row r="236" ht="14.25" customHeight="1">
      <c r="B236" s="434"/>
    </row>
    <row r="237" ht="14.25" customHeight="1">
      <c r="B237" s="434"/>
    </row>
    <row r="238" ht="14.25" customHeight="1">
      <c r="B238" s="434"/>
    </row>
    <row r="239" ht="14.25" customHeight="1">
      <c r="B239" s="434"/>
    </row>
    <row r="240" ht="14.25" customHeight="1">
      <c r="B240" s="434"/>
    </row>
    <row r="241" ht="14.25" customHeight="1">
      <c r="B241" s="434"/>
    </row>
    <row r="242" ht="14.25" customHeight="1">
      <c r="B242" s="434"/>
    </row>
    <row r="243" ht="14.25" customHeight="1">
      <c r="B243" s="434"/>
    </row>
    <row r="244" ht="14.25" customHeight="1">
      <c r="B244" s="434"/>
    </row>
    <row r="245" ht="14.25" customHeight="1">
      <c r="B245" s="434"/>
    </row>
    <row r="246" ht="14.25" customHeight="1">
      <c r="B246" s="434"/>
    </row>
    <row r="247" ht="14.25" customHeight="1">
      <c r="B247" s="434"/>
    </row>
    <row r="248" ht="14.25" customHeight="1">
      <c r="B248" s="434"/>
    </row>
    <row r="249" ht="14.25" customHeight="1">
      <c r="B249" s="434"/>
    </row>
    <row r="250" ht="14.25" customHeight="1">
      <c r="B250" s="434"/>
    </row>
    <row r="251" ht="14.25" customHeight="1">
      <c r="B251" s="434"/>
    </row>
    <row r="252" ht="14.25" customHeight="1">
      <c r="B252" s="434"/>
    </row>
    <row r="253" ht="14.25" customHeight="1">
      <c r="B253" s="434"/>
    </row>
    <row r="254" ht="14.25" customHeight="1">
      <c r="B254" s="434"/>
    </row>
    <row r="255" ht="14.25" customHeight="1">
      <c r="B255" s="434"/>
    </row>
    <row r="256" ht="14.25" customHeight="1">
      <c r="B256" s="434"/>
    </row>
    <row r="257" ht="14.25" customHeight="1">
      <c r="B257" s="434"/>
    </row>
    <row r="258" ht="14.25" customHeight="1">
      <c r="B258" s="434"/>
    </row>
    <row r="259" ht="14.25" customHeight="1">
      <c r="B259" s="434"/>
    </row>
    <row r="260" ht="14.25" customHeight="1">
      <c r="B260" s="434"/>
    </row>
    <row r="261" ht="14.25" customHeight="1">
      <c r="B261" s="434"/>
    </row>
    <row r="262" ht="14.25" customHeight="1">
      <c r="B262" s="434"/>
    </row>
    <row r="263" ht="14.25" customHeight="1">
      <c r="B263" s="434"/>
    </row>
    <row r="264" ht="14.25" customHeight="1">
      <c r="B264" s="434"/>
    </row>
    <row r="265" ht="14.25" customHeight="1">
      <c r="B265" s="434"/>
    </row>
    <row r="266" ht="14.25" customHeight="1">
      <c r="B266" s="434"/>
    </row>
    <row r="267" ht="14.25" customHeight="1">
      <c r="B267" s="434"/>
    </row>
    <row r="268" ht="14.25" customHeight="1">
      <c r="B268" s="434"/>
    </row>
    <row r="269" ht="14.25" customHeight="1">
      <c r="B269" s="434"/>
    </row>
    <row r="270" ht="14.25" customHeight="1">
      <c r="B270" s="434"/>
    </row>
    <row r="271" ht="14.25" customHeight="1">
      <c r="B271" s="434"/>
    </row>
    <row r="272" ht="14.25" customHeight="1">
      <c r="B272" s="434"/>
    </row>
    <row r="273" ht="14.25" customHeight="1">
      <c r="B273" s="434"/>
    </row>
    <row r="274" ht="14.25" customHeight="1">
      <c r="B274" s="434"/>
    </row>
    <row r="275" ht="14.25" customHeight="1">
      <c r="B275" s="434"/>
    </row>
    <row r="276" ht="14.25" customHeight="1">
      <c r="B276" s="434"/>
    </row>
    <row r="277" ht="14.25" customHeight="1">
      <c r="B277" s="434"/>
    </row>
    <row r="278" ht="14.25" customHeight="1">
      <c r="B278" s="434"/>
    </row>
    <row r="279" ht="14.25" customHeight="1">
      <c r="B279" s="434"/>
    </row>
    <row r="280" ht="14.25" customHeight="1">
      <c r="B280" s="434"/>
    </row>
    <row r="281" ht="14.25" customHeight="1">
      <c r="B281" s="434"/>
    </row>
    <row r="282" ht="14.25" customHeight="1">
      <c r="B282" s="434"/>
    </row>
    <row r="283" ht="14.25" customHeight="1">
      <c r="B283" s="434"/>
    </row>
    <row r="284" ht="14.25" customHeight="1">
      <c r="B284" s="434"/>
    </row>
    <row r="285" ht="14.25" customHeight="1">
      <c r="B285" s="434"/>
    </row>
    <row r="286" ht="14.25" customHeight="1">
      <c r="B286" s="434"/>
    </row>
    <row r="287" ht="14.25" customHeight="1">
      <c r="B287" s="434"/>
    </row>
    <row r="288" ht="14.25" customHeight="1">
      <c r="B288" s="434"/>
    </row>
    <row r="289" ht="14.25" customHeight="1">
      <c r="B289" s="434"/>
    </row>
    <row r="290" ht="14.25" customHeight="1">
      <c r="B290" s="434"/>
    </row>
    <row r="291" ht="14.25" customHeight="1">
      <c r="B291" s="434"/>
    </row>
    <row r="292" ht="14.25" customHeight="1">
      <c r="B292" s="434"/>
    </row>
    <row r="293" ht="14.25" customHeight="1">
      <c r="B293" s="434"/>
    </row>
    <row r="294" ht="14.25" customHeight="1">
      <c r="B294" s="434"/>
    </row>
    <row r="295" ht="14.25" customHeight="1">
      <c r="B295" s="434"/>
    </row>
    <row r="296" ht="14.25" customHeight="1">
      <c r="B296" s="434"/>
    </row>
    <row r="297" ht="14.25" customHeight="1">
      <c r="B297" s="434"/>
    </row>
    <row r="298" ht="14.25" customHeight="1">
      <c r="B298" s="434"/>
    </row>
    <row r="299" ht="14.25" customHeight="1">
      <c r="B299" s="434"/>
    </row>
    <row r="300" ht="14.25" customHeight="1">
      <c r="B300" s="434"/>
    </row>
    <row r="301" ht="14.25" customHeight="1">
      <c r="B301" s="434"/>
    </row>
    <row r="302" ht="14.25" customHeight="1">
      <c r="B302" s="434"/>
    </row>
    <row r="303" ht="14.25" customHeight="1">
      <c r="B303" s="434"/>
    </row>
    <row r="304" ht="14.25" customHeight="1">
      <c r="B304" s="434"/>
    </row>
    <row r="305" ht="14.25" customHeight="1">
      <c r="B305" s="434"/>
    </row>
    <row r="306" ht="14.25" customHeight="1">
      <c r="B306" s="434"/>
    </row>
    <row r="307" ht="14.25" customHeight="1">
      <c r="B307" s="434"/>
    </row>
    <row r="308" ht="14.25" customHeight="1">
      <c r="B308" s="434"/>
    </row>
    <row r="309" ht="14.25" customHeight="1">
      <c r="B309" s="434"/>
    </row>
    <row r="310" ht="14.25" customHeight="1">
      <c r="B310" s="434"/>
    </row>
    <row r="311" ht="14.25" customHeight="1">
      <c r="B311" s="434"/>
    </row>
    <row r="312" ht="14.25" customHeight="1">
      <c r="B312" s="434"/>
    </row>
    <row r="313" ht="14.25" customHeight="1">
      <c r="B313" s="434"/>
    </row>
    <row r="314" ht="14.25" customHeight="1">
      <c r="B314" s="434"/>
    </row>
    <row r="315" ht="14.25" customHeight="1">
      <c r="B315" s="434"/>
    </row>
    <row r="316" ht="14.25" customHeight="1">
      <c r="B316" s="434"/>
    </row>
    <row r="317" ht="14.25" customHeight="1">
      <c r="B317" s="434"/>
    </row>
    <row r="318" ht="14.25" customHeight="1">
      <c r="B318" s="434"/>
    </row>
    <row r="319" ht="14.25" customHeight="1">
      <c r="B319" s="434"/>
    </row>
    <row r="320" ht="14.25" customHeight="1">
      <c r="B320" s="434"/>
    </row>
    <row r="321" ht="14.25" customHeight="1">
      <c r="B321" s="434"/>
    </row>
    <row r="322" ht="14.25" customHeight="1">
      <c r="B322" s="434"/>
    </row>
    <row r="323" ht="14.25" customHeight="1">
      <c r="B323" s="434"/>
    </row>
    <row r="324" ht="14.25" customHeight="1">
      <c r="B324" s="434"/>
    </row>
    <row r="325" ht="14.25" customHeight="1">
      <c r="B325" s="434"/>
    </row>
    <row r="326" ht="14.25" customHeight="1">
      <c r="B326" s="434"/>
    </row>
    <row r="327" ht="14.25" customHeight="1">
      <c r="B327" s="434"/>
    </row>
    <row r="328" ht="14.25" customHeight="1">
      <c r="B328" s="434"/>
    </row>
    <row r="329" ht="14.25" customHeight="1">
      <c r="B329" s="434"/>
    </row>
    <row r="330" ht="14.25" customHeight="1">
      <c r="B330" s="434"/>
    </row>
    <row r="331" ht="14.25" customHeight="1">
      <c r="B331" s="434"/>
    </row>
    <row r="332" ht="14.25" customHeight="1">
      <c r="B332" s="434"/>
    </row>
    <row r="333" ht="14.25" customHeight="1">
      <c r="B333" s="434"/>
    </row>
    <row r="334" ht="14.25" customHeight="1">
      <c r="B334" s="434"/>
    </row>
    <row r="335" ht="14.25" customHeight="1">
      <c r="B335" s="434"/>
    </row>
    <row r="336" ht="14.25" customHeight="1">
      <c r="B336" s="434"/>
    </row>
    <row r="337" ht="14.25" customHeight="1">
      <c r="B337" s="434"/>
    </row>
    <row r="338" ht="14.25" customHeight="1">
      <c r="B338" s="434"/>
    </row>
    <row r="339" ht="14.25" customHeight="1">
      <c r="B339" s="434"/>
    </row>
    <row r="340" ht="14.25" customHeight="1">
      <c r="B340" s="434"/>
    </row>
    <row r="341" ht="14.25" customHeight="1">
      <c r="B341" s="434"/>
    </row>
    <row r="342" ht="14.25" customHeight="1">
      <c r="B342" s="434"/>
    </row>
    <row r="343" ht="14.25" customHeight="1">
      <c r="B343" s="434"/>
    </row>
    <row r="344" ht="14.25" customHeight="1">
      <c r="B344" s="434"/>
    </row>
    <row r="345" ht="14.25" customHeight="1">
      <c r="B345" s="434"/>
    </row>
    <row r="346" ht="14.25" customHeight="1">
      <c r="B346" s="434"/>
    </row>
    <row r="347" ht="14.25" customHeight="1">
      <c r="B347" s="434"/>
    </row>
    <row r="348" ht="14.25" customHeight="1">
      <c r="B348" s="434"/>
    </row>
    <row r="349" ht="14.25" customHeight="1">
      <c r="B349" s="434"/>
    </row>
    <row r="350" ht="14.25" customHeight="1">
      <c r="B350" s="434"/>
    </row>
    <row r="351" ht="14.25" customHeight="1">
      <c r="B351" s="434"/>
    </row>
    <row r="352" ht="14.25" customHeight="1">
      <c r="B352" s="434"/>
    </row>
    <row r="353" ht="14.25" customHeight="1">
      <c r="B353" s="434"/>
    </row>
    <row r="354" ht="14.25" customHeight="1">
      <c r="B354" s="434"/>
    </row>
    <row r="355" ht="14.25" customHeight="1">
      <c r="B355" s="434"/>
    </row>
    <row r="356" ht="14.25" customHeight="1">
      <c r="B356" s="434"/>
    </row>
    <row r="357" ht="14.25" customHeight="1">
      <c r="B357" s="434"/>
    </row>
    <row r="358" ht="14.25" customHeight="1">
      <c r="B358" s="434"/>
    </row>
    <row r="359" ht="14.25" customHeight="1">
      <c r="B359" s="434"/>
    </row>
    <row r="360" ht="14.25" customHeight="1">
      <c r="B360" s="434"/>
    </row>
    <row r="361" ht="14.25" customHeight="1">
      <c r="B361" s="434"/>
    </row>
    <row r="362" ht="14.25" customHeight="1">
      <c r="B362" s="434"/>
    </row>
    <row r="363" ht="14.25" customHeight="1">
      <c r="B363" s="434"/>
    </row>
    <row r="364" ht="14.25" customHeight="1">
      <c r="B364" s="434"/>
    </row>
    <row r="365" ht="14.25" customHeight="1">
      <c r="B365" s="434"/>
    </row>
    <row r="366" ht="14.25" customHeight="1">
      <c r="B366" s="434"/>
    </row>
    <row r="367" ht="14.25" customHeight="1">
      <c r="B367" s="434"/>
    </row>
    <row r="368" ht="14.25" customHeight="1">
      <c r="B368" s="434"/>
    </row>
    <row r="369" ht="14.25" customHeight="1">
      <c r="B369" s="434"/>
    </row>
    <row r="370" ht="14.25" customHeight="1">
      <c r="B370" s="434"/>
    </row>
    <row r="371" ht="14.25" customHeight="1">
      <c r="B371" s="434"/>
    </row>
    <row r="372" ht="14.25" customHeight="1">
      <c r="B372" s="434"/>
    </row>
    <row r="373" ht="14.25" customHeight="1">
      <c r="B373" s="434"/>
    </row>
    <row r="374" ht="14.25" customHeight="1">
      <c r="B374" s="434"/>
    </row>
    <row r="375" ht="14.25" customHeight="1">
      <c r="B375" s="434"/>
    </row>
    <row r="376" ht="14.25" customHeight="1">
      <c r="B376" s="434"/>
    </row>
    <row r="377" ht="14.25" customHeight="1">
      <c r="B377" s="434"/>
    </row>
    <row r="378" ht="14.25" customHeight="1">
      <c r="B378" s="434"/>
    </row>
    <row r="379" ht="14.25" customHeight="1">
      <c r="B379" s="434"/>
    </row>
    <row r="380" ht="14.25" customHeight="1">
      <c r="B380" s="434"/>
    </row>
    <row r="381" ht="14.25" customHeight="1">
      <c r="B381" s="434"/>
    </row>
    <row r="382" ht="14.25" customHeight="1">
      <c r="B382" s="434"/>
    </row>
    <row r="383" ht="14.25" customHeight="1">
      <c r="B383" s="434"/>
    </row>
    <row r="384" ht="14.25" customHeight="1">
      <c r="B384" s="434"/>
    </row>
    <row r="385" ht="14.25" customHeight="1">
      <c r="B385" s="434"/>
    </row>
    <row r="386" ht="14.25" customHeight="1">
      <c r="B386" s="434"/>
    </row>
    <row r="387" ht="14.25" customHeight="1">
      <c r="B387" s="434"/>
    </row>
    <row r="388" ht="14.25" customHeight="1">
      <c r="B388" s="434"/>
    </row>
    <row r="389" ht="14.25" customHeight="1">
      <c r="B389" s="434"/>
    </row>
    <row r="390" ht="14.25" customHeight="1">
      <c r="B390" s="434"/>
    </row>
    <row r="391" ht="14.25" customHeight="1">
      <c r="B391" s="434"/>
    </row>
    <row r="392" ht="14.25" customHeight="1">
      <c r="B392" s="434"/>
    </row>
    <row r="393" ht="14.25" customHeight="1">
      <c r="B393" s="434"/>
    </row>
    <row r="394" ht="14.25" customHeight="1">
      <c r="B394" s="434"/>
    </row>
    <row r="395" ht="14.25" customHeight="1">
      <c r="B395" s="434"/>
    </row>
    <row r="396" ht="14.25" customHeight="1">
      <c r="B396" s="434"/>
    </row>
    <row r="397" ht="14.25" customHeight="1">
      <c r="B397" s="434"/>
    </row>
    <row r="398" ht="14.25" customHeight="1">
      <c r="B398" s="434"/>
    </row>
    <row r="399" ht="14.25" customHeight="1">
      <c r="B399" s="434"/>
    </row>
    <row r="400" ht="14.25" customHeight="1">
      <c r="B400" s="434"/>
    </row>
    <row r="401" ht="14.25" customHeight="1">
      <c r="B401" s="434"/>
    </row>
    <row r="402" ht="14.25" customHeight="1">
      <c r="B402" s="434"/>
    </row>
    <row r="403" ht="14.25" customHeight="1">
      <c r="B403" s="434"/>
    </row>
    <row r="404" ht="14.25" customHeight="1">
      <c r="B404" s="434"/>
    </row>
    <row r="405" ht="14.25" customHeight="1">
      <c r="B405" s="434"/>
    </row>
    <row r="406" ht="14.25" customHeight="1">
      <c r="B406" s="434"/>
    </row>
    <row r="407" ht="14.25" customHeight="1">
      <c r="B407" s="434"/>
    </row>
    <row r="408" ht="14.25" customHeight="1">
      <c r="B408" s="434"/>
    </row>
    <row r="409" ht="14.25" customHeight="1">
      <c r="B409" s="434"/>
    </row>
    <row r="410" ht="14.25" customHeight="1">
      <c r="B410" s="434"/>
    </row>
    <row r="411" ht="14.25" customHeight="1">
      <c r="B411" s="434"/>
    </row>
    <row r="412" ht="14.25" customHeight="1">
      <c r="B412" s="434"/>
    </row>
    <row r="413" ht="14.25" customHeight="1">
      <c r="B413" s="434"/>
    </row>
    <row r="414" ht="14.25" customHeight="1">
      <c r="B414" s="434"/>
    </row>
    <row r="415" ht="14.25" customHeight="1">
      <c r="B415" s="434"/>
    </row>
    <row r="416" ht="14.25" customHeight="1">
      <c r="B416" s="434"/>
    </row>
    <row r="417" ht="14.25" customHeight="1">
      <c r="B417" s="434"/>
    </row>
    <row r="418" ht="14.25" customHeight="1">
      <c r="B418" s="434"/>
    </row>
    <row r="419" ht="14.25" customHeight="1">
      <c r="B419" s="434"/>
    </row>
    <row r="420" ht="14.25" customHeight="1">
      <c r="B420" s="434"/>
    </row>
    <row r="421" ht="14.25" customHeight="1">
      <c r="B421" s="434"/>
    </row>
    <row r="422" ht="14.25" customHeight="1">
      <c r="B422" s="434"/>
    </row>
    <row r="423" ht="14.25" customHeight="1">
      <c r="B423" s="434"/>
    </row>
    <row r="424" ht="14.25" customHeight="1">
      <c r="B424" s="434"/>
    </row>
    <row r="425" ht="14.25" customHeight="1">
      <c r="B425" s="434"/>
    </row>
    <row r="426" ht="14.25" customHeight="1">
      <c r="B426" s="434"/>
    </row>
    <row r="427" ht="14.25" customHeight="1">
      <c r="B427" s="434"/>
    </row>
    <row r="428" ht="14.25" customHeight="1">
      <c r="B428" s="434"/>
    </row>
    <row r="429" ht="14.25" customHeight="1">
      <c r="B429" s="434"/>
    </row>
    <row r="430" ht="14.25" customHeight="1">
      <c r="B430" s="434"/>
    </row>
    <row r="431" ht="14.25" customHeight="1">
      <c r="B431" s="434"/>
    </row>
    <row r="432" ht="14.25" customHeight="1">
      <c r="B432" s="434"/>
    </row>
    <row r="433" ht="14.25" customHeight="1">
      <c r="B433" s="434"/>
    </row>
    <row r="434" ht="14.25" customHeight="1">
      <c r="B434" s="434"/>
    </row>
    <row r="435" ht="14.25" customHeight="1">
      <c r="B435" s="434"/>
    </row>
    <row r="436" ht="14.25" customHeight="1">
      <c r="B436" s="434"/>
    </row>
    <row r="437" ht="14.25" customHeight="1">
      <c r="B437" s="434"/>
    </row>
    <row r="438" ht="14.25" customHeight="1">
      <c r="B438" s="434"/>
    </row>
    <row r="439" ht="14.25" customHeight="1">
      <c r="B439" s="434"/>
    </row>
    <row r="440" ht="14.25" customHeight="1">
      <c r="B440" s="434"/>
    </row>
    <row r="441" ht="14.25" customHeight="1">
      <c r="B441" s="434"/>
    </row>
    <row r="442" ht="14.25" customHeight="1">
      <c r="B442" s="434"/>
    </row>
    <row r="443" ht="14.25" customHeight="1">
      <c r="B443" s="434"/>
    </row>
    <row r="444" ht="14.25" customHeight="1">
      <c r="B444" s="434"/>
    </row>
    <row r="445" ht="14.25" customHeight="1">
      <c r="B445" s="434"/>
    </row>
    <row r="446" ht="14.25" customHeight="1">
      <c r="B446" s="434"/>
    </row>
    <row r="447" ht="14.25" customHeight="1">
      <c r="B447" s="434"/>
    </row>
    <row r="448" ht="14.25" customHeight="1">
      <c r="B448" s="434"/>
    </row>
    <row r="449" ht="14.25" customHeight="1">
      <c r="B449" s="434"/>
    </row>
    <row r="450" ht="14.25" customHeight="1">
      <c r="B450" s="434"/>
    </row>
    <row r="451" ht="14.25" customHeight="1">
      <c r="B451" s="434"/>
    </row>
    <row r="452" ht="14.25" customHeight="1">
      <c r="B452" s="434"/>
    </row>
    <row r="453" ht="14.25" customHeight="1">
      <c r="B453" s="434"/>
    </row>
    <row r="454" ht="14.25" customHeight="1">
      <c r="B454" s="434"/>
    </row>
    <row r="455" ht="14.25" customHeight="1">
      <c r="B455" s="434"/>
    </row>
    <row r="456" ht="14.25" customHeight="1">
      <c r="B456" s="434"/>
    </row>
    <row r="457" ht="14.25" customHeight="1">
      <c r="B457" s="434"/>
    </row>
    <row r="458" ht="14.25" customHeight="1">
      <c r="B458" s="434"/>
    </row>
    <row r="459" ht="14.25" customHeight="1">
      <c r="B459" s="434"/>
    </row>
    <row r="460" ht="14.25" customHeight="1">
      <c r="B460" s="434"/>
    </row>
    <row r="461" ht="14.25" customHeight="1">
      <c r="B461" s="434"/>
    </row>
    <row r="462" ht="14.25" customHeight="1">
      <c r="B462" s="434"/>
    </row>
    <row r="463" ht="14.25" customHeight="1">
      <c r="B463" s="434"/>
    </row>
    <row r="464" ht="14.25" customHeight="1">
      <c r="B464" s="434"/>
    </row>
    <row r="465" ht="14.25" customHeight="1">
      <c r="B465" s="434"/>
    </row>
    <row r="466" ht="14.25" customHeight="1">
      <c r="B466" s="434"/>
    </row>
    <row r="467" ht="14.25" customHeight="1">
      <c r="B467" s="434"/>
    </row>
    <row r="468" ht="14.25" customHeight="1">
      <c r="B468" s="434"/>
    </row>
    <row r="469" ht="14.25" customHeight="1">
      <c r="B469" s="434"/>
    </row>
    <row r="470" ht="14.25" customHeight="1">
      <c r="B470" s="434"/>
    </row>
    <row r="471" ht="14.25" customHeight="1">
      <c r="B471" s="434"/>
    </row>
    <row r="472" ht="14.25" customHeight="1">
      <c r="B472" s="434"/>
    </row>
    <row r="473" ht="14.25" customHeight="1">
      <c r="B473" s="434"/>
    </row>
    <row r="474" ht="14.25" customHeight="1">
      <c r="B474" s="434"/>
    </row>
    <row r="475" ht="14.25" customHeight="1">
      <c r="B475" s="434"/>
    </row>
    <row r="476" ht="14.25" customHeight="1">
      <c r="B476" s="434"/>
    </row>
    <row r="477" ht="14.25" customHeight="1">
      <c r="B477" s="434"/>
    </row>
    <row r="478" ht="14.25" customHeight="1">
      <c r="B478" s="434"/>
    </row>
    <row r="479" ht="14.25" customHeight="1">
      <c r="B479" s="434"/>
    </row>
    <row r="480" ht="14.25" customHeight="1">
      <c r="B480" s="434"/>
    </row>
    <row r="481" ht="14.25" customHeight="1">
      <c r="B481" s="434"/>
    </row>
    <row r="482" ht="14.25" customHeight="1">
      <c r="B482" s="434"/>
    </row>
    <row r="483" ht="14.25" customHeight="1">
      <c r="B483" s="434"/>
    </row>
    <row r="484" ht="14.25" customHeight="1">
      <c r="B484" s="434"/>
    </row>
    <row r="485" ht="14.25" customHeight="1">
      <c r="B485" s="434"/>
    </row>
    <row r="486" ht="14.25" customHeight="1">
      <c r="B486" s="434"/>
    </row>
    <row r="487" ht="14.25" customHeight="1">
      <c r="B487" s="434"/>
    </row>
    <row r="488" ht="14.25" customHeight="1">
      <c r="B488" s="434"/>
    </row>
    <row r="489" ht="14.25" customHeight="1">
      <c r="B489" s="434"/>
    </row>
    <row r="490" ht="14.25" customHeight="1">
      <c r="B490" s="434"/>
    </row>
    <row r="491" ht="14.25" customHeight="1">
      <c r="B491" s="434"/>
    </row>
    <row r="492" ht="14.25" customHeight="1">
      <c r="B492" s="434"/>
    </row>
    <row r="493" ht="14.25" customHeight="1">
      <c r="B493" s="434"/>
    </row>
    <row r="494" ht="14.25" customHeight="1">
      <c r="B494" s="434"/>
    </row>
    <row r="495" ht="14.25" customHeight="1">
      <c r="B495" s="434"/>
    </row>
    <row r="496" ht="14.25" customHeight="1">
      <c r="B496" s="434"/>
    </row>
    <row r="497" ht="14.25" customHeight="1">
      <c r="B497" s="434"/>
    </row>
    <row r="498" ht="14.25" customHeight="1">
      <c r="B498" s="434"/>
    </row>
    <row r="499" ht="14.25" customHeight="1">
      <c r="B499" s="434"/>
    </row>
    <row r="500" ht="14.25" customHeight="1">
      <c r="B500" s="434"/>
    </row>
    <row r="501" ht="14.25" customHeight="1">
      <c r="B501" s="434"/>
    </row>
    <row r="502" ht="14.25" customHeight="1">
      <c r="B502" s="434"/>
    </row>
    <row r="503" ht="14.25" customHeight="1">
      <c r="B503" s="434"/>
    </row>
    <row r="504" ht="14.25" customHeight="1">
      <c r="B504" s="434"/>
    </row>
    <row r="505" ht="14.25" customHeight="1">
      <c r="B505" s="434"/>
    </row>
    <row r="506" ht="14.25" customHeight="1">
      <c r="B506" s="434"/>
    </row>
    <row r="507" ht="14.25" customHeight="1">
      <c r="B507" s="434"/>
    </row>
    <row r="508" ht="14.25" customHeight="1">
      <c r="B508" s="434"/>
    </row>
    <row r="509" ht="14.25" customHeight="1">
      <c r="B509" s="434"/>
    </row>
    <row r="510" ht="14.25" customHeight="1">
      <c r="B510" s="434"/>
    </row>
    <row r="511" ht="14.25" customHeight="1">
      <c r="B511" s="434"/>
    </row>
    <row r="512" ht="14.25" customHeight="1">
      <c r="B512" s="434"/>
    </row>
    <row r="513" ht="14.25" customHeight="1">
      <c r="B513" s="434"/>
    </row>
    <row r="514" ht="14.25" customHeight="1">
      <c r="B514" s="434"/>
    </row>
    <row r="515" ht="14.25" customHeight="1">
      <c r="B515" s="434"/>
    </row>
    <row r="516" ht="14.25" customHeight="1">
      <c r="B516" s="434"/>
    </row>
    <row r="517" ht="14.25" customHeight="1">
      <c r="B517" s="434"/>
    </row>
    <row r="518" ht="14.25" customHeight="1">
      <c r="B518" s="434"/>
    </row>
    <row r="519" ht="14.25" customHeight="1">
      <c r="B519" s="434"/>
    </row>
    <row r="520" ht="14.25" customHeight="1">
      <c r="B520" s="434"/>
    </row>
    <row r="521" ht="14.25" customHeight="1">
      <c r="B521" s="434"/>
    </row>
    <row r="522" ht="14.25" customHeight="1">
      <c r="B522" s="434"/>
    </row>
    <row r="523" ht="14.25" customHeight="1">
      <c r="B523" s="434"/>
    </row>
    <row r="524" ht="14.25" customHeight="1">
      <c r="B524" s="434"/>
    </row>
    <row r="525" ht="14.25" customHeight="1">
      <c r="B525" s="434"/>
    </row>
    <row r="526" ht="14.25" customHeight="1">
      <c r="B526" s="434"/>
    </row>
    <row r="527" ht="14.25" customHeight="1">
      <c r="B527" s="434"/>
    </row>
    <row r="528" ht="14.25" customHeight="1">
      <c r="B528" s="434"/>
    </row>
    <row r="529" ht="14.25" customHeight="1">
      <c r="B529" s="434"/>
    </row>
    <row r="530" ht="14.25" customHeight="1">
      <c r="B530" s="434"/>
    </row>
    <row r="531" ht="14.25" customHeight="1">
      <c r="B531" s="434"/>
    </row>
    <row r="532" ht="14.25" customHeight="1">
      <c r="B532" s="434"/>
    </row>
    <row r="533" ht="14.25" customHeight="1">
      <c r="B533" s="434"/>
    </row>
    <row r="534" ht="14.25" customHeight="1">
      <c r="B534" s="434"/>
    </row>
    <row r="535" ht="14.25" customHeight="1">
      <c r="B535" s="434"/>
    </row>
    <row r="536" ht="14.25" customHeight="1">
      <c r="B536" s="434"/>
    </row>
    <row r="537" ht="14.25" customHeight="1">
      <c r="B537" s="434"/>
    </row>
    <row r="538" ht="14.25" customHeight="1">
      <c r="B538" s="434"/>
    </row>
    <row r="539" ht="14.25" customHeight="1">
      <c r="B539" s="434"/>
    </row>
    <row r="540" ht="14.25" customHeight="1">
      <c r="B540" s="434"/>
    </row>
    <row r="541" ht="14.25" customHeight="1">
      <c r="B541" s="434"/>
    </row>
    <row r="542" ht="14.25" customHeight="1">
      <c r="B542" s="434"/>
    </row>
    <row r="543" ht="14.25" customHeight="1">
      <c r="B543" s="434"/>
    </row>
    <row r="544" ht="14.25" customHeight="1">
      <c r="B544" s="434"/>
    </row>
    <row r="545" ht="14.25" customHeight="1">
      <c r="B545" s="434"/>
    </row>
    <row r="546" ht="14.25" customHeight="1">
      <c r="B546" s="434"/>
    </row>
    <row r="547" ht="14.25" customHeight="1">
      <c r="B547" s="434"/>
    </row>
    <row r="548" ht="14.25" customHeight="1">
      <c r="B548" s="434"/>
    </row>
    <row r="549" ht="14.25" customHeight="1">
      <c r="B549" s="434"/>
    </row>
    <row r="550" ht="14.25" customHeight="1">
      <c r="B550" s="434"/>
    </row>
    <row r="551" ht="14.25" customHeight="1">
      <c r="B551" s="434"/>
    </row>
    <row r="552" ht="14.25" customHeight="1">
      <c r="B552" s="434"/>
    </row>
    <row r="553" ht="14.25" customHeight="1">
      <c r="B553" s="434"/>
    </row>
    <row r="554" ht="14.25" customHeight="1">
      <c r="B554" s="434"/>
    </row>
    <row r="555" ht="14.25" customHeight="1">
      <c r="B555" s="434"/>
    </row>
    <row r="556" ht="14.25" customHeight="1">
      <c r="B556" s="434"/>
    </row>
    <row r="557" ht="14.25" customHeight="1">
      <c r="B557" s="434"/>
    </row>
    <row r="558" ht="14.25" customHeight="1">
      <c r="B558" s="434"/>
    </row>
    <row r="559" ht="14.25" customHeight="1">
      <c r="B559" s="434"/>
    </row>
    <row r="560" ht="14.25" customHeight="1">
      <c r="B560" s="434"/>
    </row>
    <row r="561" ht="14.25" customHeight="1">
      <c r="B561" s="434"/>
    </row>
    <row r="562" ht="14.25" customHeight="1">
      <c r="B562" s="434"/>
    </row>
    <row r="563" ht="14.25" customHeight="1">
      <c r="B563" s="434"/>
    </row>
    <row r="564" ht="14.25" customHeight="1">
      <c r="B564" s="434"/>
    </row>
    <row r="565" ht="14.25" customHeight="1">
      <c r="B565" s="434"/>
    </row>
    <row r="566" ht="14.25" customHeight="1">
      <c r="B566" s="434"/>
    </row>
    <row r="567" ht="14.25" customHeight="1">
      <c r="B567" s="434"/>
    </row>
    <row r="568" ht="14.25" customHeight="1">
      <c r="B568" s="434"/>
    </row>
    <row r="569" ht="14.25" customHeight="1">
      <c r="B569" s="434"/>
    </row>
    <row r="570" ht="14.25" customHeight="1">
      <c r="B570" s="434"/>
    </row>
    <row r="571" ht="14.25" customHeight="1">
      <c r="B571" s="434"/>
    </row>
    <row r="572" ht="14.25" customHeight="1">
      <c r="B572" s="434"/>
    </row>
    <row r="573" ht="14.25" customHeight="1">
      <c r="B573" s="434"/>
    </row>
    <row r="574" ht="14.25" customHeight="1">
      <c r="B574" s="434"/>
    </row>
    <row r="575" ht="14.25" customHeight="1">
      <c r="B575" s="434"/>
    </row>
    <row r="576" ht="14.25" customHeight="1">
      <c r="B576" s="434"/>
    </row>
    <row r="577" ht="14.25" customHeight="1">
      <c r="B577" s="434"/>
    </row>
    <row r="578" ht="14.25" customHeight="1">
      <c r="B578" s="434"/>
    </row>
    <row r="579" ht="14.25" customHeight="1">
      <c r="B579" s="434"/>
    </row>
    <row r="580" ht="14.25" customHeight="1">
      <c r="B580" s="434"/>
    </row>
    <row r="581" ht="14.25" customHeight="1">
      <c r="B581" s="434"/>
    </row>
    <row r="582" ht="14.25" customHeight="1">
      <c r="B582" s="434"/>
    </row>
    <row r="583" ht="14.25" customHeight="1">
      <c r="B583" s="434"/>
    </row>
    <row r="584" ht="14.25" customHeight="1">
      <c r="B584" s="434"/>
    </row>
    <row r="585" ht="14.25" customHeight="1">
      <c r="B585" s="434"/>
    </row>
    <row r="586" ht="14.25" customHeight="1">
      <c r="B586" s="434"/>
    </row>
    <row r="587" ht="14.25" customHeight="1">
      <c r="B587" s="434"/>
    </row>
    <row r="588" ht="14.25" customHeight="1">
      <c r="B588" s="434"/>
    </row>
    <row r="589" ht="14.25" customHeight="1">
      <c r="B589" s="434"/>
    </row>
    <row r="590" ht="14.25" customHeight="1">
      <c r="B590" s="434"/>
    </row>
    <row r="591" ht="14.25" customHeight="1">
      <c r="B591" s="434"/>
    </row>
    <row r="592" ht="14.25" customHeight="1">
      <c r="B592" s="434"/>
    </row>
    <row r="593" ht="14.25" customHeight="1">
      <c r="B593" s="434"/>
    </row>
    <row r="594" ht="14.25" customHeight="1">
      <c r="B594" s="434"/>
    </row>
    <row r="595" ht="14.25" customHeight="1">
      <c r="B595" s="434"/>
    </row>
    <row r="596" ht="14.25" customHeight="1">
      <c r="B596" s="434"/>
    </row>
    <row r="597" ht="14.25" customHeight="1">
      <c r="B597" s="434"/>
    </row>
    <row r="598" ht="14.25" customHeight="1">
      <c r="B598" s="434"/>
    </row>
    <row r="599" ht="14.25" customHeight="1">
      <c r="B599" s="434"/>
    </row>
    <row r="600" ht="14.25" customHeight="1">
      <c r="B600" s="434"/>
    </row>
    <row r="601" ht="14.25" customHeight="1">
      <c r="B601" s="434"/>
    </row>
    <row r="602" ht="14.25" customHeight="1">
      <c r="B602" s="434"/>
    </row>
    <row r="603" ht="14.25" customHeight="1">
      <c r="B603" s="434"/>
    </row>
    <row r="604" ht="14.25" customHeight="1">
      <c r="B604" s="434"/>
    </row>
    <row r="605" ht="14.25" customHeight="1">
      <c r="B605" s="434"/>
    </row>
    <row r="606" ht="14.25" customHeight="1">
      <c r="B606" s="434"/>
    </row>
    <row r="607" ht="14.25" customHeight="1">
      <c r="B607" s="434"/>
    </row>
    <row r="608" ht="14.25" customHeight="1">
      <c r="B608" s="434"/>
    </row>
    <row r="609" ht="14.25" customHeight="1">
      <c r="B609" s="434"/>
    </row>
    <row r="610" ht="14.25" customHeight="1">
      <c r="B610" s="434"/>
    </row>
    <row r="611" ht="14.25" customHeight="1">
      <c r="B611" s="434"/>
    </row>
    <row r="612" ht="14.25" customHeight="1">
      <c r="B612" s="434"/>
    </row>
    <row r="613" ht="14.25" customHeight="1">
      <c r="B613" s="434"/>
    </row>
    <row r="614" ht="14.25" customHeight="1">
      <c r="B614" s="434"/>
    </row>
    <row r="615" ht="14.25" customHeight="1">
      <c r="B615" s="434"/>
    </row>
    <row r="616" ht="14.25" customHeight="1">
      <c r="B616" s="434"/>
    </row>
    <row r="617" ht="14.25" customHeight="1">
      <c r="B617" s="434"/>
    </row>
    <row r="618" ht="14.25" customHeight="1">
      <c r="B618" s="434"/>
    </row>
    <row r="619" ht="14.25" customHeight="1">
      <c r="B619" s="434"/>
    </row>
    <row r="620" ht="14.25" customHeight="1">
      <c r="B620" s="434"/>
    </row>
    <row r="621" ht="14.25" customHeight="1">
      <c r="B621" s="434"/>
    </row>
    <row r="622" ht="14.25" customHeight="1">
      <c r="B622" s="434"/>
    </row>
    <row r="623" ht="14.25" customHeight="1">
      <c r="B623" s="434"/>
    </row>
    <row r="624" ht="14.25" customHeight="1">
      <c r="B624" s="434"/>
    </row>
    <row r="625" ht="14.25" customHeight="1">
      <c r="B625" s="434"/>
    </row>
    <row r="626" ht="14.25" customHeight="1">
      <c r="B626" s="434"/>
    </row>
    <row r="627" ht="14.25" customHeight="1">
      <c r="B627" s="434"/>
    </row>
    <row r="628" ht="14.25" customHeight="1">
      <c r="B628" s="434"/>
    </row>
    <row r="629" ht="14.25" customHeight="1">
      <c r="B629" s="434"/>
    </row>
    <row r="630" ht="14.25" customHeight="1">
      <c r="B630" s="434"/>
    </row>
    <row r="631" ht="14.25" customHeight="1">
      <c r="B631" s="434"/>
    </row>
    <row r="632" ht="14.25" customHeight="1">
      <c r="B632" s="434"/>
    </row>
    <row r="633" ht="14.25" customHeight="1">
      <c r="B633" s="434"/>
    </row>
    <row r="634" ht="14.25" customHeight="1">
      <c r="B634" s="434"/>
    </row>
    <row r="635" ht="14.25" customHeight="1">
      <c r="B635" s="434"/>
    </row>
    <row r="636" ht="14.25" customHeight="1">
      <c r="B636" s="434"/>
    </row>
    <row r="637" ht="14.25" customHeight="1">
      <c r="B637" s="434"/>
    </row>
    <row r="638" ht="14.25" customHeight="1">
      <c r="B638" s="434"/>
    </row>
    <row r="639" ht="14.25" customHeight="1">
      <c r="B639" s="434"/>
    </row>
    <row r="640" ht="14.25" customHeight="1">
      <c r="B640" s="434"/>
    </row>
    <row r="641" ht="14.25" customHeight="1">
      <c r="B641" s="434"/>
    </row>
    <row r="642" ht="14.25" customHeight="1">
      <c r="B642" s="434"/>
    </row>
    <row r="643" ht="14.25" customHeight="1">
      <c r="B643" s="434"/>
    </row>
    <row r="644" ht="14.25" customHeight="1">
      <c r="B644" s="434"/>
    </row>
    <row r="645" ht="14.25" customHeight="1">
      <c r="B645" s="434"/>
    </row>
    <row r="646" ht="14.25" customHeight="1">
      <c r="B646" s="434"/>
    </row>
    <row r="647" ht="14.25" customHeight="1">
      <c r="B647" s="434"/>
    </row>
    <row r="648" ht="14.25" customHeight="1">
      <c r="B648" s="434"/>
    </row>
    <row r="649" ht="14.25" customHeight="1">
      <c r="B649" s="434"/>
    </row>
    <row r="650" ht="14.25" customHeight="1">
      <c r="B650" s="434"/>
    </row>
    <row r="651" ht="14.25" customHeight="1">
      <c r="B651" s="434"/>
    </row>
    <row r="652" ht="14.25" customHeight="1">
      <c r="B652" s="434"/>
    </row>
    <row r="653" ht="14.25" customHeight="1">
      <c r="B653" s="434"/>
    </row>
    <row r="654" ht="14.25" customHeight="1">
      <c r="B654" s="434"/>
    </row>
    <row r="655" ht="14.25" customHeight="1">
      <c r="B655" s="434"/>
    </row>
    <row r="656" ht="14.25" customHeight="1">
      <c r="B656" s="434"/>
    </row>
    <row r="657" ht="14.25" customHeight="1">
      <c r="B657" s="434"/>
    </row>
    <row r="658" ht="14.25" customHeight="1">
      <c r="B658" s="434"/>
    </row>
    <row r="659" ht="14.25" customHeight="1">
      <c r="B659" s="434"/>
    </row>
    <row r="660" ht="14.25" customHeight="1">
      <c r="B660" s="434"/>
    </row>
    <row r="661" ht="14.25" customHeight="1">
      <c r="B661" s="434"/>
    </row>
    <row r="662" ht="14.25" customHeight="1">
      <c r="B662" s="434"/>
    </row>
    <row r="663" ht="14.25" customHeight="1">
      <c r="B663" s="434"/>
    </row>
    <row r="664" ht="14.25" customHeight="1">
      <c r="B664" s="434"/>
    </row>
    <row r="665" ht="14.25" customHeight="1">
      <c r="B665" s="434"/>
    </row>
    <row r="666" ht="14.25" customHeight="1">
      <c r="B666" s="434"/>
    </row>
    <row r="667" ht="14.25" customHeight="1">
      <c r="B667" s="434"/>
    </row>
    <row r="668" ht="14.25" customHeight="1">
      <c r="B668" s="434"/>
    </row>
    <row r="669" ht="14.25" customHeight="1">
      <c r="B669" s="434"/>
    </row>
    <row r="670" ht="14.25" customHeight="1">
      <c r="B670" s="434"/>
    </row>
    <row r="671" ht="14.25" customHeight="1">
      <c r="B671" s="434"/>
    </row>
    <row r="672" ht="14.25" customHeight="1">
      <c r="B672" s="434"/>
    </row>
    <row r="673" ht="14.25" customHeight="1">
      <c r="B673" s="434"/>
    </row>
    <row r="674" ht="14.25" customHeight="1">
      <c r="B674" s="434"/>
    </row>
    <row r="675" ht="14.25" customHeight="1">
      <c r="B675" s="434"/>
    </row>
    <row r="676" ht="14.25" customHeight="1">
      <c r="B676" s="434"/>
    </row>
    <row r="677" ht="14.25" customHeight="1">
      <c r="B677" s="434"/>
    </row>
    <row r="678" ht="14.25" customHeight="1">
      <c r="B678" s="434"/>
    </row>
    <row r="679" ht="14.25" customHeight="1">
      <c r="B679" s="434"/>
    </row>
    <row r="680" ht="14.25" customHeight="1">
      <c r="B680" s="434"/>
    </row>
    <row r="681" ht="14.25" customHeight="1">
      <c r="B681" s="434"/>
    </row>
    <row r="682" ht="14.25" customHeight="1">
      <c r="B682" s="434"/>
    </row>
    <row r="683" ht="14.25" customHeight="1">
      <c r="B683" s="434"/>
    </row>
    <row r="684" ht="14.25" customHeight="1">
      <c r="B684" s="434"/>
    </row>
    <row r="685" ht="14.25" customHeight="1">
      <c r="B685" s="434"/>
    </row>
    <row r="686" ht="14.25" customHeight="1">
      <c r="B686" s="434"/>
    </row>
    <row r="687" ht="14.25" customHeight="1">
      <c r="B687" s="434"/>
    </row>
    <row r="688" ht="14.25" customHeight="1">
      <c r="B688" s="434"/>
    </row>
    <row r="689" ht="14.25" customHeight="1">
      <c r="B689" s="434"/>
    </row>
    <row r="690" ht="14.25" customHeight="1">
      <c r="B690" s="434"/>
    </row>
    <row r="691" ht="14.25" customHeight="1">
      <c r="B691" s="434"/>
    </row>
    <row r="692" ht="14.25" customHeight="1">
      <c r="B692" s="434"/>
    </row>
    <row r="693" ht="14.25" customHeight="1">
      <c r="B693" s="434"/>
    </row>
    <row r="694" ht="14.25" customHeight="1">
      <c r="B694" s="434"/>
    </row>
    <row r="695" ht="14.25" customHeight="1">
      <c r="B695" s="434"/>
    </row>
    <row r="696" ht="14.25" customHeight="1">
      <c r="B696" s="434"/>
    </row>
    <row r="697" ht="14.25" customHeight="1">
      <c r="B697" s="434"/>
    </row>
    <row r="698" ht="14.25" customHeight="1">
      <c r="B698" s="434"/>
    </row>
    <row r="699" ht="14.25" customHeight="1">
      <c r="B699" s="434"/>
    </row>
    <row r="700" ht="14.25" customHeight="1">
      <c r="B700" s="434"/>
    </row>
    <row r="701" ht="14.25" customHeight="1">
      <c r="B701" s="434"/>
    </row>
    <row r="702" ht="14.25" customHeight="1">
      <c r="B702" s="434"/>
    </row>
    <row r="703" ht="14.25" customHeight="1">
      <c r="B703" s="434"/>
    </row>
    <row r="704" ht="14.25" customHeight="1">
      <c r="B704" s="434"/>
    </row>
    <row r="705" ht="14.25" customHeight="1">
      <c r="B705" s="434"/>
    </row>
    <row r="706" ht="14.25" customHeight="1">
      <c r="B706" s="434"/>
    </row>
    <row r="707" ht="14.25" customHeight="1">
      <c r="B707" s="434"/>
    </row>
    <row r="708" ht="14.25" customHeight="1">
      <c r="B708" s="434"/>
    </row>
    <row r="709" ht="14.25" customHeight="1">
      <c r="B709" s="434"/>
    </row>
    <row r="710" ht="14.25" customHeight="1">
      <c r="B710" s="434"/>
    </row>
    <row r="711" ht="14.25" customHeight="1">
      <c r="B711" s="434"/>
    </row>
    <row r="712" ht="14.25" customHeight="1">
      <c r="B712" s="434"/>
    </row>
    <row r="713" ht="14.25" customHeight="1">
      <c r="B713" s="434"/>
    </row>
    <row r="714" ht="14.25" customHeight="1">
      <c r="B714" s="434"/>
    </row>
    <row r="715" ht="14.25" customHeight="1">
      <c r="B715" s="434"/>
    </row>
    <row r="716" ht="14.25" customHeight="1">
      <c r="B716" s="434"/>
    </row>
    <row r="717" ht="14.25" customHeight="1">
      <c r="B717" s="434"/>
    </row>
    <row r="718" ht="14.25" customHeight="1">
      <c r="B718" s="434"/>
    </row>
    <row r="719" ht="14.25" customHeight="1">
      <c r="B719" s="434"/>
    </row>
    <row r="720" ht="14.25" customHeight="1">
      <c r="B720" s="434"/>
    </row>
    <row r="721" ht="14.25" customHeight="1">
      <c r="B721" s="434"/>
    </row>
    <row r="722" ht="14.25" customHeight="1">
      <c r="B722" s="434"/>
    </row>
    <row r="723" ht="14.25" customHeight="1">
      <c r="B723" s="434"/>
    </row>
    <row r="724" ht="14.25" customHeight="1">
      <c r="B724" s="434"/>
    </row>
    <row r="725" ht="14.25" customHeight="1">
      <c r="B725" s="434"/>
    </row>
    <row r="726" ht="14.25" customHeight="1">
      <c r="B726" s="434"/>
    </row>
    <row r="727" ht="14.25" customHeight="1">
      <c r="B727" s="434"/>
    </row>
    <row r="728" ht="14.25" customHeight="1">
      <c r="B728" s="434"/>
    </row>
    <row r="729" ht="14.25" customHeight="1">
      <c r="B729" s="434"/>
    </row>
    <row r="730" ht="14.25" customHeight="1">
      <c r="B730" s="434"/>
    </row>
    <row r="731" ht="14.25" customHeight="1">
      <c r="B731" s="434"/>
    </row>
    <row r="732" ht="14.25" customHeight="1">
      <c r="B732" s="434"/>
    </row>
    <row r="733" ht="14.25" customHeight="1">
      <c r="B733" s="434"/>
    </row>
    <row r="734" ht="14.25" customHeight="1">
      <c r="B734" s="434"/>
    </row>
    <row r="735" ht="14.25" customHeight="1">
      <c r="B735" s="434"/>
    </row>
    <row r="736" ht="14.25" customHeight="1">
      <c r="B736" s="434"/>
    </row>
    <row r="737" ht="14.25" customHeight="1">
      <c r="B737" s="434"/>
    </row>
    <row r="738" ht="14.25" customHeight="1">
      <c r="B738" s="434"/>
    </row>
    <row r="739" ht="14.25" customHeight="1">
      <c r="B739" s="434"/>
    </row>
    <row r="740" ht="14.25" customHeight="1">
      <c r="B740" s="434"/>
    </row>
    <row r="741" ht="14.25" customHeight="1">
      <c r="B741" s="434"/>
    </row>
    <row r="742" ht="14.25" customHeight="1">
      <c r="B742" s="434"/>
    </row>
    <row r="743" ht="14.25" customHeight="1">
      <c r="B743" s="434"/>
    </row>
    <row r="744" ht="14.25" customHeight="1">
      <c r="B744" s="434"/>
    </row>
    <row r="745" ht="14.25" customHeight="1">
      <c r="B745" s="434"/>
    </row>
    <row r="746" ht="14.25" customHeight="1">
      <c r="B746" s="434"/>
    </row>
    <row r="747" ht="14.25" customHeight="1">
      <c r="B747" s="434"/>
    </row>
    <row r="748" ht="14.25" customHeight="1">
      <c r="B748" s="434"/>
    </row>
    <row r="749" ht="14.25" customHeight="1">
      <c r="B749" s="434"/>
    </row>
    <row r="750" ht="14.25" customHeight="1">
      <c r="B750" s="434"/>
    </row>
    <row r="751" ht="14.25" customHeight="1">
      <c r="B751" s="434"/>
    </row>
    <row r="752" ht="14.25" customHeight="1">
      <c r="B752" s="434"/>
    </row>
    <row r="753" ht="14.25" customHeight="1">
      <c r="B753" s="434"/>
    </row>
    <row r="754" ht="14.25" customHeight="1">
      <c r="B754" s="434"/>
    </row>
    <row r="755" ht="14.25" customHeight="1">
      <c r="B755" s="434"/>
    </row>
    <row r="756" ht="14.25" customHeight="1">
      <c r="B756" s="434"/>
    </row>
    <row r="757" ht="14.25" customHeight="1">
      <c r="B757" s="434"/>
    </row>
    <row r="758" ht="14.25" customHeight="1">
      <c r="B758" s="434"/>
    </row>
    <row r="759" ht="14.25" customHeight="1">
      <c r="B759" s="434"/>
    </row>
    <row r="760" ht="14.25" customHeight="1">
      <c r="B760" s="434"/>
    </row>
    <row r="761" ht="14.25" customHeight="1">
      <c r="B761" s="434"/>
    </row>
    <row r="762" ht="14.25" customHeight="1">
      <c r="B762" s="434"/>
    </row>
    <row r="763" ht="14.25" customHeight="1">
      <c r="B763" s="434"/>
    </row>
    <row r="764" ht="14.25" customHeight="1">
      <c r="B764" s="434"/>
    </row>
    <row r="765" ht="14.25" customHeight="1">
      <c r="B765" s="434"/>
    </row>
    <row r="766" ht="14.25" customHeight="1">
      <c r="B766" s="434"/>
    </row>
    <row r="767" ht="14.25" customHeight="1">
      <c r="B767" s="434"/>
    </row>
    <row r="768" ht="14.25" customHeight="1">
      <c r="B768" s="434"/>
    </row>
    <row r="769" ht="14.25" customHeight="1">
      <c r="B769" s="434"/>
    </row>
    <row r="770" ht="14.25" customHeight="1">
      <c r="B770" s="434"/>
    </row>
    <row r="771" ht="14.25" customHeight="1">
      <c r="B771" s="434"/>
    </row>
    <row r="772" ht="14.25" customHeight="1">
      <c r="B772" s="434"/>
    </row>
    <row r="773" ht="14.25" customHeight="1">
      <c r="B773" s="434"/>
    </row>
    <row r="774" ht="14.25" customHeight="1">
      <c r="B774" s="434"/>
    </row>
    <row r="775" ht="14.25" customHeight="1">
      <c r="B775" s="434"/>
    </row>
    <row r="776" ht="14.25" customHeight="1">
      <c r="B776" s="434"/>
    </row>
    <row r="777" ht="14.25" customHeight="1">
      <c r="B777" s="434"/>
    </row>
    <row r="778" ht="14.25" customHeight="1">
      <c r="B778" s="434"/>
    </row>
    <row r="779" ht="14.25" customHeight="1">
      <c r="B779" s="434"/>
    </row>
    <row r="780" ht="14.25" customHeight="1">
      <c r="B780" s="434"/>
    </row>
    <row r="781" ht="14.25" customHeight="1">
      <c r="B781" s="434"/>
    </row>
    <row r="782" ht="14.25" customHeight="1">
      <c r="B782" s="434"/>
    </row>
    <row r="783" ht="14.25" customHeight="1">
      <c r="B783" s="434"/>
    </row>
    <row r="784" ht="14.25" customHeight="1">
      <c r="B784" s="434"/>
    </row>
    <row r="785" ht="14.25" customHeight="1">
      <c r="B785" s="434"/>
    </row>
    <row r="786" ht="14.25" customHeight="1">
      <c r="B786" s="434"/>
    </row>
    <row r="787" ht="14.25" customHeight="1">
      <c r="B787" s="434"/>
    </row>
    <row r="788" ht="14.25" customHeight="1">
      <c r="B788" s="434"/>
    </row>
    <row r="789" ht="14.25" customHeight="1">
      <c r="B789" s="434"/>
    </row>
    <row r="790" ht="14.25" customHeight="1">
      <c r="B790" s="434"/>
    </row>
    <row r="791" ht="14.25" customHeight="1">
      <c r="B791" s="434"/>
    </row>
    <row r="792" ht="14.25" customHeight="1">
      <c r="B792" s="434"/>
    </row>
    <row r="793" ht="14.25" customHeight="1">
      <c r="B793" s="434"/>
    </row>
    <row r="794" ht="14.25" customHeight="1">
      <c r="B794" s="434"/>
    </row>
    <row r="795" ht="14.25" customHeight="1">
      <c r="B795" s="434"/>
    </row>
    <row r="796" ht="14.25" customHeight="1">
      <c r="B796" s="434"/>
    </row>
    <row r="797" ht="14.25" customHeight="1">
      <c r="B797" s="434"/>
    </row>
    <row r="798" ht="14.25" customHeight="1">
      <c r="B798" s="434"/>
    </row>
    <row r="799" ht="14.25" customHeight="1">
      <c r="B799" s="434"/>
    </row>
    <row r="800" ht="14.25" customHeight="1">
      <c r="B800" s="434"/>
    </row>
    <row r="801" ht="14.25" customHeight="1">
      <c r="B801" s="434"/>
    </row>
    <row r="802" ht="14.25" customHeight="1">
      <c r="B802" s="434"/>
    </row>
    <row r="803" ht="14.25" customHeight="1">
      <c r="B803" s="434"/>
    </row>
    <row r="804" ht="14.25" customHeight="1">
      <c r="B804" s="434"/>
    </row>
    <row r="805" ht="14.25" customHeight="1">
      <c r="B805" s="434"/>
    </row>
    <row r="806" ht="14.25" customHeight="1">
      <c r="B806" s="434"/>
    </row>
    <row r="807" ht="14.25" customHeight="1">
      <c r="B807" s="434"/>
    </row>
    <row r="808" ht="14.25" customHeight="1">
      <c r="B808" s="434"/>
    </row>
    <row r="809" ht="14.25" customHeight="1">
      <c r="B809" s="434"/>
    </row>
    <row r="810" ht="14.25" customHeight="1">
      <c r="B810" s="434"/>
    </row>
    <row r="811" ht="14.25" customHeight="1">
      <c r="B811" s="434"/>
    </row>
    <row r="812" ht="14.25" customHeight="1">
      <c r="B812" s="434"/>
    </row>
    <row r="813" ht="14.25" customHeight="1">
      <c r="B813" s="434"/>
    </row>
    <row r="814" ht="14.25" customHeight="1">
      <c r="B814" s="434"/>
    </row>
    <row r="815" ht="14.25" customHeight="1">
      <c r="B815" s="434"/>
    </row>
    <row r="816" ht="14.25" customHeight="1">
      <c r="B816" s="434"/>
    </row>
    <row r="817" ht="14.25" customHeight="1">
      <c r="B817" s="434"/>
    </row>
    <row r="818" ht="14.25" customHeight="1">
      <c r="B818" s="434"/>
    </row>
    <row r="819" ht="14.25" customHeight="1">
      <c r="B819" s="434"/>
    </row>
    <row r="820" ht="14.25" customHeight="1">
      <c r="B820" s="434"/>
    </row>
    <row r="821" ht="14.25" customHeight="1">
      <c r="B821" s="434"/>
    </row>
    <row r="822" ht="14.25" customHeight="1">
      <c r="B822" s="434"/>
    </row>
    <row r="823" ht="14.25" customHeight="1">
      <c r="B823" s="434"/>
    </row>
    <row r="824" ht="14.25" customHeight="1">
      <c r="B824" s="434"/>
    </row>
    <row r="825" ht="14.25" customHeight="1">
      <c r="B825" s="434"/>
    </row>
    <row r="826" ht="14.25" customHeight="1">
      <c r="B826" s="434"/>
    </row>
    <row r="827" ht="14.25" customHeight="1">
      <c r="B827" s="434"/>
    </row>
    <row r="828" ht="14.25" customHeight="1">
      <c r="B828" s="434"/>
    </row>
    <row r="829" ht="14.25" customHeight="1">
      <c r="B829" s="434"/>
    </row>
    <row r="830" ht="14.25" customHeight="1">
      <c r="B830" s="434"/>
    </row>
    <row r="831" ht="14.25" customHeight="1">
      <c r="B831" s="434"/>
    </row>
    <row r="832" ht="14.25" customHeight="1">
      <c r="B832" s="434"/>
    </row>
    <row r="833" ht="14.25" customHeight="1">
      <c r="B833" s="434"/>
    </row>
    <row r="834" ht="14.25" customHeight="1">
      <c r="B834" s="434"/>
    </row>
    <row r="835" ht="14.25" customHeight="1">
      <c r="B835" s="434"/>
    </row>
    <row r="836" ht="14.25" customHeight="1">
      <c r="B836" s="434"/>
    </row>
    <row r="837" ht="14.25" customHeight="1">
      <c r="B837" s="434"/>
    </row>
    <row r="838" ht="14.25" customHeight="1">
      <c r="B838" s="434"/>
    </row>
    <row r="839" ht="14.25" customHeight="1">
      <c r="B839" s="434"/>
    </row>
    <row r="840" ht="14.25" customHeight="1">
      <c r="B840" s="434"/>
    </row>
    <row r="841" ht="14.25" customHeight="1">
      <c r="B841" s="434"/>
    </row>
    <row r="842" ht="14.25" customHeight="1">
      <c r="B842" s="434"/>
    </row>
    <row r="843" ht="14.25" customHeight="1">
      <c r="B843" s="434"/>
    </row>
    <row r="844" ht="14.25" customHeight="1">
      <c r="B844" s="434"/>
    </row>
    <row r="845" ht="14.25" customHeight="1">
      <c r="B845" s="434"/>
    </row>
    <row r="846" ht="14.25" customHeight="1">
      <c r="B846" s="434"/>
    </row>
    <row r="847" ht="14.25" customHeight="1">
      <c r="B847" s="434"/>
    </row>
    <row r="848" ht="14.25" customHeight="1">
      <c r="B848" s="434"/>
    </row>
    <row r="849" ht="14.25" customHeight="1">
      <c r="B849" s="434"/>
    </row>
    <row r="850" ht="14.25" customHeight="1">
      <c r="B850" s="434"/>
    </row>
    <row r="851" ht="14.25" customHeight="1">
      <c r="B851" s="434"/>
    </row>
    <row r="852" ht="14.25" customHeight="1">
      <c r="B852" s="434"/>
    </row>
    <row r="853" ht="14.25" customHeight="1">
      <c r="B853" s="434"/>
    </row>
    <row r="854" ht="14.25" customHeight="1">
      <c r="B854" s="434"/>
    </row>
    <row r="855" ht="14.25" customHeight="1">
      <c r="B855" s="434"/>
    </row>
    <row r="856" ht="14.25" customHeight="1">
      <c r="B856" s="434"/>
    </row>
    <row r="857" ht="14.25" customHeight="1">
      <c r="B857" s="434"/>
    </row>
    <row r="858" ht="14.25" customHeight="1">
      <c r="B858" s="434"/>
    </row>
    <row r="859" ht="14.25" customHeight="1">
      <c r="B859" s="434"/>
    </row>
    <row r="860" ht="14.25" customHeight="1">
      <c r="B860" s="434"/>
    </row>
    <row r="861" ht="14.25" customHeight="1">
      <c r="B861" s="434"/>
    </row>
    <row r="862" ht="14.25" customHeight="1">
      <c r="B862" s="434"/>
    </row>
    <row r="863" ht="14.25" customHeight="1">
      <c r="B863" s="434"/>
    </row>
    <row r="864" ht="14.25" customHeight="1">
      <c r="B864" s="434"/>
    </row>
    <row r="865" ht="14.25" customHeight="1">
      <c r="B865" s="434"/>
    </row>
    <row r="866" ht="14.25" customHeight="1">
      <c r="B866" s="434"/>
    </row>
    <row r="867" ht="14.25" customHeight="1">
      <c r="B867" s="434"/>
    </row>
    <row r="868" ht="14.25" customHeight="1">
      <c r="B868" s="434"/>
    </row>
    <row r="869" ht="14.25" customHeight="1">
      <c r="B869" s="434"/>
    </row>
    <row r="870" ht="14.25" customHeight="1">
      <c r="B870" s="434"/>
    </row>
    <row r="871" ht="14.25" customHeight="1">
      <c r="B871" s="434"/>
    </row>
    <row r="872" ht="14.25" customHeight="1">
      <c r="B872" s="434"/>
    </row>
    <row r="873" ht="14.25" customHeight="1">
      <c r="B873" s="434"/>
    </row>
    <row r="874" ht="14.25" customHeight="1">
      <c r="B874" s="434"/>
    </row>
    <row r="875" ht="14.25" customHeight="1">
      <c r="B875" s="434"/>
    </row>
    <row r="876" ht="14.25" customHeight="1">
      <c r="B876" s="434"/>
    </row>
    <row r="877" ht="14.25" customHeight="1">
      <c r="B877" s="434"/>
    </row>
    <row r="878" ht="14.25" customHeight="1">
      <c r="B878" s="434"/>
    </row>
    <row r="879" ht="14.25" customHeight="1">
      <c r="B879" s="434"/>
    </row>
    <row r="880" ht="14.25" customHeight="1">
      <c r="B880" s="434"/>
    </row>
    <row r="881" ht="14.25" customHeight="1">
      <c r="B881" s="434"/>
    </row>
    <row r="882" ht="14.25" customHeight="1">
      <c r="B882" s="434"/>
    </row>
    <row r="883" ht="14.25" customHeight="1">
      <c r="B883" s="434"/>
    </row>
    <row r="884" ht="14.25" customHeight="1">
      <c r="B884" s="434"/>
    </row>
    <row r="885" ht="14.25" customHeight="1">
      <c r="B885" s="434"/>
    </row>
    <row r="886" ht="14.25" customHeight="1">
      <c r="B886" s="434"/>
    </row>
    <row r="887" ht="14.25" customHeight="1">
      <c r="B887" s="434"/>
    </row>
    <row r="888" ht="14.25" customHeight="1">
      <c r="B888" s="434"/>
    </row>
    <row r="889" ht="14.25" customHeight="1">
      <c r="B889" s="434"/>
    </row>
    <row r="890" ht="14.25" customHeight="1">
      <c r="B890" s="434"/>
    </row>
    <row r="891" ht="14.25" customHeight="1">
      <c r="B891" s="434"/>
    </row>
    <row r="892" ht="14.25" customHeight="1">
      <c r="B892" s="434"/>
    </row>
    <row r="893" ht="14.25" customHeight="1">
      <c r="B893" s="434"/>
    </row>
    <row r="894" ht="14.25" customHeight="1">
      <c r="B894" s="434"/>
    </row>
    <row r="895" ht="14.25" customHeight="1">
      <c r="B895" s="434"/>
    </row>
    <row r="896" ht="14.25" customHeight="1">
      <c r="B896" s="434"/>
    </row>
    <row r="897" ht="14.25" customHeight="1">
      <c r="B897" s="434"/>
    </row>
    <row r="898" ht="14.25" customHeight="1">
      <c r="B898" s="434"/>
    </row>
    <row r="899" ht="14.25" customHeight="1">
      <c r="B899" s="434"/>
    </row>
    <row r="900" ht="14.25" customHeight="1">
      <c r="B900" s="434"/>
    </row>
    <row r="901" ht="14.25" customHeight="1">
      <c r="B901" s="434"/>
    </row>
    <row r="902" ht="14.25" customHeight="1">
      <c r="B902" s="434"/>
    </row>
    <row r="903" ht="14.25" customHeight="1">
      <c r="B903" s="434"/>
    </row>
    <row r="904" ht="14.25" customHeight="1">
      <c r="B904" s="434"/>
    </row>
    <row r="905" ht="14.25" customHeight="1">
      <c r="B905" s="434"/>
    </row>
    <row r="906" ht="14.25" customHeight="1">
      <c r="B906" s="434"/>
    </row>
    <row r="907" ht="14.25" customHeight="1">
      <c r="B907" s="434"/>
    </row>
    <row r="908" ht="14.25" customHeight="1">
      <c r="B908" s="434"/>
    </row>
    <row r="909" ht="14.25" customHeight="1">
      <c r="B909" s="434"/>
    </row>
    <row r="910" ht="14.25" customHeight="1">
      <c r="B910" s="434"/>
    </row>
    <row r="911" ht="14.25" customHeight="1">
      <c r="B911" s="434"/>
    </row>
    <row r="912" ht="14.25" customHeight="1">
      <c r="B912" s="434"/>
    </row>
    <row r="913" ht="14.25" customHeight="1">
      <c r="B913" s="434"/>
    </row>
    <row r="914" ht="14.25" customHeight="1">
      <c r="B914" s="434"/>
    </row>
    <row r="915" ht="14.25" customHeight="1">
      <c r="B915" s="434"/>
    </row>
    <row r="916" ht="14.25" customHeight="1">
      <c r="B916" s="434"/>
    </row>
    <row r="917" ht="14.25" customHeight="1">
      <c r="B917" s="434"/>
    </row>
    <row r="918" ht="14.25" customHeight="1">
      <c r="B918" s="434"/>
    </row>
    <row r="919" ht="14.25" customHeight="1">
      <c r="B919" s="434"/>
    </row>
    <row r="920" ht="14.25" customHeight="1">
      <c r="B920" s="434"/>
    </row>
    <row r="921" ht="14.25" customHeight="1">
      <c r="B921" s="434"/>
    </row>
    <row r="922" ht="14.25" customHeight="1">
      <c r="B922" s="434"/>
    </row>
    <row r="923" ht="14.25" customHeight="1">
      <c r="B923" s="434"/>
    </row>
    <row r="924" ht="14.25" customHeight="1">
      <c r="B924" s="434"/>
    </row>
    <row r="925" ht="14.25" customHeight="1">
      <c r="B925" s="434"/>
    </row>
    <row r="926" ht="14.25" customHeight="1">
      <c r="B926" s="434"/>
    </row>
    <row r="927" ht="14.25" customHeight="1">
      <c r="B927" s="434"/>
    </row>
    <row r="928" ht="14.25" customHeight="1">
      <c r="B928" s="434"/>
    </row>
    <row r="929" ht="14.25" customHeight="1">
      <c r="B929" s="434"/>
    </row>
    <row r="930" ht="14.25" customHeight="1">
      <c r="B930" s="434"/>
    </row>
    <row r="931" ht="14.25" customHeight="1">
      <c r="B931" s="434"/>
    </row>
    <row r="932" ht="14.25" customHeight="1">
      <c r="B932" s="434"/>
    </row>
    <row r="933" ht="14.25" customHeight="1">
      <c r="B933" s="434"/>
    </row>
    <row r="934" ht="14.25" customHeight="1">
      <c r="B934" s="434"/>
    </row>
    <row r="935" ht="14.25" customHeight="1">
      <c r="B935" s="434"/>
    </row>
    <row r="936" ht="14.25" customHeight="1">
      <c r="B936" s="434"/>
    </row>
    <row r="937" ht="14.25" customHeight="1">
      <c r="B937" s="434"/>
    </row>
    <row r="938" ht="14.25" customHeight="1">
      <c r="B938" s="434"/>
    </row>
    <row r="939" ht="14.25" customHeight="1">
      <c r="B939" s="434"/>
    </row>
    <row r="940" ht="14.25" customHeight="1">
      <c r="B940" s="434"/>
    </row>
    <row r="941" ht="14.25" customHeight="1">
      <c r="B941" s="434"/>
    </row>
    <row r="942" ht="14.25" customHeight="1">
      <c r="B942" s="434"/>
    </row>
    <row r="943" ht="14.25" customHeight="1">
      <c r="B943" s="434"/>
    </row>
    <row r="944" ht="14.25" customHeight="1">
      <c r="B944" s="434"/>
    </row>
    <row r="945" ht="14.25" customHeight="1">
      <c r="B945" s="434"/>
    </row>
    <row r="946" ht="14.25" customHeight="1">
      <c r="B946" s="434"/>
    </row>
    <row r="947" ht="14.25" customHeight="1">
      <c r="B947" s="434"/>
    </row>
    <row r="948" ht="14.25" customHeight="1">
      <c r="B948" s="434"/>
    </row>
    <row r="949" ht="14.25" customHeight="1">
      <c r="B949" s="434"/>
    </row>
    <row r="950" ht="14.25" customHeight="1">
      <c r="B950" s="434"/>
    </row>
    <row r="951" ht="14.25" customHeight="1">
      <c r="B951" s="434"/>
    </row>
    <row r="952" ht="14.25" customHeight="1">
      <c r="B952" s="434"/>
    </row>
    <row r="953" ht="14.25" customHeight="1">
      <c r="B953" s="434"/>
    </row>
    <row r="954" ht="14.25" customHeight="1">
      <c r="B954" s="434"/>
    </row>
    <row r="955" ht="14.25" customHeight="1">
      <c r="B955" s="434"/>
    </row>
    <row r="956" ht="14.25" customHeight="1">
      <c r="B956" s="434"/>
    </row>
    <row r="957" ht="14.25" customHeight="1">
      <c r="B957" s="434"/>
    </row>
    <row r="958" ht="14.25" customHeight="1">
      <c r="B958" s="434"/>
    </row>
    <row r="959" ht="14.25" customHeight="1">
      <c r="B959" s="434"/>
    </row>
    <row r="960" ht="14.25" customHeight="1">
      <c r="B960" s="434"/>
    </row>
    <row r="961" ht="14.25" customHeight="1">
      <c r="B961" s="434"/>
    </row>
    <row r="962" ht="14.25" customHeight="1">
      <c r="B962" s="434"/>
    </row>
    <row r="963" ht="14.25" customHeight="1">
      <c r="B963" s="434"/>
    </row>
    <row r="964" ht="14.25" customHeight="1">
      <c r="B964" s="434"/>
    </row>
    <row r="965" ht="14.25" customHeight="1">
      <c r="B965" s="434"/>
    </row>
    <row r="966" ht="14.25" customHeight="1">
      <c r="B966" s="434"/>
    </row>
    <row r="967" ht="14.25" customHeight="1">
      <c r="B967" s="434"/>
    </row>
    <row r="968" ht="14.25" customHeight="1">
      <c r="B968" s="434"/>
    </row>
    <row r="969" ht="14.25" customHeight="1">
      <c r="B969" s="434"/>
    </row>
    <row r="970" ht="14.25" customHeight="1">
      <c r="B970" s="434"/>
    </row>
    <row r="971" ht="14.25" customHeight="1">
      <c r="B971" s="434"/>
    </row>
    <row r="972" ht="14.25" customHeight="1">
      <c r="B972" s="434"/>
    </row>
    <row r="973" ht="14.25" customHeight="1">
      <c r="B973" s="434"/>
    </row>
    <row r="974" ht="14.25" customHeight="1">
      <c r="B974" s="434"/>
    </row>
    <row r="975" ht="14.25" customHeight="1">
      <c r="B975" s="434"/>
    </row>
    <row r="976" ht="14.25" customHeight="1">
      <c r="B976" s="434"/>
    </row>
    <row r="977" ht="14.25" customHeight="1">
      <c r="B977" s="434"/>
    </row>
    <row r="978" ht="14.25" customHeight="1">
      <c r="B978" s="434"/>
    </row>
    <row r="979" ht="14.25" customHeight="1">
      <c r="B979" s="434"/>
    </row>
    <row r="980" ht="14.25" customHeight="1">
      <c r="B980" s="434"/>
    </row>
    <row r="981" ht="14.25" customHeight="1">
      <c r="B981" s="434"/>
    </row>
    <row r="982" ht="14.25" customHeight="1">
      <c r="B982" s="434"/>
    </row>
    <row r="983" ht="14.25" customHeight="1">
      <c r="B983" s="434"/>
    </row>
    <row r="984" ht="14.25" customHeight="1">
      <c r="B984" s="434"/>
    </row>
    <row r="985" ht="14.25" customHeight="1">
      <c r="B985" s="434"/>
    </row>
    <row r="986" ht="14.25" customHeight="1">
      <c r="B986" s="434"/>
    </row>
    <row r="987" ht="14.25" customHeight="1">
      <c r="B987" s="434"/>
    </row>
    <row r="988" ht="14.25" customHeight="1">
      <c r="B988" s="434"/>
    </row>
    <row r="989" ht="14.25" customHeight="1">
      <c r="B989" s="434"/>
    </row>
    <row r="990" ht="14.25" customHeight="1">
      <c r="B990" s="434"/>
    </row>
    <row r="991" ht="14.25" customHeight="1">
      <c r="B991" s="434"/>
    </row>
    <row r="992" ht="14.25" customHeight="1">
      <c r="B992" s="434"/>
    </row>
    <row r="993" ht="14.25" customHeight="1">
      <c r="B993" s="434"/>
    </row>
    <row r="994" ht="14.25" customHeight="1">
      <c r="B994" s="434"/>
    </row>
    <row r="995" ht="14.25" customHeight="1">
      <c r="B995" s="434"/>
    </row>
    <row r="996" ht="14.25" customHeight="1">
      <c r="B996" s="434"/>
    </row>
    <row r="997" ht="14.25" customHeight="1">
      <c r="B997" s="434"/>
    </row>
    <row r="998" ht="14.25" customHeight="1">
      <c r="B998" s="434"/>
    </row>
    <row r="999" ht="14.25" customHeight="1">
      <c r="B999" s="434"/>
    </row>
    <row r="1000" ht="14.25" customHeight="1">
      <c r="B1000" s="434"/>
    </row>
  </sheetData>
  <mergeCells count="2">
    <mergeCell ref="B1:C1"/>
    <mergeCell ref="B2:C2"/>
  </mergeCell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5"/>
    <col customWidth="1" min="2" max="2" width="9.38"/>
    <col customWidth="1" hidden="1" min="3" max="3" width="0.63"/>
    <col customWidth="1" min="4" max="4" width="15.13"/>
    <col customWidth="1" min="5" max="6" width="9.38"/>
    <col customWidth="1" min="7" max="7" width="10.75"/>
    <col customWidth="1" min="8" max="26" width="9.38"/>
  </cols>
  <sheetData>
    <row r="1" ht="14.25" customHeight="1">
      <c r="C1" s="400" t="s">
        <v>245</v>
      </c>
    </row>
    <row r="2" ht="14.25" customHeight="1">
      <c r="C2" s="370" t="s">
        <v>246</v>
      </c>
      <c r="D2" s="370"/>
    </row>
    <row r="3" ht="14.25" customHeight="1">
      <c r="C3" s="444"/>
      <c r="D3" s="444"/>
    </row>
    <row r="4" ht="14.25" customHeight="1">
      <c r="B4" s="445" t="s">
        <v>247</v>
      </c>
      <c r="C4" s="446" t="s">
        <v>248</v>
      </c>
      <c r="D4" s="445" t="s">
        <v>249</v>
      </c>
      <c r="E4" s="447" t="s">
        <v>250</v>
      </c>
      <c r="F4" s="447" t="s">
        <v>251</v>
      </c>
      <c r="G4" s="447" t="s">
        <v>252</v>
      </c>
    </row>
    <row r="5" ht="14.25" customHeight="1">
      <c r="A5" s="313">
        <v>1.0</v>
      </c>
      <c r="B5" s="443" t="s">
        <v>253</v>
      </c>
      <c r="C5" s="443">
        <v>1.0</v>
      </c>
      <c r="D5" s="443">
        <v>5.0</v>
      </c>
      <c r="E5" s="448">
        <f>+G16</f>
        <v>10</v>
      </c>
      <c r="F5" s="448">
        <f>+G14</f>
        <v>8</v>
      </c>
      <c r="G5" s="183">
        <v>6.0</v>
      </c>
    </row>
    <row r="6" ht="14.25" customHeight="1">
      <c r="A6" s="313">
        <v>2.0</v>
      </c>
      <c r="B6" s="443" t="s">
        <v>254</v>
      </c>
      <c r="C6" s="443">
        <v>2.0</v>
      </c>
      <c r="D6" s="443">
        <v>10.0</v>
      </c>
      <c r="E6" s="448">
        <v>10.0</v>
      </c>
      <c r="F6" s="448">
        <f>+G14</f>
        <v>8</v>
      </c>
      <c r="G6" s="183">
        <v>6.0</v>
      </c>
    </row>
    <row r="7" ht="14.25" customHeight="1">
      <c r="A7" s="313">
        <v>3.0</v>
      </c>
      <c r="B7" s="443" t="s">
        <v>255</v>
      </c>
      <c r="C7" s="443">
        <v>3.0</v>
      </c>
      <c r="D7" s="443">
        <v>8.0</v>
      </c>
      <c r="E7" s="448">
        <f>+G16</f>
        <v>10</v>
      </c>
      <c r="F7" s="448">
        <f>+G14</f>
        <v>8</v>
      </c>
      <c r="G7" s="183">
        <v>6.0</v>
      </c>
    </row>
    <row r="8" ht="14.25" customHeight="1">
      <c r="A8" s="313">
        <v>4.0</v>
      </c>
      <c r="B8" s="443" t="s">
        <v>256</v>
      </c>
      <c r="C8" s="443">
        <v>4.0</v>
      </c>
      <c r="D8" s="443">
        <v>9.0</v>
      </c>
      <c r="E8" s="448">
        <f>+G16</f>
        <v>10</v>
      </c>
      <c r="F8" s="448">
        <f>+G14</f>
        <v>8</v>
      </c>
      <c r="G8" s="183">
        <v>6.0</v>
      </c>
    </row>
    <row r="9" ht="14.25" customHeight="1">
      <c r="A9" s="313">
        <v>5.0</v>
      </c>
      <c r="B9" s="443" t="s">
        <v>257</v>
      </c>
      <c r="C9" s="443">
        <v>5.0</v>
      </c>
      <c r="D9" s="443">
        <v>8.0</v>
      </c>
      <c r="E9" s="448">
        <f>+G16</f>
        <v>10</v>
      </c>
      <c r="F9" s="448">
        <f>+G14</f>
        <v>8</v>
      </c>
      <c r="G9" s="183">
        <v>6.0</v>
      </c>
    </row>
    <row r="10" ht="14.25" customHeight="1">
      <c r="A10" s="313">
        <v>6.0</v>
      </c>
      <c r="B10" s="443" t="s">
        <v>258</v>
      </c>
      <c r="C10" s="443">
        <v>6.0</v>
      </c>
      <c r="D10" s="443">
        <v>7.0</v>
      </c>
      <c r="E10" s="448">
        <f>+G16</f>
        <v>10</v>
      </c>
      <c r="F10" s="448">
        <f>+G14</f>
        <v>8</v>
      </c>
      <c r="G10" s="183">
        <v>6.0</v>
      </c>
    </row>
    <row r="11" ht="14.25" customHeight="1">
      <c r="B11" s="449" t="s">
        <v>259</v>
      </c>
      <c r="C11" s="450"/>
      <c r="D11" s="447">
        <f>SUM(D5:D10)</f>
        <v>47</v>
      </c>
      <c r="E11" s="450"/>
      <c r="F11" s="450"/>
      <c r="G11" s="450"/>
    </row>
    <row r="12" ht="14.25" customHeight="1"/>
    <row r="13" ht="14.25" customHeight="1">
      <c r="F13" s="447" t="s">
        <v>260</v>
      </c>
      <c r="G13" s="447" t="s">
        <v>261</v>
      </c>
    </row>
    <row r="14" ht="14.25" customHeight="1">
      <c r="B14" s="451" t="s">
        <v>251</v>
      </c>
      <c r="C14" s="30"/>
      <c r="D14" s="30"/>
      <c r="E14" s="31"/>
      <c r="F14" s="452">
        <f>AVERAGE(D5:D10)</f>
        <v>7.833333333</v>
      </c>
      <c r="G14" s="453">
        <v>8.0</v>
      </c>
    </row>
    <row r="15" ht="14.25" customHeight="1">
      <c r="B15" s="451" t="s">
        <v>262</v>
      </c>
      <c r="C15" s="30"/>
      <c r="D15" s="30"/>
      <c r="E15" s="31"/>
      <c r="F15" s="452">
        <f>STDEV(D5:D10)</f>
        <v>1.722401424</v>
      </c>
      <c r="G15" s="453">
        <v>2.0</v>
      </c>
    </row>
    <row r="16" ht="14.25" customHeight="1">
      <c r="B16" s="454" t="s">
        <v>263</v>
      </c>
      <c r="C16" s="30"/>
      <c r="D16" s="30"/>
      <c r="E16" s="31"/>
      <c r="F16" s="452">
        <f>+F14+1*F15</f>
        <v>9.555734758</v>
      </c>
      <c r="G16" s="453">
        <v>10.0</v>
      </c>
    </row>
    <row r="17" ht="14.25" customHeight="1">
      <c r="B17" s="454" t="s">
        <v>264</v>
      </c>
      <c r="C17" s="30"/>
      <c r="D17" s="30"/>
      <c r="E17" s="31"/>
      <c r="F17" s="455">
        <f>+F14-1*F15</f>
        <v>6.110931909</v>
      </c>
      <c r="G17" s="456">
        <v>6.1061656183631925</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C1:F1"/>
    <mergeCell ref="B14:E14"/>
    <mergeCell ref="B15:E15"/>
    <mergeCell ref="B16:E16"/>
    <mergeCell ref="B17:E17"/>
  </mergeCell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5"/>
    <col customWidth="1" min="2" max="2" width="9.38"/>
    <col customWidth="1" hidden="1" min="3" max="3" width="0.63"/>
    <col customWidth="1" min="4" max="4" width="15.13"/>
    <col customWidth="1" min="5" max="6" width="9.38"/>
    <col customWidth="1" min="7" max="7" width="10.75"/>
    <col customWidth="1" min="8" max="26" width="9.38"/>
  </cols>
  <sheetData>
    <row r="1" ht="14.25" customHeight="1">
      <c r="C1" s="400" t="s">
        <v>245</v>
      </c>
    </row>
    <row r="2" ht="14.25" customHeight="1">
      <c r="C2" s="370" t="s">
        <v>246</v>
      </c>
      <c r="D2" s="370"/>
    </row>
    <row r="3" ht="14.25" customHeight="1">
      <c r="C3" s="444"/>
      <c r="D3" s="444"/>
    </row>
    <row r="4" ht="14.25" customHeight="1">
      <c r="B4" s="445" t="s">
        <v>247</v>
      </c>
      <c r="C4" s="446" t="s">
        <v>248</v>
      </c>
      <c r="D4" s="445" t="s">
        <v>249</v>
      </c>
      <c r="E4" s="447" t="s">
        <v>250</v>
      </c>
      <c r="F4" s="447" t="s">
        <v>251</v>
      </c>
      <c r="G4" s="447" t="s">
        <v>252</v>
      </c>
    </row>
    <row r="5" ht="14.25" customHeight="1">
      <c r="A5" s="313">
        <v>1.0</v>
      </c>
      <c r="B5" s="443" t="s">
        <v>253</v>
      </c>
      <c r="C5" s="443">
        <v>1.0</v>
      </c>
      <c r="D5" s="443">
        <v>8.0</v>
      </c>
      <c r="E5" s="448">
        <f>+G16</f>
        <v>10</v>
      </c>
      <c r="F5" s="448">
        <f>+G14</f>
        <v>8</v>
      </c>
      <c r="G5" s="183">
        <v>6.0</v>
      </c>
    </row>
    <row r="6" ht="14.25" customHeight="1">
      <c r="A6" s="313">
        <v>2.0</v>
      </c>
      <c r="B6" s="443" t="s">
        <v>254</v>
      </c>
      <c r="C6" s="443">
        <v>2.0</v>
      </c>
      <c r="D6" s="443">
        <v>10.0</v>
      </c>
      <c r="E6" s="448">
        <v>10.0</v>
      </c>
      <c r="F6" s="448">
        <f>+G14</f>
        <v>8</v>
      </c>
      <c r="G6" s="183">
        <v>6.0</v>
      </c>
    </row>
    <row r="7" ht="14.25" customHeight="1">
      <c r="A7" s="313">
        <v>3.0</v>
      </c>
      <c r="B7" s="443" t="s">
        <v>255</v>
      </c>
      <c r="C7" s="443">
        <v>3.0</v>
      </c>
      <c r="D7" s="443">
        <v>8.0</v>
      </c>
      <c r="E7" s="448">
        <f>+G16</f>
        <v>10</v>
      </c>
      <c r="F7" s="448">
        <f>+G14</f>
        <v>8</v>
      </c>
      <c r="G7" s="183">
        <v>6.0</v>
      </c>
    </row>
    <row r="8" ht="14.25" customHeight="1">
      <c r="A8" s="313">
        <v>4.0</v>
      </c>
      <c r="B8" s="443" t="s">
        <v>256</v>
      </c>
      <c r="C8" s="443">
        <v>4.0</v>
      </c>
      <c r="D8" s="443">
        <v>9.0</v>
      </c>
      <c r="E8" s="448">
        <f>+G16</f>
        <v>10</v>
      </c>
      <c r="F8" s="448">
        <f>+G14</f>
        <v>8</v>
      </c>
      <c r="G8" s="183">
        <v>6.0</v>
      </c>
    </row>
    <row r="9" ht="14.25" customHeight="1">
      <c r="A9" s="313">
        <v>5.0</v>
      </c>
      <c r="B9" s="443" t="s">
        <v>257</v>
      </c>
      <c r="C9" s="443">
        <v>5.0</v>
      </c>
      <c r="D9" s="443">
        <v>8.0</v>
      </c>
      <c r="E9" s="448">
        <f>+G16</f>
        <v>10</v>
      </c>
      <c r="F9" s="448">
        <f>+G14</f>
        <v>8</v>
      </c>
      <c r="G9" s="183">
        <v>6.0</v>
      </c>
    </row>
    <row r="10" ht="14.25" customHeight="1">
      <c r="A10" s="313">
        <v>6.0</v>
      </c>
      <c r="B10" s="443" t="s">
        <v>258</v>
      </c>
      <c r="C10" s="443">
        <v>6.0</v>
      </c>
      <c r="D10" s="443">
        <v>7.0</v>
      </c>
      <c r="E10" s="448">
        <f>+G16</f>
        <v>10</v>
      </c>
      <c r="F10" s="448">
        <f>+G14</f>
        <v>8</v>
      </c>
      <c r="G10" s="183">
        <v>6.0</v>
      </c>
    </row>
    <row r="11" ht="14.25" customHeight="1">
      <c r="B11" s="449" t="s">
        <v>259</v>
      </c>
      <c r="C11" s="450"/>
      <c r="D11" s="447">
        <f>SUM(D5:D10)</f>
        <v>50</v>
      </c>
      <c r="E11" s="450"/>
      <c r="F11" s="450"/>
      <c r="G11" s="450"/>
    </row>
    <row r="12" ht="14.25" customHeight="1"/>
    <row r="13" ht="14.25" customHeight="1">
      <c r="F13" s="447" t="s">
        <v>260</v>
      </c>
      <c r="G13" s="447" t="s">
        <v>261</v>
      </c>
    </row>
    <row r="14" ht="14.25" customHeight="1">
      <c r="B14" s="451" t="s">
        <v>251</v>
      </c>
      <c r="C14" s="30"/>
      <c r="D14" s="30"/>
      <c r="E14" s="31"/>
      <c r="F14" s="452">
        <f>AVERAGE(D5:D10)</f>
        <v>8.333333333</v>
      </c>
      <c r="G14" s="453">
        <v>8.0</v>
      </c>
    </row>
    <row r="15" ht="14.25" customHeight="1">
      <c r="B15" s="451" t="s">
        <v>262</v>
      </c>
      <c r="C15" s="30"/>
      <c r="D15" s="30"/>
      <c r="E15" s="31"/>
      <c r="F15" s="452">
        <f>STDEV(D5:D10)</f>
        <v>1.032795559</v>
      </c>
      <c r="G15" s="453">
        <v>2.0</v>
      </c>
    </row>
    <row r="16" ht="14.25" customHeight="1">
      <c r="B16" s="454" t="s">
        <v>263</v>
      </c>
      <c r="C16" s="30"/>
      <c r="D16" s="30"/>
      <c r="E16" s="31"/>
      <c r="F16" s="452">
        <f>+F14+1*F15</f>
        <v>9.366128892</v>
      </c>
      <c r="G16" s="453">
        <v>10.0</v>
      </c>
    </row>
    <row r="17" ht="14.25" customHeight="1">
      <c r="B17" s="454" t="s">
        <v>264</v>
      </c>
      <c r="C17" s="30"/>
      <c r="D17" s="30"/>
      <c r="E17" s="31"/>
      <c r="F17" s="455">
        <f>+F14-1*F15</f>
        <v>7.300537774</v>
      </c>
      <c r="G17" s="456">
        <v>6.1061656183631925</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C1:F1"/>
    <mergeCell ref="B14:E14"/>
    <mergeCell ref="B15:E15"/>
    <mergeCell ref="B16:E16"/>
    <mergeCell ref="B17:E17"/>
  </mergeCell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8.0"/>
    <col customWidth="1" min="3" max="3" width="15.13"/>
    <col customWidth="1" min="4" max="26" width="9.38"/>
  </cols>
  <sheetData>
    <row r="1" ht="14.25" customHeight="1">
      <c r="B1" s="400" t="s">
        <v>265</v>
      </c>
    </row>
    <row r="2" ht="14.25" customHeight="1">
      <c r="B2" s="400" t="s">
        <v>266</v>
      </c>
    </row>
    <row r="3" ht="14.25" customHeight="1">
      <c r="B3" s="444"/>
      <c r="C3" s="444"/>
    </row>
    <row r="4" ht="14.25" customHeight="1">
      <c r="B4" s="441" t="s">
        <v>267</v>
      </c>
      <c r="C4" s="441" t="s">
        <v>268</v>
      </c>
    </row>
    <row r="5" ht="14.25" customHeight="1">
      <c r="B5" s="443">
        <v>150.0</v>
      </c>
      <c r="C5" s="443">
        <v>5.0</v>
      </c>
    </row>
    <row r="6" ht="14.25" customHeight="1">
      <c r="B6" s="443">
        <v>345.0</v>
      </c>
      <c r="C6" s="443">
        <v>12.0</v>
      </c>
    </row>
    <row r="7" ht="14.25" customHeight="1">
      <c r="B7" s="443">
        <v>360.0</v>
      </c>
      <c r="C7" s="443">
        <v>10.0</v>
      </c>
    </row>
    <row r="8" ht="14.25" customHeight="1">
      <c r="B8" s="443">
        <v>300.0</v>
      </c>
      <c r="C8" s="443">
        <v>8.0</v>
      </c>
    </row>
    <row r="9" ht="14.25" customHeight="1">
      <c r="B9" s="443">
        <v>234.0</v>
      </c>
      <c r="C9" s="443">
        <v>8.0</v>
      </c>
    </row>
    <row r="10" ht="14.25" customHeight="1">
      <c r="B10" s="443">
        <v>256.0</v>
      </c>
      <c r="C10" s="443">
        <v>7.0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1:C1"/>
    <mergeCell ref="B2:C2"/>
  </mergeCell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9.38"/>
    <col customWidth="1" min="3" max="3" width="8.13"/>
    <col customWidth="1" min="4" max="4" width="9.38"/>
    <col customWidth="1" min="5" max="5" width="7.0"/>
    <col customWidth="1" min="6" max="6" width="9.5"/>
    <col customWidth="1" min="7" max="7" width="9.38"/>
    <col customWidth="1" min="8" max="8" width="19.75"/>
    <col customWidth="1" min="9" max="9" width="11.25"/>
    <col customWidth="1" hidden="1" min="10" max="10" width="6.38"/>
    <col customWidth="1" hidden="1" min="11" max="11" width="9.5"/>
    <col customWidth="1" min="12" max="16" width="9.5"/>
    <col customWidth="1" min="17" max="26" width="9.38"/>
  </cols>
  <sheetData>
    <row r="1" ht="14.25" customHeight="1">
      <c r="A1" s="444" t="s">
        <v>269</v>
      </c>
      <c r="L1" s="177"/>
      <c r="M1" s="177"/>
      <c r="N1" s="177"/>
      <c r="O1" s="177"/>
      <c r="P1" s="177"/>
    </row>
    <row r="2" ht="14.25" customHeight="1">
      <c r="A2" s="457" t="s">
        <v>270</v>
      </c>
      <c r="B2" s="458" t="s">
        <v>271</v>
      </c>
      <c r="C2" s="6"/>
      <c r="D2" s="6"/>
      <c r="E2" s="6"/>
      <c r="F2" s="7"/>
      <c r="G2" s="459" t="s">
        <v>272</v>
      </c>
      <c r="L2" s="177"/>
      <c r="M2" s="177"/>
      <c r="N2" s="177"/>
      <c r="O2" s="177"/>
      <c r="P2" s="177"/>
    </row>
    <row r="3" ht="14.25" customHeight="1">
      <c r="A3" s="460" t="s">
        <v>273</v>
      </c>
      <c r="B3" s="461" t="s">
        <v>274</v>
      </c>
      <c r="C3" s="12"/>
      <c r="D3" s="12"/>
      <c r="E3" s="12"/>
      <c r="F3" s="28"/>
      <c r="G3" s="462">
        <v>0.05</v>
      </c>
      <c r="L3" s="177"/>
      <c r="M3" s="177"/>
      <c r="N3" s="177"/>
      <c r="O3" s="177"/>
      <c r="P3" s="177"/>
    </row>
    <row r="4" ht="14.25" customHeight="1">
      <c r="A4" s="460" t="s">
        <v>275</v>
      </c>
      <c r="B4" s="463" t="s">
        <v>276</v>
      </c>
      <c r="C4" s="12"/>
      <c r="D4" s="12"/>
      <c r="E4" s="12"/>
      <c r="F4" s="28"/>
      <c r="G4" s="462">
        <v>0.1</v>
      </c>
      <c r="L4" s="177"/>
      <c r="M4" s="177"/>
      <c r="N4" s="177"/>
      <c r="O4" s="177"/>
      <c r="P4" s="177"/>
    </row>
    <row r="5" ht="14.25" customHeight="1">
      <c r="A5" s="460" t="s">
        <v>277</v>
      </c>
      <c r="B5" s="463" t="s">
        <v>278</v>
      </c>
      <c r="C5" s="12"/>
      <c r="D5" s="12"/>
      <c r="E5" s="12"/>
      <c r="F5" s="28"/>
      <c r="G5" s="462">
        <v>0.2</v>
      </c>
      <c r="L5" s="177"/>
      <c r="M5" s="177"/>
      <c r="N5" s="177"/>
      <c r="O5" s="177"/>
      <c r="P5" s="177"/>
    </row>
    <row r="6" ht="14.25" customHeight="1">
      <c r="A6" s="460" t="s">
        <v>279</v>
      </c>
      <c r="B6" s="352" t="s">
        <v>280</v>
      </c>
      <c r="C6" s="352"/>
      <c r="D6" s="352"/>
      <c r="E6" s="352"/>
      <c r="F6" s="352"/>
      <c r="G6" s="462">
        <v>0.6</v>
      </c>
      <c r="L6" s="177"/>
      <c r="M6" s="177"/>
      <c r="N6" s="177"/>
      <c r="O6" s="177"/>
      <c r="P6" s="177"/>
    </row>
    <row r="7" ht="14.25" customHeight="1">
      <c r="A7" s="464" t="s">
        <v>281</v>
      </c>
      <c r="B7" s="465" t="s">
        <v>282</v>
      </c>
      <c r="C7" s="42"/>
      <c r="D7" s="42"/>
      <c r="E7" s="42"/>
      <c r="F7" s="40"/>
      <c r="G7" s="466">
        <v>0.9</v>
      </c>
      <c r="L7" s="177"/>
      <c r="M7" s="177"/>
      <c r="N7" s="177"/>
      <c r="O7" s="177"/>
      <c r="P7" s="177"/>
    </row>
    <row r="8" ht="14.25" customHeight="1">
      <c r="A8" s="177"/>
      <c r="L8" s="177"/>
      <c r="M8" s="177"/>
      <c r="N8" s="177"/>
      <c r="O8" s="177"/>
      <c r="P8" s="177"/>
    </row>
    <row r="9" ht="14.25" customHeight="1">
      <c r="L9" s="177"/>
      <c r="M9" s="177"/>
      <c r="N9" s="177"/>
      <c r="O9" s="177"/>
      <c r="P9" s="177"/>
    </row>
    <row r="10" ht="14.25" customHeight="1">
      <c r="A10" s="467" t="s">
        <v>283</v>
      </c>
      <c r="B10" s="20"/>
      <c r="C10" s="20"/>
      <c r="D10" s="20"/>
      <c r="E10" s="20"/>
      <c r="F10" s="23"/>
      <c r="G10" s="468"/>
      <c r="L10" s="177"/>
      <c r="M10" s="177"/>
      <c r="N10" s="177"/>
      <c r="O10" s="177"/>
      <c r="P10" s="177"/>
    </row>
    <row r="11" ht="14.25" customHeight="1">
      <c r="A11" s="469" t="s">
        <v>284</v>
      </c>
      <c r="B11" s="12"/>
      <c r="C11" s="12"/>
      <c r="D11" s="12"/>
      <c r="E11" s="12"/>
      <c r="F11" s="28"/>
      <c r="G11" s="470">
        <v>0.9</v>
      </c>
      <c r="L11" s="177"/>
      <c r="M11" s="177"/>
      <c r="N11" s="177"/>
      <c r="O11" s="177"/>
      <c r="P11" s="177"/>
    </row>
    <row r="12" ht="14.25" customHeight="1">
      <c r="A12" s="469" t="s">
        <v>285</v>
      </c>
      <c r="B12" s="12"/>
      <c r="C12" s="12"/>
      <c r="D12" s="12"/>
      <c r="E12" s="12"/>
      <c r="F12" s="28"/>
      <c r="G12" s="470">
        <v>0.7</v>
      </c>
      <c r="L12" s="177"/>
      <c r="M12" s="177"/>
      <c r="N12" s="177"/>
      <c r="O12" s="177"/>
      <c r="P12" s="177"/>
    </row>
    <row r="13" ht="14.25" customHeight="1">
      <c r="A13" s="469" t="s">
        <v>286</v>
      </c>
      <c r="B13" s="12"/>
      <c r="C13" s="12"/>
      <c r="D13" s="12"/>
      <c r="E13" s="12"/>
      <c r="F13" s="28"/>
      <c r="G13" s="470">
        <v>0.5</v>
      </c>
      <c r="L13" s="177"/>
      <c r="M13" s="177"/>
      <c r="N13" s="177"/>
      <c r="O13" s="177"/>
      <c r="P13" s="177"/>
    </row>
    <row r="14" ht="14.25" customHeight="1">
      <c r="A14" s="469" t="s">
        <v>287</v>
      </c>
      <c r="B14" s="12"/>
      <c r="C14" s="12"/>
      <c r="D14" s="12"/>
      <c r="E14" s="12"/>
      <c r="F14" s="28"/>
      <c r="G14" s="470">
        <v>0.3</v>
      </c>
      <c r="L14" s="177"/>
      <c r="M14" s="177"/>
      <c r="N14" s="177"/>
      <c r="O14" s="177"/>
      <c r="P14" s="177"/>
    </row>
    <row r="15" ht="14.25" customHeight="1">
      <c r="A15" s="471" t="s">
        <v>288</v>
      </c>
      <c r="B15" s="12"/>
      <c r="C15" s="12"/>
      <c r="D15" s="12"/>
      <c r="E15" s="12"/>
      <c r="F15" s="28"/>
      <c r="G15" s="470">
        <v>0.1</v>
      </c>
      <c r="L15" s="177"/>
      <c r="M15" s="177"/>
      <c r="N15" s="177"/>
      <c r="O15" s="177"/>
      <c r="P15" s="177"/>
    </row>
    <row r="16" ht="14.25" customHeight="1">
      <c r="A16" s="472"/>
      <c r="B16" s="473"/>
      <c r="C16" s="473"/>
      <c r="D16" s="473"/>
      <c r="E16" s="473"/>
      <c r="F16" s="473"/>
      <c r="G16" s="474"/>
      <c r="L16" s="177"/>
      <c r="M16" s="177"/>
      <c r="N16" s="177"/>
      <c r="O16" s="177"/>
      <c r="P16" s="177"/>
    </row>
    <row r="17" ht="14.25" customHeight="1">
      <c r="A17" s="404"/>
      <c r="G17" s="33"/>
      <c r="H17" s="475" t="s">
        <v>289</v>
      </c>
      <c r="I17" s="31"/>
      <c r="L17" s="476" t="s">
        <v>290</v>
      </c>
      <c r="M17" s="20"/>
      <c r="N17" s="20"/>
      <c r="O17" s="20"/>
      <c r="P17" s="98"/>
    </row>
    <row r="18" ht="29.25" customHeight="1">
      <c r="A18" s="477"/>
      <c r="B18" s="36"/>
      <c r="C18" s="36"/>
      <c r="D18" s="36"/>
      <c r="E18" s="36"/>
      <c r="F18" s="36"/>
      <c r="G18" s="37"/>
      <c r="H18" s="478" t="s">
        <v>284</v>
      </c>
      <c r="I18" s="479">
        <v>0.9</v>
      </c>
      <c r="J18" s="480"/>
      <c r="K18" s="481"/>
      <c r="L18" s="482">
        <f t="shared" ref="L18:P18" si="1">+$I$18*L23</f>
        <v>0.045</v>
      </c>
      <c r="M18" s="483">
        <f t="shared" si="1"/>
        <v>0.09</v>
      </c>
      <c r="N18" s="484">
        <f t="shared" si="1"/>
        <v>0.18</v>
      </c>
      <c r="O18" s="485">
        <f t="shared" si="1"/>
        <v>0.54</v>
      </c>
      <c r="P18" s="486">
        <f t="shared" si="1"/>
        <v>0.81</v>
      </c>
    </row>
    <row r="19" ht="28.5" customHeight="1">
      <c r="A19" s="487"/>
      <c r="B19" s="30"/>
      <c r="C19" s="30"/>
      <c r="D19" s="30"/>
      <c r="E19" s="30"/>
      <c r="F19" s="31"/>
      <c r="G19" s="139"/>
      <c r="H19" s="478" t="s">
        <v>291</v>
      </c>
      <c r="I19" s="479">
        <v>0.7</v>
      </c>
      <c r="J19" s="480"/>
      <c r="K19" s="481"/>
      <c r="L19" s="482">
        <f t="shared" ref="L19:P19" si="2">+$I$19*L23</f>
        <v>0.035</v>
      </c>
      <c r="M19" s="483">
        <f t="shared" si="2"/>
        <v>0.07</v>
      </c>
      <c r="N19" s="484">
        <f t="shared" si="2"/>
        <v>0.14</v>
      </c>
      <c r="O19" s="485">
        <f t="shared" si="2"/>
        <v>0.42</v>
      </c>
      <c r="P19" s="486">
        <f t="shared" si="2"/>
        <v>0.63</v>
      </c>
    </row>
    <row r="20" ht="36.75" customHeight="1">
      <c r="A20" s="487"/>
      <c r="B20" s="30"/>
      <c r="C20" s="30"/>
      <c r="D20" s="30"/>
      <c r="E20" s="30"/>
      <c r="F20" s="31"/>
      <c r="G20" s="139"/>
      <c r="H20" s="488" t="s">
        <v>286</v>
      </c>
      <c r="I20" s="489">
        <v>0.5</v>
      </c>
      <c r="J20" s="490"/>
      <c r="K20" s="491"/>
      <c r="L20" s="482">
        <f t="shared" ref="L20:P20" si="3">+$I$20*L23</f>
        <v>0.025</v>
      </c>
      <c r="M20" s="482">
        <f t="shared" si="3"/>
        <v>0.05</v>
      </c>
      <c r="N20" s="483">
        <f t="shared" si="3"/>
        <v>0.1</v>
      </c>
      <c r="O20" s="485">
        <f t="shared" si="3"/>
        <v>0.3</v>
      </c>
      <c r="P20" s="485">
        <f t="shared" si="3"/>
        <v>0.45</v>
      </c>
    </row>
    <row r="21" ht="26.25" customHeight="1">
      <c r="A21" s="487"/>
      <c r="B21" s="30"/>
      <c r="C21" s="30"/>
      <c r="D21" s="30"/>
      <c r="E21" s="30"/>
      <c r="F21" s="31"/>
      <c r="G21" s="139"/>
      <c r="H21" s="492" t="s">
        <v>292</v>
      </c>
      <c r="I21" s="493">
        <v>0.3</v>
      </c>
      <c r="J21" s="491"/>
      <c r="K21" s="494"/>
      <c r="L21" s="482">
        <f t="shared" ref="L21:P21" si="4">+$I$21*L23</f>
        <v>0.015</v>
      </c>
      <c r="M21" s="482">
        <f t="shared" si="4"/>
        <v>0.03</v>
      </c>
      <c r="N21" s="483">
        <f t="shared" si="4"/>
        <v>0.06</v>
      </c>
      <c r="O21" s="484">
        <f t="shared" si="4"/>
        <v>0.18</v>
      </c>
      <c r="P21" s="484">
        <f t="shared" si="4"/>
        <v>0.27</v>
      </c>
    </row>
    <row r="22" ht="30.0" customHeight="1">
      <c r="A22" s="487"/>
      <c r="B22" s="30"/>
      <c r="C22" s="30"/>
      <c r="D22" s="30"/>
      <c r="E22" s="30"/>
      <c r="F22" s="31"/>
      <c r="G22" s="139"/>
      <c r="H22" s="495" t="s">
        <v>293</v>
      </c>
      <c r="I22" s="496">
        <v>0.1</v>
      </c>
      <c r="J22" s="480"/>
      <c r="K22" s="481"/>
      <c r="L22" s="482">
        <f t="shared" ref="L22:P22" si="5">+$I$22*L23</f>
        <v>0.005</v>
      </c>
      <c r="M22" s="482">
        <f t="shared" si="5"/>
        <v>0.01</v>
      </c>
      <c r="N22" s="482">
        <f t="shared" si="5"/>
        <v>0.02</v>
      </c>
      <c r="O22" s="483">
        <f t="shared" si="5"/>
        <v>0.06</v>
      </c>
      <c r="P22" s="483">
        <f t="shared" si="5"/>
        <v>0.09</v>
      </c>
    </row>
    <row r="23" ht="14.25" customHeight="1">
      <c r="A23" s="487"/>
      <c r="B23" s="30"/>
      <c r="C23" s="30"/>
      <c r="D23" s="30"/>
      <c r="E23" s="30"/>
      <c r="F23" s="31"/>
      <c r="G23" s="139"/>
      <c r="H23" s="497" t="s">
        <v>294</v>
      </c>
      <c r="I23" s="474"/>
      <c r="L23" s="498">
        <v>0.05</v>
      </c>
      <c r="M23" s="498">
        <v>0.1</v>
      </c>
      <c r="N23" s="498">
        <v>0.2</v>
      </c>
      <c r="O23" s="498">
        <v>0.6</v>
      </c>
      <c r="P23" s="499">
        <v>0.9</v>
      </c>
    </row>
    <row r="24" ht="14.25" customHeight="1">
      <c r="A24" s="139"/>
      <c r="B24" s="139"/>
      <c r="C24" s="139"/>
      <c r="D24" s="139"/>
      <c r="E24" s="139"/>
      <c r="F24" s="139"/>
      <c r="G24" s="139"/>
      <c r="H24" s="477"/>
      <c r="I24" s="37"/>
      <c r="L24" s="500" t="s">
        <v>273</v>
      </c>
      <c r="M24" s="501" t="s">
        <v>275</v>
      </c>
      <c r="N24" s="500" t="s">
        <v>277</v>
      </c>
      <c r="O24" s="500" t="s">
        <v>279</v>
      </c>
      <c r="P24" s="502" t="s">
        <v>295</v>
      </c>
    </row>
    <row r="25" ht="14.25" customHeight="1">
      <c r="A25" s="139"/>
      <c r="B25" s="139"/>
      <c r="C25" s="139"/>
      <c r="D25" s="139"/>
      <c r="E25" s="139"/>
      <c r="F25" s="139"/>
      <c r="G25" s="139"/>
      <c r="H25" s="503"/>
      <c r="I25" s="503"/>
      <c r="J25" s="139"/>
      <c r="K25" s="139"/>
      <c r="L25" s="504"/>
      <c r="M25" s="505"/>
      <c r="N25" s="504"/>
      <c r="O25" s="504"/>
      <c r="P25" s="506"/>
      <c r="Q25" s="139"/>
      <c r="R25" s="139"/>
      <c r="S25" s="139"/>
      <c r="T25" s="139"/>
      <c r="U25" s="139"/>
      <c r="V25" s="139"/>
      <c r="W25" s="139"/>
      <c r="X25" s="139"/>
      <c r="Y25" s="139"/>
      <c r="Z25" s="139"/>
    </row>
    <row r="26" ht="14.25" customHeight="1">
      <c r="H26" s="183" t="s">
        <v>296</v>
      </c>
      <c r="I26" s="507"/>
      <c r="L26" s="508"/>
      <c r="M26" s="434"/>
      <c r="N26" s="177"/>
      <c r="O26" s="177"/>
      <c r="P26" s="177"/>
    </row>
    <row r="27" ht="16.5" customHeight="1">
      <c r="H27" s="183" t="s">
        <v>297</v>
      </c>
      <c r="I27" s="509"/>
      <c r="L27" s="510"/>
      <c r="N27" s="177"/>
      <c r="O27" s="177"/>
      <c r="P27" s="177"/>
    </row>
    <row r="28" ht="14.25" customHeight="1">
      <c r="H28" s="511" t="s">
        <v>298</v>
      </c>
      <c r="I28" s="512"/>
      <c r="L28" s="508"/>
      <c r="M28" s="434"/>
      <c r="N28" s="177"/>
      <c r="O28" s="177"/>
      <c r="P28" s="177"/>
    </row>
    <row r="29" ht="14.25" customHeight="1">
      <c r="H29" s="183" t="s">
        <v>299</v>
      </c>
      <c r="I29" s="513"/>
      <c r="L29" s="508"/>
      <c r="M29" s="434"/>
      <c r="N29" s="177"/>
      <c r="O29" s="177"/>
      <c r="P29" s="177"/>
    </row>
    <row r="30" ht="14.25" customHeight="1">
      <c r="H30" s="183" t="s">
        <v>300</v>
      </c>
      <c r="I30" s="514"/>
      <c r="L30" s="177"/>
      <c r="M30" s="177"/>
      <c r="N30" s="177"/>
      <c r="O30" s="177"/>
      <c r="P30" s="177"/>
    </row>
    <row r="31" ht="14.25" customHeight="1">
      <c r="I31" s="139"/>
      <c r="L31" s="177"/>
      <c r="M31" s="177"/>
      <c r="N31" s="177"/>
      <c r="O31" s="177"/>
      <c r="P31" s="177"/>
    </row>
    <row r="32" ht="14.25" customHeight="1">
      <c r="I32" s="139"/>
      <c r="L32" s="177"/>
      <c r="M32" s="177"/>
      <c r="N32" s="177"/>
      <c r="O32" s="177"/>
      <c r="P32" s="177"/>
    </row>
    <row r="33" ht="14.25" customHeight="1">
      <c r="B33" s="515" t="s">
        <v>301</v>
      </c>
      <c r="C33" s="28"/>
      <c r="D33" s="516" t="s">
        <v>289</v>
      </c>
      <c r="E33" s="516" t="s">
        <v>302</v>
      </c>
      <c r="F33" s="515" t="s">
        <v>303</v>
      </c>
      <c r="G33" s="28"/>
      <c r="L33" s="177"/>
      <c r="M33" s="177"/>
      <c r="N33" s="177"/>
      <c r="O33" s="177"/>
      <c r="P33" s="177"/>
    </row>
    <row r="34" ht="35.25" customHeight="1">
      <c r="B34" s="517" t="s">
        <v>304</v>
      </c>
      <c r="C34" s="28"/>
      <c r="D34" s="518">
        <v>0.5</v>
      </c>
      <c r="E34" s="519">
        <v>0.6</v>
      </c>
      <c r="F34" s="520">
        <f t="shared" ref="F34:F37" si="6">+D34*E34</f>
        <v>0.3</v>
      </c>
      <c r="G34" s="28"/>
      <c r="H34" s="521"/>
      <c r="L34" s="177"/>
      <c r="M34" s="177"/>
      <c r="N34" s="177"/>
      <c r="O34" s="177"/>
      <c r="P34" s="177"/>
    </row>
    <row r="35" ht="32.25" customHeight="1">
      <c r="B35" s="522" t="s">
        <v>305</v>
      </c>
      <c r="C35" s="28"/>
      <c r="D35" s="519">
        <v>0.1</v>
      </c>
      <c r="E35" s="519">
        <v>0.6</v>
      </c>
      <c r="F35" s="523">
        <f t="shared" si="6"/>
        <v>0.06</v>
      </c>
      <c r="G35" s="28"/>
      <c r="H35" s="521"/>
      <c r="L35" s="177"/>
      <c r="M35" s="177"/>
      <c r="N35" s="177"/>
      <c r="O35" s="177"/>
      <c r="P35" s="177"/>
    </row>
    <row r="36" ht="30.0" customHeight="1">
      <c r="B36" s="522" t="s">
        <v>74</v>
      </c>
      <c r="C36" s="28"/>
      <c r="D36" s="519">
        <v>0.5</v>
      </c>
      <c r="E36" s="519">
        <v>0.2</v>
      </c>
      <c r="F36" s="523">
        <f t="shared" si="6"/>
        <v>0.1</v>
      </c>
      <c r="G36" s="28"/>
      <c r="H36" s="521"/>
      <c r="L36" s="177"/>
      <c r="M36" s="177"/>
      <c r="N36" s="177"/>
      <c r="O36" s="177"/>
      <c r="P36" s="177"/>
    </row>
    <row r="37" ht="24.0" customHeight="1">
      <c r="B37" s="522" t="s">
        <v>75</v>
      </c>
      <c r="C37" s="28"/>
      <c r="D37" s="519">
        <v>0.9</v>
      </c>
      <c r="E37" s="519">
        <v>0.1</v>
      </c>
      <c r="F37" s="523">
        <f t="shared" si="6"/>
        <v>0.09</v>
      </c>
      <c r="G37" s="28"/>
      <c r="L37" s="177"/>
      <c r="M37" s="177"/>
      <c r="N37" s="177"/>
      <c r="O37" s="177"/>
      <c r="P37" s="177"/>
    </row>
    <row r="38" ht="14.25" customHeight="1">
      <c r="L38" s="177"/>
      <c r="M38" s="177"/>
      <c r="N38" s="177"/>
      <c r="O38" s="177"/>
      <c r="P38" s="177"/>
    </row>
    <row r="39" ht="14.25" customHeight="1">
      <c r="L39" s="177"/>
      <c r="M39" s="177"/>
      <c r="N39" s="177"/>
      <c r="O39" s="177"/>
      <c r="P39" s="177"/>
    </row>
    <row r="40" ht="14.25" customHeight="1">
      <c r="L40" s="177"/>
      <c r="M40" s="177"/>
      <c r="N40" s="177"/>
      <c r="O40" s="177"/>
      <c r="P40" s="177"/>
    </row>
    <row r="41" ht="14.25" customHeight="1">
      <c r="L41" s="177"/>
      <c r="M41" s="177"/>
      <c r="N41" s="177"/>
      <c r="O41" s="177"/>
      <c r="P41" s="177"/>
    </row>
    <row r="42" ht="14.25" customHeight="1">
      <c r="L42" s="177"/>
      <c r="M42" s="177"/>
      <c r="N42" s="177"/>
      <c r="O42" s="177"/>
      <c r="P42" s="177"/>
    </row>
    <row r="43" ht="14.25" customHeight="1">
      <c r="L43" s="177"/>
      <c r="M43" s="177"/>
      <c r="N43" s="177"/>
      <c r="O43" s="177"/>
      <c r="P43" s="177"/>
    </row>
    <row r="44" ht="14.25" customHeight="1">
      <c r="L44" s="177"/>
      <c r="M44" s="177"/>
      <c r="N44" s="177"/>
      <c r="O44" s="177"/>
      <c r="P44" s="177"/>
    </row>
    <row r="45" ht="14.25" customHeight="1">
      <c r="L45" s="177"/>
      <c r="M45" s="177"/>
      <c r="N45" s="177"/>
      <c r="O45" s="177"/>
      <c r="P45" s="177"/>
    </row>
    <row r="46" ht="14.25" customHeight="1">
      <c r="L46" s="177"/>
      <c r="M46" s="177"/>
      <c r="N46" s="177"/>
      <c r="O46" s="177"/>
      <c r="P46" s="177"/>
    </row>
    <row r="47" ht="14.25" customHeight="1">
      <c r="L47" s="177"/>
      <c r="M47" s="177"/>
      <c r="N47" s="177"/>
      <c r="O47" s="177"/>
      <c r="P47" s="177"/>
    </row>
    <row r="48" ht="14.25" customHeight="1">
      <c r="L48" s="177"/>
      <c r="M48" s="177"/>
      <c r="N48" s="177"/>
      <c r="O48" s="177"/>
      <c r="P48" s="177"/>
    </row>
    <row r="49" ht="14.25" customHeight="1">
      <c r="L49" s="177"/>
      <c r="M49" s="177"/>
      <c r="N49" s="177"/>
      <c r="O49" s="177"/>
      <c r="P49" s="177"/>
    </row>
    <row r="50" ht="14.25" customHeight="1">
      <c r="L50" s="177"/>
      <c r="M50" s="177"/>
      <c r="N50" s="177"/>
      <c r="O50" s="177"/>
      <c r="P50" s="177"/>
    </row>
    <row r="51" ht="14.25" customHeight="1">
      <c r="L51" s="177"/>
      <c r="M51" s="177"/>
      <c r="N51" s="177"/>
      <c r="O51" s="177"/>
      <c r="P51" s="177"/>
    </row>
    <row r="52" ht="14.25" customHeight="1">
      <c r="L52" s="177"/>
      <c r="M52" s="177"/>
      <c r="N52" s="177"/>
      <c r="O52" s="177"/>
      <c r="P52" s="177"/>
    </row>
    <row r="53" ht="14.25" customHeight="1">
      <c r="L53" s="177"/>
      <c r="M53" s="177"/>
      <c r="N53" s="177"/>
      <c r="O53" s="177"/>
      <c r="P53" s="177"/>
    </row>
    <row r="54" ht="14.25" customHeight="1">
      <c r="L54" s="177"/>
      <c r="M54" s="177"/>
      <c r="N54" s="177"/>
      <c r="O54" s="177"/>
      <c r="P54" s="177"/>
    </row>
    <row r="55" ht="14.25" customHeight="1">
      <c r="L55" s="177"/>
      <c r="M55" s="177"/>
      <c r="N55" s="177"/>
      <c r="O55" s="177"/>
      <c r="P55" s="177"/>
    </row>
    <row r="56" ht="14.25" customHeight="1">
      <c r="L56" s="177"/>
      <c r="M56" s="177"/>
      <c r="N56" s="177"/>
      <c r="O56" s="177"/>
      <c r="P56" s="177"/>
    </row>
    <row r="57" ht="14.25" customHeight="1">
      <c r="L57" s="177"/>
      <c r="M57" s="177"/>
      <c r="N57" s="177"/>
      <c r="O57" s="177"/>
      <c r="P57" s="177"/>
    </row>
    <row r="58" ht="14.25" customHeight="1">
      <c r="L58" s="177"/>
      <c r="M58" s="177"/>
      <c r="N58" s="177"/>
      <c r="O58" s="177"/>
      <c r="P58" s="177"/>
    </row>
    <row r="59" ht="14.25" customHeight="1">
      <c r="L59" s="177"/>
      <c r="M59" s="177"/>
      <c r="N59" s="177"/>
      <c r="O59" s="177"/>
      <c r="P59" s="177"/>
    </row>
    <row r="60" ht="14.25" customHeight="1">
      <c r="L60" s="177"/>
      <c r="M60" s="177"/>
      <c r="N60" s="177"/>
      <c r="O60" s="177"/>
      <c r="P60" s="177"/>
    </row>
    <row r="61" ht="14.25" customHeight="1">
      <c r="L61" s="177"/>
      <c r="M61" s="177"/>
      <c r="N61" s="177"/>
      <c r="O61" s="177"/>
      <c r="P61" s="177"/>
    </row>
    <row r="62" ht="14.25" customHeight="1">
      <c r="L62" s="177"/>
      <c r="M62" s="177"/>
      <c r="N62" s="177"/>
      <c r="O62" s="177"/>
      <c r="P62" s="177"/>
    </row>
    <row r="63" ht="14.25" customHeight="1">
      <c r="L63" s="177"/>
      <c r="M63" s="177"/>
      <c r="N63" s="177"/>
      <c r="O63" s="177"/>
      <c r="P63" s="177"/>
    </row>
    <row r="64" ht="14.25" customHeight="1">
      <c r="L64" s="177"/>
      <c r="M64" s="177"/>
      <c r="N64" s="177"/>
      <c r="O64" s="177"/>
      <c r="P64" s="177"/>
    </row>
    <row r="65" ht="14.25" customHeight="1">
      <c r="L65" s="177"/>
      <c r="M65" s="177"/>
      <c r="N65" s="177"/>
      <c r="O65" s="177"/>
      <c r="P65" s="177"/>
    </row>
    <row r="66" ht="14.25" customHeight="1">
      <c r="L66" s="177"/>
      <c r="M66" s="177"/>
      <c r="N66" s="177"/>
      <c r="O66" s="177"/>
      <c r="P66" s="177"/>
    </row>
    <row r="67" ht="14.25" customHeight="1">
      <c r="L67" s="177"/>
      <c r="M67" s="177"/>
      <c r="N67" s="177"/>
      <c r="O67" s="177"/>
      <c r="P67" s="177"/>
    </row>
    <row r="68" ht="14.25" customHeight="1">
      <c r="L68" s="177"/>
      <c r="M68" s="177"/>
      <c r="N68" s="177"/>
      <c r="O68" s="177"/>
      <c r="P68" s="177"/>
    </row>
    <row r="69" ht="14.25" customHeight="1">
      <c r="L69" s="177"/>
      <c r="M69" s="177"/>
      <c r="N69" s="177"/>
      <c r="O69" s="177"/>
      <c r="P69" s="177"/>
    </row>
    <row r="70" ht="14.25" customHeight="1">
      <c r="L70" s="177"/>
      <c r="M70" s="177"/>
      <c r="N70" s="177"/>
      <c r="O70" s="177"/>
      <c r="P70" s="177"/>
    </row>
    <row r="71" ht="14.25" customHeight="1">
      <c r="L71" s="177"/>
      <c r="M71" s="177"/>
      <c r="N71" s="177"/>
      <c r="O71" s="177"/>
      <c r="P71" s="177"/>
    </row>
    <row r="72" ht="14.25" customHeight="1">
      <c r="L72" s="177"/>
      <c r="M72" s="177"/>
      <c r="N72" s="177"/>
      <c r="O72" s="177"/>
      <c r="P72" s="177"/>
    </row>
    <row r="73" ht="14.25" customHeight="1">
      <c r="L73" s="177"/>
      <c r="M73" s="177"/>
      <c r="N73" s="177"/>
      <c r="O73" s="177"/>
      <c r="P73" s="177"/>
    </row>
    <row r="74" ht="14.25" customHeight="1">
      <c r="L74" s="177"/>
      <c r="M74" s="177"/>
      <c r="N74" s="177"/>
      <c r="O74" s="177"/>
      <c r="P74" s="177"/>
    </row>
    <row r="75" ht="14.25" customHeight="1">
      <c r="L75" s="177"/>
      <c r="M75" s="177"/>
      <c r="N75" s="177"/>
      <c r="O75" s="177"/>
      <c r="P75" s="177"/>
    </row>
    <row r="76" ht="14.25" customHeight="1">
      <c r="L76" s="177"/>
      <c r="M76" s="177"/>
      <c r="N76" s="177"/>
      <c r="O76" s="177"/>
      <c r="P76" s="177"/>
    </row>
    <row r="77" ht="14.25" customHeight="1">
      <c r="L77" s="177"/>
      <c r="M77" s="177"/>
      <c r="N77" s="177"/>
      <c r="O77" s="177"/>
      <c r="P77" s="177"/>
    </row>
    <row r="78" ht="14.25" customHeight="1">
      <c r="L78" s="177"/>
      <c r="M78" s="177"/>
      <c r="N78" s="177"/>
      <c r="O78" s="177"/>
      <c r="P78" s="177"/>
    </row>
    <row r="79" ht="14.25" customHeight="1">
      <c r="L79" s="177"/>
      <c r="M79" s="177"/>
      <c r="N79" s="177"/>
      <c r="O79" s="177"/>
      <c r="P79" s="177"/>
    </row>
    <row r="80" ht="14.25" customHeight="1">
      <c r="L80" s="177"/>
      <c r="M80" s="177"/>
      <c r="N80" s="177"/>
      <c r="O80" s="177"/>
      <c r="P80" s="177"/>
    </row>
    <row r="81" ht="14.25" customHeight="1">
      <c r="L81" s="177"/>
      <c r="M81" s="177"/>
      <c r="N81" s="177"/>
      <c r="O81" s="177"/>
      <c r="P81" s="177"/>
    </row>
    <row r="82" ht="14.25" customHeight="1">
      <c r="L82" s="177"/>
      <c r="M82" s="177"/>
      <c r="N82" s="177"/>
      <c r="O82" s="177"/>
      <c r="P82" s="177"/>
    </row>
    <row r="83" ht="14.25" customHeight="1">
      <c r="L83" s="177"/>
      <c r="M83" s="177"/>
      <c r="N83" s="177"/>
      <c r="O83" s="177"/>
      <c r="P83" s="177"/>
    </row>
    <row r="84" ht="14.25" customHeight="1">
      <c r="L84" s="177"/>
      <c r="M84" s="177"/>
      <c r="N84" s="177"/>
      <c r="O84" s="177"/>
      <c r="P84" s="177"/>
    </row>
    <row r="85" ht="14.25" customHeight="1">
      <c r="L85" s="177"/>
      <c r="M85" s="177"/>
      <c r="N85" s="177"/>
      <c r="O85" s="177"/>
      <c r="P85" s="177"/>
    </row>
    <row r="86" ht="14.25" customHeight="1">
      <c r="L86" s="177"/>
      <c r="M86" s="177"/>
      <c r="N86" s="177"/>
      <c r="O86" s="177"/>
      <c r="P86" s="177"/>
    </row>
    <row r="87" ht="14.25" customHeight="1">
      <c r="L87" s="177"/>
      <c r="M87" s="177"/>
      <c r="N87" s="177"/>
      <c r="O87" s="177"/>
      <c r="P87" s="177"/>
    </row>
    <row r="88" ht="14.25" customHeight="1">
      <c r="L88" s="177"/>
      <c r="M88" s="177"/>
      <c r="N88" s="177"/>
      <c r="O88" s="177"/>
      <c r="P88" s="177"/>
    </row>
    <row r="89" ht="14.25" customHeight="1">
      <c r="L89" s="177"/>
      <c r="M89" s="177"/>
      <c r="N89" s="177"/>
      <c r="O89" s="177"/>
      <c r="P89" s="177"/>
    </row>
    <row r="90" ht="14.25" customHeight="1">
      <c r="L90" s="177"/>
      <c r="M90" s="177"/>
      <c r="N90" s="177"/>
      <c r="O90" s="177"/>
      <c r="P90" s="177"/>
    </row>
    <row r="91" ht="14.25" customHeight="1">
      <c r="L91" s="177"/>
      <c r="M91" s="177"/>
      <c r="N91" s="177"/>
      <c r="O91" s="177"/>
      <c r="P91" s="177"/>
    </row>
    <row r="92" ht="14.25" customHeight="1">
      <c r="L92" s="177"/>
      <c r="M92" s="177"/>
      <c r="N92" s="177"/>
      <c r="O92" s="177"/>
      <c r="P92" s="177"/>
    </row>
    <row r="93" ht="14.25" customHeight="1">
      <c r="L93" s="177"/>
      <c r="M93" s="177"/>
      <c r="N93" s="177"/>
      <c r="O93" s="177"/>
      <c r="P93" s="177"/>
    </row>
    <row r="94" ht="14.25" customHeight="1">
      <c r="L94" s="177"/>
      <c r="M94" s="177"/>
      <c r="N94" s="177"/>
      <c r="O94" s="177"/>
      <c r="P94" s="177"/>
    </row>
    <row r="95" ht="14.25" customHeight="1">
      <c r="L95" s="177"/>
      <c r="M95" s="177"/>
      <c r="N95" s="177"/>
      <c r="O95" s="177"/>
      <c r="P95" s="177"/>
    </row>
    <row r="96" ht="14.25" customHeight="1">
      <c r="L96" s="177"/>
      <c r="M96" s="177"/>
      <c r="N96" s="177"/>
      <c r="O96" s="177"/>
      <c r="P96" s="177"/>
    </row>
    <row r="97" ht="14.25" customHeight="1">
      <c r="L97" s="177"/>
      <c r="M97" s="177"/>
      <c r="N97" s="177"/>
      <c r="O97" s="177"/>
      <c r="P97" s="177"/>
    </row>
    <row r="98" ht="14.25" customHeight="1">
      <c r="L98" s="177"/>
      <c r="M98" s="177"/>
      <c r="N98" s="177"/>
      <c r="O98" s="177"/>
      <c r="P98" s="177"/>
    </row>
    <row r="99" ht="14.25" customHeight="1">
      <c r="L99" s="177"/>
      <c r="M99" s="177"/>
      <c r="N99" s="177"/>
      <c r="O99" s="177"/>
      <c r="P99" s="177"/>
    </row>
    <row r="100" ht="14.25" customHeight="1">
      <c r="L100" s="177"/>
      <c r="M100" s="177"/>
      <c r="N100" s="177"/>
      <c r="O100" s="177"/>
      <c r="P100" s="177"/>
    </row>
    <row r="101" ht="14.25" customHeight="1">
      <c r="L101" s="177"/>
      <c r="M101" s="177"/>
      <c r="N101" s="177"/>
      <c r="O101" s="177"/>
      <c r="P101" s="177"/>
    </row>
    <row r="102" ht="14.25" customHeight="1">
      <c r="L102" s="177"/>
      <c r="M102" s="177"/>
      <c r="N102" s="177"/>
      <c r="O102" s="177"/>
      <c r="P102" s="177"/>
    </row>
    <row r="103" ht="14.25" customHeight="1">
      <c r="L103" s="177"/>
      <c r="M103" s="177"/>
      <c r="N103" s="177"/>
      <c r="O103" s="177"/>
      <c r="P103" s="177"/>
    </row>
    <row r="104" ht="14.25" customHeight="1">
      <c r="L104" s="177"/>
      <c r="M104" s="177"/>
      <c r="N104" s="177"/>
      <c r="O104" s="177"/>
      <c r="P104" s="177"/>
    </row>
    <row r="105" ht="14.25" customHeight="1">
      <c r="L105" s="177"/>
      <c r="M105" s="177"/>
      <c r="N105" s="177"/>
      <c r="O105" s="177"/>
      <c r="P105" s="177"/>
    </row>
    <row r="106" ht="14.25" customHeight="1">
      <c r="L106" s="177"/>
      <c r="M106" s="177"/>
      <c r="N106" s="177"/>
      <c r="O106" s="177"/>
      <c r="P106" s="177"/>
    </row>
    <row r="107" ht="14.25" customHeight="1">
      <c r="L107" s="177"/>
      <c r="M107" s="177"/>
      <c r="N107" s="177"/>
      <c r="O107" s="177"/>
      <c r="P107" s="177"/>
    </row>
    <row r="108" ht="14.25" customHeight="1">
      <c r="L108" s="177"/>
      <c r="M108" s="177"/>
      <c r="N108" s="177"/>
      <c r="O108" s="177"/>
      <c r="P108" s="177"/>
    </row>
    <row r="109" ht="14.25" customHeight="1">
      <c r="L109" s="177"/>
      <c r="M109" s="177"/>
      <c r="N109" s="177"/>
      <c r="O109" s="177"/>
      <c r="P109" s="177"/>
    </row>
    <row r="110" ht="14.25" customHeight="1">
      <c r="L110" s="177"/>
      <c r="M110" s="177"/>
      <c r="N110" s="177"/>
      <c r="O110" s="177"/>
      <c r="P110" s="177"/>
    </row>
    <row r="111" ht="14.25" customHeight="1">
      <c r="L111" s="177"/>
      <c r="M111" s="177"/>
      <c r="N111" s="177"/>
      <c r="O111" s="177"/>
      <c r="P111" s="177"/>
    </row>
    <row r="112" ht="14.25" customHeight="1">
      <c r="L112" s="177"/>
      <c r="M112" s="177"/>
      <c r="N112" s="177"/>
      <c r="O112" s="177"/>
      <c r="P112" s="177"/>
    </row>
    <row r="113" ht="14.25" customHeight="1">
      <c r="L113" s="177"/>
      <c r="M113" s="177"/>
      <c r="N113" s="177"/>
      <c r="O113" s="177"/>
      <c r="P113" s="177"/>
    </row>
    <row r="114" ht="14.25" customHeight="1">
      <c r="L114" s="177"/>
      <c r="M114" s="177"/>
      <c r="N114" s="177"/>
      <c r="O114" s="177"/>
      <c r="P114" s="177"/>
    </row>
    <row r="115" ht="14.25" customHeight="1">
      <c r="L115" s="177"/>
      <c r="M115" s="177"/>
      <c r="N115" s="177"/>
      <c r="O115" s="177"/>
      <c r="P115" s="177"/>
    </row>
    <row r="116" ht="14.25" customHeight="1">
      <c r="L116" s="177"/>
      <c r="M116" s="177"/>
      <c r="N116" s="177"/>
      <c r="O116" s="177"/>
      <c r="P116" s="177"/>
    </row>
    <row r="117" ht="14.25" customHeight="1">
      <c r="L117" s="177"/>
      <c r="M117" s="177"/>
      <c r="N117" s="177"/>
      <c r="O117" s="177"/>
      <c r="P117" s="177"/>
    </row>
    <row r="118" ht="14.25" customHeight="1">
      <c r="L118" s="177"/>
      <c r="M118" s="177"/>
      <c r="N118" s="177"/>
      <c r="O118" s="177"/>
      <c r="P118" s="177"/>
    </row>
    <row r="119" ht="14.25" customHeight="1">
      <c r="L119" s="177"/>
      <c r="M119" s="177"/>
      <c r="N119" s="177"/>
      <c r="O119" s="177"/>
      <c r="P119" s="177"/>
    </row>
    <row r="120" ht="14.25" customHeight="1">
      <c r="L120" s="177"/>
      <c r="M120" s="177"/>
      <c r="N120" s="177"/>
      <c r="O120" s="177"/>
      <c r="P120" s="177"/>
    </row>
    <row r="121" ht="14.25" customHeight="1">
      <c r="L121" s="177"/>
      <c r="M121" s="177"/>
      <c r="N121" s="177"/>
      <c r="O121" s="177"/>
      <c r="P121" s="177"/>
    </row>
    <row r="122" ht="14.25" customHeight="1">
      <c r="L122" s="177"/>
      <c r="M122" s="177"/>
      <c r="N122" s="177"/>
      <c r="O122" s="177"/>
      <c r="P122" s="177"/>
    </row>
    <row r="123" ht="14.25" customHeight="1">
      <c r="L123" s="177"/>
      <c r="M123" s="177"/>
      <c r="N123" s="177"/>
      <c r="O123" s="177"/>
      <c r="P123" s="177"/>
    </row>
    <row r="124" ht="14.25" customHeight="1">
      <c r="L124" s="177"/>
      <c r="M124" s="177"/>
      <c r="N124" s="177"/>
      <c r="O124" s="177"/>
      <c r="P124" s="177"/>
    </row>
    <row r="125" ht="14.25" customHeight="1">
      <c r="L125" s="177"/>
      <c r="M125" s="177"/>
      <c r="N125" s="177"/>
      <c r="O125" s="177"/>
      <c r="P125" s="177"/>
    </row>
    <row r="126" ht="14.25" customHeight="1">
      <c r="L126" s="177"/>
      <c r="M126" s="177"/>
      <c r="N126" s="177"/>
      <c r="O126" s="177"/>
      <c r="P126" s="177"/>
    </row>
    <row r="127" ht="14.25" customHeight="1">
      <c r="L127" s="177"/>
      <c r="M127" s="177"/>
      <c r="N127" s="177"/>
      <c r="O127" s="177"/>
      <c r="P127" s="177"/>
    </row>
    <row r="128" ht="14.25" customHeight="1">
      <c r="L128" s="177"/>
      <c r="M128" s="177"/>
      <c r="N128" s="177"/>
      <c r="O128" s="177"/>
      <c r="P128" s="177"/>
    </row>
    <row r="129" ht="14.25" customHeight="1">
      <c r="L129" s="177"/>
      <c r="M129" s="177"/>
      <c r="N129" s="177"/>
      <c r="O129" s="177"/>
      <c r="P129" s="177"/>
    </row>
    <row r="130" ht="14.25" customHeight="1">
      <c r="L130" s="177"/>
      <c r="M130" s="177"/>
      <c r="N130" s="177"/>
      <c r="O130" s="177"/>
      <c r="P130" s="177"/>
    </row>
    <row r="131" ht="14.25" customHeight="1">
      <c r="L131" s="177"/>
      <c r="M131" s="177"/>
      <c r="N131" s="177"/>
      <c r="O131" s="177"/>
      <c r="P131" s="177"/>
    </row>
    <row r="132" ht="14.25" customHeight="1">
      <c r="L132" s="177"/>
      <c r="M132" s="177"/>
      <c r="N132" s="177"/>
      <c r="O132" s="177"/>
      <c r="P132" s="177"/>
    </row>
    <row r="133" ht="14.25" customHeight="1">
      <c r="L133" s="177"/>
      <c r="M133" s="177"/>
      <c r="N133" s="177"/>
      <c r="O133" s="177"/>
      <c r="P133" s="177"/>
    </row>
    <row r="134" ht="14.25" customHeight="1">
      <c r="L134" s="177"/>
      <c r="M134" s="177"/>
      <c r="N134" s="177"/>
      <c r="O134" s="177"/>
      <c r="P134" s="177"/>
    </row>
    <row r="135" ht="14.25" customHeight="1">
      <c r="L135" s="177"/>
      <c r="M135" s="177"/>
      <c r="N135" s="177"/>
      <c r="O135" s="177"/>
      <c r="P135" s="177"/>
    </row>
    <row r="136" ht="14.25" customHeight="1">
      <c r="L136" s="177"/>
      <c r="M136" s="177"/>
      <c r="N136" s="177"/>
      <c r="O136" s="177"/>
      <c r="P136" s="177"/>
    </row>
    <row r="137" ht="14.25" customHeight="1">
      <c r="L137" s="177"/>
      <c r="M137" s="177"/>
      <c r="N137" s="177"/>
      <c r="O137" s="177"/>
      <c r="P137" s="177"/>
    </row>
    <row r="138" ht="14.25" customHeight="1">
      <c r="L138" s="177"/>
      <c r="M138" s="177"/>
      <c r="N138" s="177"/>
      <c r="O138" s="177"/>
      <c r="P138" s="177"/>
    </row>
    <row r="139" ht="14.25" customHeight="1">
      <c r="L139" s="177"/>
      <c r="M139" s="177"/>
      <c r="N139" s="177"/>
      <c r="O139" s="177"/>
      <c r="P139" s="177"/>
    </row>
    <row r="140" ht="14.25" customHeight="1">
      <c r="L140" s="177"/>
      <c r="M140" s="177"/>
      <c r="N140" s="177"/>
      <c r="O140" s="177"/>
      <c r="P140" s="177"/>
    </row>
    <row r="141" ht="14.25" customHeight="1">
      <c r="L141" s="177"/>
      <c r="M141" s="177"/>
      <c r="N141" s="177"/>
      <c r="O141" s="177"/>
      <c r="P141" s="177"/>
    </row>
    <row r="142" ht="14.25" customHeight="1">
      <c r="L142" s="177"/>
      <c r="M142" s="177"/>
      <c r="N142" s="177"/>
      <c r="O142" s="177"/>
      <c r="P142" s="177"/>
    </row>
    <row r="143" ht="14.25" customHeight="1">
      <c r="L143" s="177"/>
      <c r="M143" s="177"/>
      <c r="N143" s="177"/>
      <c r="O143" s="177"/>
      <c r="P143" s="177"/>
    </row>
    <row r="144" ht="14.25" customHeight="1">
      <c r="L144" s="177"/>
      <c r="M144" s="177"/>
      <c r="N144" s="177"/>
      <c r="O144" s="177"/>
      <c r="P144" s="177"/>
    </row>
    <row r="145" ht="14.25" customHeight="1">
      <c r="L145" s="177"/>
      <c r="M145" s="177"/>
      <c r="N145" s="177"/>
      <c r="O145" s="177"/>
      <c r="P145" s="177"/>
    </row>
    <row r="146" ht="14.25" customHeight="1">
      <c r="L146" s="177"/>
      <c r="M146" s="177"/>
      <c r="N146" s="177"/>
      <c r="O146" s="177"/>
      <c r="P146" s="177"/>
    </row>
    <row r="147" ht="14.25" customHeight="1">
      <c r="L147" s="177"/>
      <c r="M147" s="177"/>
      <c r="N147" s="177"/>
      <c r="O147" s="177"/>
      <c r="P147" s="177"/>
    </row>
    <row r="148" ht="14.25" customHeight="1">
      <c r="L148" s="177"/>
      <c r="M148" s="177"/>
      <c r="N148" s="177"/>
      <c r="O148" s="177"/>
      <c r="P148" s="177"/>
    </row>
    <row r="149" ht="14.25" customHeight="1">
      <c r="L149" s="177"/>
      <c r="M149" s="177"/>
      <c r="N149" s="177"/>
      <c r="O149" s="177"/>
      <c r="P149" s="177"/>
    </row>
    <row r="150" ht="14.25" customHeight="1">
      <c r="L150" s="177"/>
      <c r="M150" s="177"/>
      <c r="N150" s="177"/>
      <c r="O150" s="177"/>
      <c r="P150" s="177"/>
    </row>
    <row r="151" ht="14.25" customHeight="1">
      <c r="L151" s="177"/>
      <c r="M151" s="177"/>
      <c r="N151" s="177"/>
      <c r="O151" s="177"/>
      <c r="P151" s="177"/>
    </row>
    <row r="152" ht="14.25" customHeight="1">
      <c r="L152" s="177"/>
      <c r="M152" s="177"/>
      <c r="N152" s="177"/>
      <c r="O152" s="177"/>
      <c r="P152" s="177"/>
    </row>
    <row r="153" ht="14.25" customHeight="1">
      <c r="L153" s="177"/>
      <c r="M153" s="177"/>
      <c r="N153" s="177"/>
      <c r="O153" s="177"/>
      <c r="P153" s="177"/>
    </row>
    <row r="154" ht="14.25" customHeight="1">
      <c r="L154" s="177"/>
      <c r="M154" s="177"/>
      <c r="N154" s="177"/>
      <c r="O154" s="177"/>
      <c r="P154" s="177"/>
    </row>
    <row r="155" ht="14.25" customHeight="1">
      <c r="L155" s="177"/>
      <c r="M155" s="177"/>
      <c r="N155" s="177"/>
      <c r="O155" s="177"/>
      <c r="P155" s="177"/>
    </row>
    <row r="156" ht="14.25" customHeight="1">
      <c r="L156" s="177"/>
      <c r="M156" s="177"/>
      <c r="N156" s="177"/>
      <c r="O156" s="177"/>
      <c r="P156" s="177"/>
    </row>
    <row r="157" ht="14.25" customHeight="1">
      <c r="L157" s="177"/>
      <c r="M157" s="177"/>
      <c r="N157" s="177"/>
      <c r="O157" s="177"/>
      <c r="P157" s="177"/>
    </row>
    <row r="158" ht="14.25" customHeight="1">
      <c r="L158" s="177"/>
      <c r="M158" s="177"/>
      <c r="N158" s="177"/>
      <c r="O158" s="177"/>
      <c r="P158" s="177"/>
    </row>
    <row r="159" ht="14.25" customHeight="1">
      <c r="L159" s="177"/>
      <c r="M159" s="177"/>
      <c r="N159" s="177"/>
      <c r="O159" s="177"/>
      <c r="P159" s="177"/>
    </row>
    <row r="160" ht="14.25" customHeight="1">
      <c r="L160" s="177"/>
      <c r="M160" s="177"/>
      <c r="N160" s="177"/>
      <c r="O160" s="177"/>
      <c r="P160" s="177"/>
    </row>
    <row r="161" ht="14.25" customHeight="1">
      <c r="L161" s="177"/>
      <c r="M161" s="177"/>
      <c r="N161" s="177"/>
      <c r="O161" s="177"/>
      <c r="P161" s="177"/>
    </row>
    <row r="162" ht="14.25" customHeight="1">
      <c r="L162" s="177"/>
      <c r="M162" s="177"/>
      <c r="N162" s="177"/>
      <c r="O162" s="177"/>
      <c r="P162" s="177"/>
    </row>
    <row r="163" ht="14.25" customHeight="1">
      <c r="L163" s="177"/>
      <c r="M163" s="177"/>
      <c r="N163" s="177"/>
      <c r="O163" s="177"/>
      <c r="P163" s="177"/>
    </row>
    <row r="164" ht="14.25" customHeight="1">
      <c r="L164" s="177"/>
      <c r="M164" s="177"/>
      <c r="N164" s="177"/>
      <c r="O164" s="177"/>
      <c r="P164" s="177"/>
    </row>
    <row r="165" ht="14.25" customHeight="1">
      <c r="L165" s="177"/>
      <c r="M165" s="177"/>
      <c r="N165" s="177"/>
      <c r="O165" s="177"/>
      <c r="P165" s="177"/>
    </row>
    <row r="166" ht="14.25" customHeight="1">
      <c r="L166" s="177"/>
      <c r="M166" s="177"/>
      <c r="N166" s="177"/>
      <c r="O166" s="177"/>
      <c r="P166" s="177"/>
    </row>
    <row r="167" ht="14.25" customHeight="1">
      <c r="L167" s="177"/>
      <c r="M167" s="177"/>
      <c r="N167" s="177"/>
      <c r="O167" s="177"/>
      <c r="P167" s="177"/>
    </row>
    <row r="168" ht="14.25" customHeight="1">
      <c r="L168" s="177"/>
      <c r="M168" s="177"/>
      <c r="N168" s="177"/>
      <c r="O168" s="177"/>
      <c r="P168" s="177"/>
    </row>
    <row r="169" ht="14.25" customHeight="1">
      <c r="L169" s="177"/>
      <c r="M169" s="177"/>
      <c r="N169" s="177"/>
      <c r="O169" s="177"/>
      <c r="P169" s="177"/>
    </row>
    <row r="170" ht="14.25" customHeight="1">
      <c r="L170" s="177"/>
      <c r="M170" s="177"/>
      <c r="N170" s="177"/>
      <c r="O170" s="177"/>
      <c r="P170" s="177"/>
    </row>
    <row r="171" ht="14.25" customHeight="1">
      <c r="L171" s="177"/>
      <c r="M171" s="177"/>
      <c r="N171" s="177"/>
      <c r="O171" s="177"/>
      <c r="P171" s="177"/>
    </row>
    <row r="172" ht="14.25" customHeight="1">
      <c r="L172" s="177"/>
      <c r="M172" s="177"/>
      <c r="N172" s="177"/>
      <c r="O172" s="177"/>
      <c r="P172" s="177"/>
    </row>
    <row r="173" ht="14.25" customHeight="1">
      <c r="L173" s="177"/>
      <c r="M173" s="177"/>
      <c r="N173" s="177"/>
      <c r="O173" s="177"/>
      <c r="P173" s="177"/>
    </row>
    <row r="174" ht="14.25" customHeight="1">
      <c r="L174" s="177"/>
      <c r="M174" s="177"/>
      <c r="N174" s="177"/>
      <c r="O174" s="177"/>
      <c r="P174" s="177"/>
    </row>
    <row r="175" ht="14.25" customHeight="1">
      <c r="L175" s="177"/>
      <c r="M175" s="177"/>
      <c r="N175" s="177"/>
      <c r="O175" s="177"/>
      <c r="P175" s="177"/>
    </row>
    <row r="176" ht="14.25" customHeight="1">
      <c r="L176" s="177"/>
      <c r="M176" s="177"/>
      <c r="N176" s="177"/>
      <c r="O176" s="177"/>
      <c r="P176" s="177"/>
    </row>
    <row r="177" ht="14.25" customHeight="1">
      <c r="L177" s="177"/>
      <c r="M177" s="177"/>
      <c r="N177" s="177"/>
      <c r="O177" s="177"/>
      <c r="P177" s="177"/>
    </row>
    <row r="178" ht="14.25" customHeight="1">
      <c r="L178" s="177"/>
      <c r="M178" s="177"/>
      <c r="N178" s="177"/>
      <c r="O178" s="177"/>
      <c r="P178" s="177"/>
    </row>
    <row r="179" ht="14.25" customHeight="1">
      <c r="L179" s="177"/>
      <c r="M179" s="177"/>
      <c r="N179" s="177"/>
      <c r="O179" s="177"/>
      <c r="P179" s="177"/>
    </row>
    <row r="180" ht="14.25" customHeight="1">
      <c r="L180" s="177"/>
      <c r="M180" s="177"/>
      <c r="N180" s="177"/>
      <c r="O180" s="177"/>
      <c r="P180" s="177"/>
    </row>
    <row r="181" ht="14.25" customHeight="1">
      <c r="L181" s="177"/>
      <c r="M181" s="177"/>
      <c r="N181" s="177"/>
      <c r="O181" s="177"/>
      <c r="P181" s="177"/>
    </row>
    <row r="182" ht="14.25" customHeight="1">
      <c r="L182" s="177"/>
      <c r="M182" s="177"/>
      <c r="N182" s="177"/>
      <c r="O182" s="177"/>
      <c r="P182" s="177"/>
    </row>
    <row r="183" ht="14.25" customHeight="1">
      <c r="L183" s="177"/>
      <c r="M183" s="177"/>
      <c r="N183" s="177"/>
      <c r="O183" s="177"/>
      <c r="P183" s="177"/>
    </row>
    <row r="184" ht="14.25" customHeight="1">
      <c r="L184" s="177"/>
      <c r="M184" s="177"/>
      <c r="N184" s="177"/>
      <c r="O184" s="177"/>
      <c r="P184" s="177"/>
    </row>
    <row r="185" ht="14.25" customHeight="1">
      <c r="L185" s="177"/>
      <c r="M185" s="177"/>
      <c r="N185" s="177"/>
      <c r="O185" s="177"/>
      <c r="P185" s="177"/>
    </row>
    <row r="186" ht="14.25" customHeight="1">
      <c r="L186" s="177"/>
      <c r="M186" s="177"/>
      <c r="N186" s="177"/>
      <c r="O186" s="177"/>
      <c r="P186" s="177"/>
    </row>
    <row r="187" ht="14.25" customHeight="1">
      <c r="L187" s="177"/>
      <c r="M187" s="177"/>
      <c r="N187" s="177"/>
      <c r="O187" s="177"/>
      <c r="P187" s="177"/>
    </row>
    <row r="188" ht="14.25" customHeight="1">
      <c r="L188" s="177"/>
      <c r="M188" s="177"/>
      <c r="N188" s="177"/>
      <c r="O188" s="177"/>
      <c r="P188" s="177"/>
    </row>
    <row r="189" ht="14.25" customHeight="1">
      <c r="L189" s="177"/>
      <c r="M189" s="177"/>
      <c r="N189" s="177"/>
      <c r="O189" s="177"/>
      <c r="P189" s="177"/>
    </row>
    <row r="190" ht="14.25" customHeight="1">
      <c r="L190" s="177"/>
      <c r="M190" s="177"/>
      <c r="N190" s="177"/>
      <c r="O190" s="177"/>
      <c r="P190" s="177"/>
    </row>
    <row r="191" ht="14.25" customHeight="1">
      <c r="L191" s="177"/>
      <c r="M191" s="177"/>
      <c r="N191" s="177"/>
      <c r="O191" s="177"/>
      <c r="P191" s="177"/>
    </row>
    <row r="192" ht="14.25" customHeight="1">
      <c r="L192" s="177"/>
      <c r="M192" s="177"/>
      <c r="N192" s="177"/>
      <c r="O192" s="177"/>
      <c r="P192" s="177"/>
    </row>
    <row r="193" ht="14.25" customHeight="1">
      <c r="L193" s="177"/>
      <c r="M193" s="177"/>
      <c r="N193" s="177"/>
      <c r="O193" s="177"/>
      <c r="P193" s="177"/>
    </row>
    <row r="194" ht="14.25" customHeight="1">
      <c r="L194" s="177"/>
      <c r="M194" s="177"/>
      <c r="N194" s="177"/>
      <c r="O194" s="177"/>
      <c r="P194" s="177"/>
    </row>
    <row r="195" ht="14.25" customHeight="1">
      <c r="L195" s="177"/>
      <c r="M195" s="177"/>
      <c r="N195" s="177"/>
      <c r="O195" s="177"/>
      <c r="P195" s="177"/>
    </row>
    <row r="196" ht="14.25" customHeight="1">
      <c r="L196" s="177"/>
      <c r="M196" s="177"/>
      <c r="N196" s="177"/>
      <c r="O196" s="177"/>
      <c r="P196" s="177"/>
    </row>
    <row r="197" ht="14.25" customHeight="1">
      <c r="L197" s="177"/>
      <c r="M197" s="177"/>
      <c r="N197" s="177"/>
      <c r="O197" s="177"/>
      <c r="P197" s="177"/>
    </row>
    <row r="198" ht="14.25" customHeight="1">
      <c r="L198" s="177"/>
      <c r="M198" s="177"/>
      <c r="N198" s="177"/>
      <c r="O198" s="177"/>
      <c r="P198" s="177"/>
    </row>
    <row r="199" ht="14.25" customHeight="1">
      <c r="L199" s="177"/>
      <c r="M199" s="177"/>
      <c r="N199" s="177"/>
      <c r="O199" s="177"/>
      <c r="P199" s="177"/>
    </row>
    <row r="200" ht="14.25" customHeight="1">
      <c r="L200" s="177"/>
      <c r="M200" s="177"/>
      <c r="N200" s="177"/>
      <c r="O200" s="177"/>
      <c r="P200" s="177"/>
    </row>
    <row r="201" ht="14.25" customHeight="1">
      <c r="L201" s="177"/>
      <c r="M201" s="177"/>
      <c r="N201" s="177"/>
      <c r="O201" s="177"/>
      <c r="P201" s="177"/>
    </row>
    <row r="202" ht="14.25" customHeight="1">
      <c r="L202" s="177"/>
      <c r="M202" s="177"/>
      <c r="N202" s="177"/>
      <c r="O202" s="177"/>
      <c r="P202" s="177"/>
    </row>
    <row r="203" ht="14.25" customHeight="1">
      <c r="L203" s="177"/>
      <c r="M203" s="177"/>
      <c r="N203" s="177"/>
      <c r="O203" s="177"/>
      <c r="P203" s="177"/>
    </row>
    <row r="204" ht="14.25" customHeight="1">
      <c r="L204" s="177"/>
      <c r="M204" s="177"/>
      <c r="N204" s="177"/>
      <c r="O204" s="177"/>
      <c r="P204" s="177"/>
    </row>
    <row r="205" ht="14.25" customHeight="1">
      <c r="L205" s="177"/>
      <c r="M205" s="177"/>
      <c r="N205" s="177"/>
      <c r="O205" s="177"/>
      <c r="P205" s="177"/>
    </row>
    <row r="206" ht="14.25" customHeight="1">
      <c r="L206" s="177"/>
      <c r="M206" s="177"/>
      <c r="N206" s="177"/>
      <c r="O206" s="177"/>
      <c r="P206" s="177"/>
    </row>
    <row r="207" ht="14.25" customHeight="1">
      <c r="L207" s="177"/>
      <c r="M207" s="177"/>
      <c r="N207" s="177"/>
      <c r="O207" s="177"/>
      <c r="P207" s="177"/>
    </row>
    <row r="208" ht="14.25" customHeight="1">
      <c r="L208" s="177"/>
      <c r="M208" s="177"/>
      <c r="N208" s="177"/>
      <c r="O208" s="177"/>
      <c r="P208" s="177"/>
    </row>
    <row r="209" ht="14.25" customHeight="1">
      <c r="L209" s="177"/>
      <c r="M209" s="177"/>
      <c r="N209" s="177"/>
      <c r="O209" s="177"/>
      <c r="P209" s="177"/>
    </row>
    <row r="210" ht="14.25" customHeight="1">
      <c r="L210" s="177"/>
      <c r="M210" s="177"/>
      <c r="N210" s="177"/>
      <c r="O210" s="177"/>
      <c r="P210" s="177"/>
    </row>
    <row r="211" ht="14.25" customHeight="1">
      <c r="L211" s="177"/>
      <c r="M211" s="177"/>
      <c r="N211" s="177"/>
      <c r="O211" s="177"/>
      <c r="P211" s="177"/>
    </row>
    <row r="212" ht="14.25" customHeight="1">
      <c r="L212" s="177"/>
      <c r="M212" s="177"/>
      <c r="N212" s="177"/>
      <c r="O212" s="177"/>
      <c r="P212" s="177"/>
    </row>
    <row r="213" ht="14.25" customHeight="1">
      <c r="L213" s="177"/>
      <c r="M213" s="177"/>
      <c r="N213" s="177"/>
      <c r="O213" s="177"/>
      <c r="P213" s="177"/>
    </row>
    <row r="214" ht="14.25" customHeight="1">
      <c r="L214" s="177"/>
      <c r="M214" s="177"/>
      <c r="N214" s="177"/>
      <c r="O214" s="177"/>
      <c r="P214" s="177"/>
    </row>
    <row r="215" ht="14.25" customHeight="1">
      <c r="L215" s="177"/>
      <c r="M215" s="177"/>
      <c r="N215" s="177"/>
      <c r="O215" s="177"/>
      <c r="P215" s="177"/>
    </row>
    <row r="216" ht="14.25" customHeight="1">
      <c r="L216" s="177"/>
      <c r="M216" s="177"/>
      <c r="N216" s="177"/>
      <c r="O216" s="177"/>
      <c r="P216" s="177"/>
    </row>
    <row r="217" ht="14.25" customHeight="1">
      <c r="L217" s="177"/>
      <c r="M217" s="177"/>
      <c r="N217" s="177"/>
      <c r="O217" s="177"/>
      <c r="P217" s="177"/>
    </row>
    <row r="218" ht="14.25" customHeight="1">
      <c r="L218" s="177"/>
      <c r="M218" s="177"/>
      <c r="N218" s="177"/>
      <c r="O218" s="177"/>
      <c r="P218" s="177"/>
    </row>
    <row r="219" ht="14.25" customHeight="1">
      <c r="L219" s="177"/>
      <c r="M219" s="177"/>
      <c r="N219" s="177"/>
      <c r="O219" s="177"/>
      <c r="P219" s="177"/>
    </row>
    <row r="220" ht="14.25" customHeight="1">
      <c r="L220" s="177"/>
      <c r="M220" s="177"/>
      <c r="N220" s="177"/>
      <c r="O220" s="177"/>
      <c r="P220" s="177"/>
    </row>
    <row r="221" ht="14.25" customHeight="1">
      <c r="L221" s="177"/>
      <c r="M221" s="177"/>
      <c r="N221" s="177"/>
      <c r="O221" s="177"/>
      <c r="P221" s="177"/>
    </row>
    <row r="222" ht="14.25" customHeight="1">
      <c r="L222" s="177"/>
      <c r="M222" s="177"/>
      <c r="N222" s="177"/>
      <c r="O222" s="177"/>
      <c r="P222" s="177"/>
    </row>
    <row r="223" ht="14.25" customHeight="1">
      <c r="L223" s="177"/>
      <c r="M223" s="177"/>
      <c r="N223" s="177"/>
      <c r="O223" s="177"/>
      <c r="P223" s="177"/>
    </row>
    <row r="224" ht="14.25" customHeight="1">
      <c r="L224" s="177"/>
      <c r="M224" s="177"/>
      <c r="N224" s="177"/>
      <c r="O224" s="177"/>
      <c r="P224" s="177"/>
    </row>
    <row r="225" ht="14.25" customHeight="1">
      <c r="L225" s="177"/>
      <c r="M225" s="177"/>
      <c r="N225" s="177"/>
      <c r="O225" s="177"/>
      <c r="P225" s="177"/>
    </row>
    <row r="226" ht="14.25" customHeight="1">
      <c r="L226" s="177"/>
      <c r="M226" s="177"/>
      <c r="N226" s="177"/>
      <c r="O226" s="177"/>
      <c r="P226" s="177"/>
    </row>
    <row r="227" ht="14.25" customHeight="1">
      <c r="L227" s="177"/>
      <c r="M227" s="177"/>
      <c r="N227" s="177"/>
      <c r="O227" s="177"/>
      <c r="P227" s="177"/>
    </row>
    <row r="228" ht="14.25" customHeight="1">
      <c r="L228" s="177"/>
      <c r="M228" s="177"/>
      <c r="N228" s="177"/>
      <c r="O228" s="177"/>
      <c r="P228" s="177"/>
    </row>
    <row r="229" ht="14.25" customHeight="1">
      <c r="L229" s="177"/>
      <c r="M229" s="177"/>
      <c r="N229" s="177"/>
      <c r="O229" s="177"/>
      <c r="P229" s="177"/>
    </row>
    <row r="230" ht="14.25" customHeight="1">
      <c r="L230" s="177"/>
      <c r="M230" s="177"/>
      <c r="N230" s="177"/>
      <c r="O230" s="177"/>
      <c r="P230" s="177"/>
    </row>
    <row r="231" ht="14.25" customHeight="1">
      <c r="L231" s="177"/>
      <c r="M231" s="177"/>
      <c r="N231" s="177"/>
      <c r="O231" s="177"/>
      <c r="P231" s="177"/>
    </row>
    <row r="232" ht="14.25" customHeight="1">
      <c r="L232" s="177"/>
      <c r="M232" s="177"/>
      <c r="N232" s="177"/>
      <c r="O232" s="177"/>
      <c r="P232" s="177"/>
    </row>
    <row r="233" ht="14.25" customHeight="1">
      <c r="L233" s="177"/>
      <c r="M233" s="177"/>
      <c r="N233" s="177"/>
      <c r="O233" s="177"/>
      <c r="P233" s="177"/>
    </row>
    <row r="234" ht="14.25" customHeight="1">
      <c r="L234" s="177"/>
      <c r="M234" s="177"/>
      <c r="N234" s="177"/>
      <c r="O234" s="177"/>
      <c r="P234" s="177"/>
    </row>
    <row r="235" ht="14.25" customHeight="1">
      <c r="L235" s="177"/>
      <c r="M235" s="177"/>
      <c r="N235" s="177"/>
      <c r="O235" s="177"/>
      <c r="P235" s="177"/>
    </row>
    <row r="236" ht="14.25" customHeight="1">
      <c r="L236" s="177"/>
      <c r="M236" s="177"/>
      <c r="N236" s="177"/>
      <c r="O236" s="177"/>
      <c r="P236" s="177"/>
    </row>
    <row r="237" ht="14.25" customHeight="1">
      <c r="L237" s="177"/>
      <c r="M237" s="177"/>
      <c r="N237" s="177"/>
      <c r="O237" s="177"/>
      <c r="P237" s="177"/>
    </row>
    <row r="238" ht="14.25" customHeight="1">
      <c r="L238" s="177"/>
      <c r="M238" s="177"/>
      <c r="N238" s="177"/>
      <c r="O238" s="177"/>
      <c r="P238" s="177"/>
    </row>
    <row r="239" ht="14.25" customHeight="1">
      <c r="L239" s="177"/>
      <c r="M239" s="177"/>
      <c r="N239" s="177"/>
      <c r="O239" s="177"/>
      <c r="P239" s="177"/>
    </row>
    <row r="240" ht="14.25" customHeight="1">
      <c r="L240" s="177"/>
      <c r="M240" s="177"/>
      <c r="N240" s="177"/>
      <c r="O240" s="177"/>
      <c r="P240" s="177"/>
    </row>
    <row r="241" ht="14.25" customHeight="1">
      <c r="L241" s="177"/>
      <c r="M241" s="177"/>
      <c r="N241" s="177"/>
      <c r="O241" s="177"/>
      <c r="P241" s="177"/>
    </row>
    <row r="242" ht="14.25" customHeight="1">
      <c r="L242" s="177"/>
      <c r="M242" s="177"/>
      <c r="N242" s="177"/>
      <c r="O242" s="177"/>
      <c r="P242" s="177"/>
    </row>
    <row r="243" ht="14.25" customHeight="1">
      <c r="L243" s="177"/>
      <c r="M243" s="177"/>
      <c r="N243" s="177"/>
      <c r="O243" s="177"/>
      <c r="P243" s="177"/>
    </row>
    <row r="244" ht="14.25" customHeight="1">
      <c r="L244" s="177"/>
      <c r="M244" s="177"/>
      <c r="N244" s="177"/>
      <c r="O244" s="177"/>
      <c r="P244" s="177"/>
    </row>
    <row r="245" ht="14.25" customHeight="1">
      <c r="L245" s="177"/>
      <c r="M245" s="177"/>
      <c r="N245" s="177"/>
      <c r="O245" s="177"/>
      <c r="P245" s="177"/>
    </row>
    <row r="246" ht="14.25" customHeight="1">
      <c r="L246" s="177"/>
      <c r="M246" s="177"/>
      <c r="N246" s="177"/>
      <c r="O246" s="177"/>
      <c r="P246" s="177"/>
    </row>
    <row r="247" ht="14.25" customHeight="1">
      <c r="L247" s="177"/>
      <c r="M247" s="177"/>
      <c r="N247" s="177"/>
      <c r="O247" s="177"/>
      <c r="P247" s="177"/>
    </row>
    <row r="248" ht="14.25" customHeight="1">
      <c r="L248" s="177"/>
      <c r="M248" s="177"/>
      <c r="N248" s="177"/>
      <c r="O248" s="177"/>
      <c r="P248" s="177"/>
    </row>
    <row r="249" ht="14.25" customHeight="1">
      <c r="L249" s="177"/>
      <c r="M249" s="177"/>
      <c r="N249" s="177"/>
      <c r="O249" s="177"/>
      <c r="P249" s="177"/>
    </row>
    <row r="250" ht="14.25" customHeight="1">
      <c r="L250" s="177"/>
      <c r="M250" s="177"/>
      <c r="N250" s="177"/>
      <c r="O250" s="177"/>
      <c r="P250" s="177"/>
    </row>
    <row r="251" ht="14.25" customHeight="1">
      <c r="L251" s="177"/>
      <c r="M251" s="177"/>
      <c r="N251" s="177"/>
      <c r="O251" s="177"/>
      <c r="P251" s="177"/>
    </row>
    <row r="252" ht="14.25" customHeight="1">
      <c r="L252" s="177"/>
      <c r="M252" s="177"/>
      <c r="N252" s="177"/>
      <c r="O252" s="177"/>
      <c r="P252" s="177"/>
    </row>
    <row r="253" ht="14.25" customHeight="1">
      <c r="L253" s="177"/>
      <c r="M253" s="177"/>
      <c r="N253" s="177"/>
      <c r="O253" s="177"/>
      <c r="P253" s="177"/>
    </row>
    <row r="254" ht="14.25" customHeight="1">
      <c r="L254" s="177"/>
      <c r="M254" s="177"/>
      <c r="N254" s="177"/>
      <c r="O254" s="177"/>
      <c r="P254" s="177"/>
    </row>
    <row r="255" ht="14.25" customHeight="1">
      <c r="L255" s="177"/>
      <c r="M255" s="177"/>
      <c r="N255" s="177"/>
      <c r="O255" s="177"/>
      <c r="P255" s="177"/>
    </row>
    <row r="256" ht="14.25" customHeight="1">
      <c r="L256" s="177"/>
      <c r="M256" s="177"/>
      <c r="N256" s="177"/>
      <c r="O256" s="177"/>
      <c r="P256" s="177"/>
    </row>
    <row r="257" ht="14.25" customHeight="1">
      <c r="L257" s="177"/>
      <c r="M257" s="177"/>
      <c r="N257" s="177"/>
      <c r="O257" s="177"/>
      <c r="P257" s="177"/>
    </row>
    <row r="258" ht="14.25" customHeight="1">
      <c r="L258" s="177"/>
      <c r="M258" s="177"/>
      <c r="N258" s="177"/>
      <c r="O258" s="177"/>
      <c r="P258" s="177"/>
    </row>
    <row r="259" ht="14.25" customHeight="1">
      <c r="L259" s="177"/>
      <c r="M259" s="177"/>
      <c r="N259" s="177"/>
      <c r="O259" s="177"/>
      <c r="P259" s="177"/>
    </row>
    <row r="260" ht="14.25" customHeight="1">
      <c r="L260" s="177"/>
      <c r="M260" s="177"/>
      <c r="N260" s="177"/>
      <c r="O260" s="177"/>
      <c r="P260" s="177"/>
    </row>
    <row r="261" ht="14.25" customHeight="1">
      <c r="L261" s="177"/>
      <c r="M261" s="177"/>
      <c r="N261" s="177"/>
      <c r="O261" s="177"/>
      <c r="P261" s="177"/>
    </row>
    <row r="262" ht="14.25" customHeight="1">
      <c r="L262" s="177"/>
      <c r="M262" s="177"/>
      <c r="N262" s="177"/>
      <c r="O262" s="177"/>
      <c r="P262" s="177"/>
    </row>
    <row r="263" ht="14.25" customHeight="1">
      <c r="L263" s="177"/>
      <c r="M263" s="177"/>
      <c r="N263" s="177"/>
      <c r="O263" s="177"/>
      <c r="P263" s="177"/>
    </row>
    <row r="264" ht="14.25" customHeight="1">
      <c r="L264" s="177"/>
      <c r="M264" s="177"/>
      <c r="N264" s="177"/>
      <c r="O264" s="177"/>
      <c r="P264" s="177"/>
    </row>
    <row r="265" ht="14.25" customHeight="1">
      <c r="L265" s="177"/>
      <c r="M265" s="177"/>
      <c r="N265" s="177"/>
      <c r="O265" s="177"/>
      <c r="P265" s="177"/>
    </row>
    <row r="266" ht="14.25" customHeight="1">
      <c r="L266" s="177"/>
      <c r="M266" s="177"/>
      <c r="N266" s="177"/>
      <c r="O266" s="177"/>
      <c r="P266" s="177"/>
    </row>
    <row r="267" ht="14.25" customHeight="1">
      <c r="L267" s="177"/>
      <c r="M267" s="177"/>
      <c r="N267" s="177"/>
      <c r="O267" s="177"/>
      <c r="P267" s="177"/>
    </row>
    <row r="268" ht="14.25" customHeight="1">
      <c r="L268" s="177"/>
      <c r="M268" s="177"/>
      <c r="N268" s="177"/>
      <c r="O268" s="177"/>
      <c r="P268" s="177"/>
    </row>
    <row r="269" ht="14.25" customHeight="1">
      <c r="L269" s="177"/>
      <c r="M269" s="177"/>
      <c r="N269" s="177"/>
      <c r="O269" s="177"/>
      <c r="P269" s="177"/>
    </row>
    <row r="270" ht="14.25" customHeight="1">
      <c r="L270" s="177"/>
      <c r="M270" s="177"/>
      <c r="N270" s="177"/>
      <c r="O270" s="177"/>
      <c r="P270" s="177"/>
    </row>
    <row r="271" ht="14.25" customHeight="1">
      <c r="L271" s="177"/>
      <c r="M271" s="177"/>
      <c r="N271" s="177"/>
      <c r="O271" s="177"/>
      <c r="P271" s="177"/>
    </row>
    <row r="272" ht="14.25" customHeight="1">
      <c r="L272" s="177"/>
      <c r="M272" s="177"/>
      <c r="N272" s="177"/>
      <c r="O272" s="177"/>
      <c r="P272" s="177"/>
    </row>
    <row r="273" ht="14.25" customHeight="1">
      <c r="L273" s="177"/>
      <c r="M273" s="177"/>
      <c r="N273" s="177"/>
      <c r="O273" s="177"/>
      <c r="P273" s="177"/>
    </row>
    <row r="274" ht="14.25" customHeight="1">
      <c r="L274" s="177"/>
      <c r="M274" s="177"/>
      <c r="N274" s="177"/>
      <c r="O274" s="177"/>
      <c r="P274" s="177"/>
    </row>
    <row r="275" ht="14.25" customHeight="1">
      <c r="L275" s="177"/>
      <c r="M275" s="177"/>
      <c r="N275" s="177"/>
      <c r="O275" s="177"/>
      <c r="P275" s="177"/>
    </row>
    <row r="276" ht="14.25" customHeight="1">
      <c r="L276" s="177"/>
      <c r="M276" s="177"/>
      <c r="N276" s="177"/>
      <c r="O276" s="177"/>
      <c r="P276" s="177"/>
    </row>
    <row r="277" ht="14.25" customHeight="1">
      <c r="L277" s="177"/>
      <c r="M277" s="177"/>
      <c r="N277" s="177"/>
      <c r="O277" s="177"/>
      <c r="P277" s="177"/>
    </row>
    <row r="278" ht="14.25" customHeight="1">
      <c r="L278" s="177"/>
      <c r="M278" s="177"/>
      <c r="N278" s="177"/>
      <c r="O278" s="177"/>
      <c r="P278" s="177"/>
    </row>
    <row r="279" ht="14.25" customHeight="1">
      <c r="L279" s="177"/>
      <c r="M279" s="177"/>
      <c r="N279" s="177"/>
      <c r="O279" s="177"/>
      <c r="P279" s="177"/>
    </row>
    <row r="280" ht="14.25" customHeight="1">
      <c r="L280" s="177"/>
      <c r="M280" s="177"/>
      <c r="N280" s="177"/>
      <c r="O280" s="177"/>
      <c r="P280" s="177"/>
    </row>
    <row r="281" ht="14.25" customHeight="1">
      <c r="L281" s="177"/>
      <c r="M281" s="177"/>
      <c r="N281" s="177"/>
      <c r="O281" s="177"/>
      <c r="P281" s="177"/>
    </row>
    <row r="282" ht="14.25" customHeight="1">
      <c r="L282" s="177"/>
      <c r="M282" s="177"/>
      <c r="N282" s="177"/>
      <c r="O282" s="177"/>
      <c r="P282" s="177"/>
    </row>
    <row r="283" ht="14.25" customHeight="1">
      <c r="L283" s="177"/>
      <c r="M283" s="177"/>
      <c r="N283" s="177"/>
      <c r="O283" s="177"/>
      <c r="P283" s="177"/>
    </row>
    <row r="284" ht="14.25" customHeight="1">
      <c r="L284" s="177"/>
      <c r="M284" s="177"/>
      <c r="N284" s="177"/>
      <c r="O284" s="177"/>
      <c r="P284" s="177"/>
    </row>
    <row r="285" ht="14.25" customHeight="1">
      <c r="L285" s="177"/>
      <c r="M285" s="177"/>
      <c r="N285" s="177"/>
      <c r="O285" s="177"/>
      <c r="P285" s="177"/>
    </row>
    <row r="286" ht="14.25" customHeight="1">
      <c r="L286" s="177"/>
      <c r="M286" s="177"/>
      <c r="N286" s="177"/>
      <c r="O286" s="177"/>
      <c r="P286" s="177"/>
    </row>
    <row r="287" ht="14.25" customHeight="1">
      <c r="L287" s="177"/>
      <c r="M287" s="177"/>
      <c r="N287" s="177"/>
      <c r="O287" s="177"/>
      <c r="P287" s="177"/>
    </row>
    <row r="288" ht="14.25" customHeight="1">
      <c r="L288" s="177"/>
      <c r="M288" s="177"/>
      <c r="N288" s="177"/>
      <c r="O288" s="177"/>
      <c r="P288" s="177"/>
    </row>
    <row r="289" ht="14.25" customHeight="1">
      <c r="L289" s="177"/>
      <c r="M289" s="177"/>
      <c r="N289" s="177"/>
      <c r="O289" s="177"/>
      <c r="P289" s="177"/>
    </row>
    <row r="290" ht="14.25" customHeight="1">
      <c r="L290" s="177"/>
      <c r="M290" s="177"/>
      <c r="N290" s="177"/>
      <c r="O290" s="177"/>
      <c r="P290" s="177"/>
    </row>
    <row r="291" ht="14.25" customHeight="1">
      <c r="L291" s="177"/>
      <c r="M291" s="177"/>
      <c r="N291" s="177"/>
      <c r="O291" s="177"/>
      <c r="P291" s="177"/>
    </row>
    <row r="292" ht="14.25" customHeight="1">
      <c r="L292" s="177"/>
      <c r="M292" s="177"/>
      <c r="N292" s="177"/>
      <c r="O292" s="177"/>
      <c r="P292" s="177"/>
    </row>
    <row r="293" ht="14.25" customHeight="1">
      <c r="L293" s="177"/>
      <c r="M293" s="177"/>
      <c r="N293" s="177"/>
      <c r="O293" s="177"/>
      <c r="P293" s="177"/>
    </row>
    <row r="294" ht="14.25" customHeight="1">
      <c r="L294" s="177"/>
      <c r="M294" s="177"/>
      <c r="N294" s="177"/>
      <c r="O294" s="177"/>
      <c r="P294" s="177"/>
    </row>
    <row r="295" ht="14.25" customHeight="1">
      <c r="L295" s="177"/>
      <c r="M295" s="177"/>
      <c r="N295" s="177"/>
      <c r="O295" s="177"/>
      <c r="P295" s="177"/>
    </row>
    <row r="296" ht="14.25" customHeight="1">
      <c r="L296" s="177"/>
      <c r="M296" s="177"/>
      <c r="N296" s="177"/>
      <c r="O296" s="177"/>
      <c r="P296" s="177"/>
    </row>
    <row r="297" ht="14.25" customHeight="1">
      <c r="L297" s="177"/>
      <c r="M297" s="177"/>
      <c r="N297" s="177"/>
      <c r="O297" s="177"/>
      <c r="P297" s="177"/>
    </row>
    <row r="298" ht="14.25" customHeight="1">
      <c r="L298" s="177"/>
      <c r="M298" s="177"/>
      <c r="N298" s="177"/>
      <c r="O298" s="177"/>
      <c r="P298" s="177"/>
    </row>
    <row r="299" ht="14.25" customHeight="1">
      <c r="L299" s="177"/>
      <c r="M299" s="177"/>
      <c r="N299" s="177"/>
      <c r="O299" s="177"/>
      <c r="P299" s="177"/>
    </row>
    <row r="300" ht="14.25" customHeight="1">
      <c r="L300" s="177"/>
      <c r="M300" s="177"/>
      <c r="N300" s="177"/>
      <c r="O300" s="177"/>
      <c r="P300" s="177"/>
    </row>
    <row r="301" ht="14.25" customHeight="1">
      <c r="L301" s="177"/>
      <c r="M301" s="177"/>
      <c r="N301" s="177"/>
      <c r="O301" s="177"/>
      <c r="P301" s="177"/>
    </row>
    <row r="302" ht="14.25" customHeight="1">
      <c r="L302" s="177"/>
      <c r="M302" s="177"/>
      <c r="N302" s="177"/>
      <c r="O302" s="177"/>
      <c r="P302" s="177"/>
    </row>
    <row r="303" ht="14.25" customHeight="1">
      <c r="L303" s="177"/>
      <c r="M303" s="177"/>
      <c r="N303" s="177"/>
      <c r="O303" s="177"/>
      <c r="P303" s="177"/>
    </row>
    <row r="304" ht="14.25" customHeight="1">
      <c r="L304" s="177"/>
      <c r="M304" s="177"/>
      <c r="N304" s="177"/>
      <c r="O304" s="177"/>
      <c r="P304" s="177"/>
    </row>
    <row r="305" ht="14.25" customHeight="1">
      <c r="L305" s="177"/>
      <c r="M305" s="177"/>
      <c r="N305" s="177"/>
      <c r="O305" s="177"/>
      <c r="P305" s="177"/>
    </row>
    <row r="306" ht="14.25" customHeight="1">
      <c r="L306" s="177"/>
      <c r="M306" s="177"/>
      <c r="N306" s="177"/>
      <c r="O306" s="177"/>
      <c r="P306" s="177"/>
    </row>
    <row r="307" ht="14.25" customHeight="1">
      <c r="L307" s="177"/>
      <c r="M307" s="177"/>
      <c r="N307" s="177"/>
      <c r="O307" s="177"/>
      <c r="P307" s="177"/>
    </row>
    <row r="308" ht="14.25" customHeight="1">
      <c r="L308" s="177"/>
      <c r="M308" s="177"/>
      <c r="N308" s="177"/>
      <c r="O308" s="177"/>
      <c r="P308" s="177"/>
    </row>
    <row r="309" ht="14.25" customHeight="1">
      <c r="L309" s="177"/>
      <c r="M309" s="177"/>
      <c r="N309" s="177"/>
      <c r="O309" s="177"/>
      <c r="P309" s="177"/>
    </row>
    <row r="310" ht="14.25" customHeight="1">
      <c r="L310" s="177"/>
      <c r="M310" s="177"/>
      <c r="N310" s="177"/>
      <c r="O310" s="177"/>
      <c r="P310" s="177"/>
    </row>
    <row r="311" ht="14.25" customHeight="1">
      <c r="L311" s="177"/>
      <c r="M311" s="177"/>
      <c r="N311" s="177"/>
      <c r="O311" s="177"/>
      <c r="P311" s="177"/>
    </row>
    <row r="312" ht="14.25" customHeight="1">
      <c r="L312" s="177"/>
      <c r="M312" s="177"/>
      <c r="N312" s="177"/>
      <c r="O312" s="177"/>
      <c r="P312" s="177"/>
    </row>
    <row r="313" ht="14.25" customHeight="1">
      <c r="L313" s="177"/>
      <c r="M313" s="177"/>
      <c r="N313" s="177"/>
      <c r="O313" s="177"/>
      <c r="P313" s="177"/>
    </row>
    <row r="314" ht="14.25" customHeight="1">
      <c r="L314" s="177"/>
      <c r="M314" s="177"/>
      <c r="N314" s="177"/>
      <c r="O314" s="177"/>
      <c r="P314" s="177"/>
    </row>
    <row r="315" ht="14.25" customHeight="1">
      <c r="L315" s="177"/>
      <c r="M315" s="177"/>
      <c r="N315" s="177"/>
      <c r="O315" s="177"/>
      <c r="P315" s="177"/>
    </row>
    <row r="316" ht="14.25" customHeight="1">
      <c r="L316" s="177"/>
      <c r="M316" s="177"/>
      <c r="N316" s="177"/>
      <c r="O316" s="177"/>
      <c r="P316" s="177"/>
    </row>
    <row r="317" ht="14.25" customHeight="1">
      <c r="L317" s="177"/>
      <c r="M317" s="177"/>
      <c r="N317" s="177"/>
      <c r="O317" s="177"/>
      <c r="P317" s="177"/>
    </row>
    <row r="318" ht="14.25" customHeight="1">
      <c r="L318" s="177"/>
      <c r="M318" s="177"/>
      <c r="N318" s="177"/>
      <c r="O318" s="177"/>
      <c r="P318" s="177"/>
    </row>
    <row r="319" ht="14.25" customHeight="1">
      <c r="L319" s="177"/>
      <c r="M319" s="177"/>
      <c r="N319" s="177"/>
      <c r="O319" s="177"/>
      <c r="P319" s="177"/>
    </row>
    <row r="320" ht="14.25" customHeight="1">
      <c r="L320" s="177"/>
      <c r="M320" s="177"/>
      <c r="N320" s="177"/>
      <c r="O320" s="177"/>
      <c r="P320" s="177"/>
    </row>
    <row r="321" ht="14.25" customHeight="1">
      <c r="L321" s="177"/>
      <c r="M321" s="177"/>
      <c r="N321" s="177"/>
      <c r="O321" s="177"/>
      <c r="P321" s="177"/>
    </row>
    <row r="322" ht="14.25" customHeight="1">
      <c r="L322" s="177"/>
      <c r="M322" s="177"/>
      <c r="N322" s="177"/>
      <c r="O322" s="177"/>
      <c r="P322" s="177"/>
    </row>
    <row r="323" ht="14.25" customHeight="1">
      <c r="L323" s="177"/>
      <c r="M323" s="177"/>
      <c r="N323" s="177"/>
      <c r="O323" s="177"/>
      <c r="P323" s="177"/>
    </row>
    <row r="324" ht="14.25" customHeight="1">
      <c r="L324" s="177"/>
      <c r="M324" s="177"/>
      <c r="N324" s="177"/>
      <c r="O324" s="177"/>
      <c r="P324" s="177"/>
    </row>
    <row r="325" ht="14.25" customHeight="1">
      <c r="L325" s="177"/>
      <c r="M325" s="177"/>
      <c r="N325" s="177"/>
      <c r="O325" s="177"/>
      <c r="P325" s="177"/>
    </row>
    <row r="326" ht="14.25" customHeight="1">
      <c r="L326" s="177"/>
      <c r="M326" s="177"/>
      <c r="N326" s="177"/>
      <c r="O326" s="177"/>
      <c r="P326" s="177"/>
    </row>
    <row r="327" ht="14.25" customHeight="1">
      <c r="L327" s="177"/>
      <c r="M327" s="177"/>
      <c r="N327" s="177"/>
      <c r="O327" s="177"/>
      <c r="P327" s="177"/>
    </row>
    <row r="328" ht="14.25" customHeight="1">
      <c r="L328" s="177"/>
      <c r="M328" s="177"/>
      <c r="N328" s="177"/>
      <c r="O328" s="177"/>
      <c r="P328" s="177"/>
    </row>
    <row r="329" ht="14.25" customHeight="1">
      <c r="L329" s="177"/>
      <c r="M329" s="177"/>
      <c r="N329" s="177"/>
      <c r="O329" s="177"/>
      <c r="P329" s="177"/>
    </row>
    <row r="330" ht="14.25" customHeight="1">
      <c r="L330" s="177"/>
      <c r="M330" s="177"/>
      <c r="N330" s="177"/>
      <c r="O330" s="177"/>
      <c r="P330" s="177"/>
    </row>
    <row r="331" ht="14.25" customHeight="1">
      <c r="L331" s="177"/>
      <c r="M331" s="177"/>
      <c r="N331" s="177"/>
      <c r="O331" s="177"/>
      <c r="P331" s="177"/>
    </row>
    <row r="332" ht="14.25" customHeight="1">
      <c r="L332" s="177"/>
      <c r="M332" s="177"/>
      <c r="N332" s="177"/>
      <c r="O332" s="177"/>
      <c r="P332" s="177"/>
    </row>
    <row r="333" ht="14.25" customHeight="1">
      <c r="L333" s="177"/>
      <c r="M333" s="177"/>
      <c r="N333" s="177"/>
      <c r="O333" s="177"/>
      <c r="P333" s="177"/>
    </row>
    <row r="334" ht="14.25" customHeight="1">
      <c r="L334" s="177"/>
      <c r="M334" s="177"/>
      <c r="N334" s="177"/>
      <c r="O334" s="177"/>
      <c r="P334" s="177"/>
    </row>
    <row r="335" ht="14.25" customHeight="1">
      <c r="L335" s="177"/>
      <c r="M335" s="177"/>
      <c r="N335" s="177"/>
      <c r="O335" s="177"/>
      <c r="P335" s="177"/>
    </row>
    <row r="336" ht="14.25" customHeight="1">
      <c r="L336" s="177"/>
      <c r="M336" s="177"/>
      <c r="N336" s="177"/>
      <c r="O336" s="177"/>
      <c r="P336" s="177"/>
    </row>
    <row r="337" ht="14.25" customHeight="1">
      <c r="L337" s="177"/>
      <c r="M337" s="177"/>
      <c r="N337" s="177"/>
      <c r="O337" s="177"/>
      <c r="P337" s="177"/>
    </row>
    <row r="338" ht="14.25" customHeight="1">
      <c r="L338" s="177"/>
      <c r="M338" s="177"/>
      <c r="N338" s="177"/>
      <c r="O338" s="177"/>
      <c r="P338" s="177"/>
    </row>
    <row r="339" ht="14.25" customHeight="1">
      <c r="L339" s="177"/>
      <c r="M339" s="177"/>
      <c r="N339" s="177"/>
      <c r="O339" s="177"/>
      <c r="P339" s="177"/>
    </row>
    <row r="340" ht="14.25" customHeight="1">
      <c r="L340" s="177"/>
      <c r="M340" s="177"/>
      <c r="N340" s="177"/>
      <c r="O340" s="177"/>
      <c r="P340" s="177"/>
    </row>
    <row r="341" ht="14.25" customHeight="1">
      <c r="L341" s="177"/>
      <c r="M341" s="177"/>
      <c r="N341" s="177"/>
      <c r="O341" s="177"/>
      <c r="P341" s="177"/>
    </row>
    <row r="342" ht="14.25" customHeight="1">
      <c r="L342" s="177"/>
      <c r="M342" s="177"/>
      <c r="N342" s="177"/>
      <c r="O342" s="177"/>
      <c r="P342" s="177"/>
    </row>
    <row r="343" ht="14.25" customHeight="1">
      <c r="L343" s="177"/>
      <c r="M343" s="177"/>
      <c r="N343" s="177"/>
      <c r="O343" s="177"/>
      <c r="P343" s="177"/>
    </row>
    <row r="344" ht="14.25" customHeight="1">
      <c r="L344" s="177"/>
      <c r="M344" s="177"/>
      <c r="N344" s="177"/>
      <c r="O344" s="177"/>
      <c r="P344" s="177"/>
    </row>
    <row r="345" ht="14.25" customHeight="1">
      <c r="L345" s="177"/>
      <c r="M345" s="177"/>
      <c r="N345" s="177"/>
      <c r="O345" s="177"/>
      <c r="P345" s="177"/>
    </row>
    <row r="346" ht="14.25" customHeight="1">
      <c r="L346" s="177"/>
      <c r="M346" s="177"/>
      <c r="N346" s="177"/>
      <c r="O346" s="177"/>
      <c r="P346" s="177"/>
    </row>
    <row r="347" ht="14.25" customHeight="1">
      <c r="L347" s="177"/>
      <c r="M347" s="177"/>
      <c r="N347" s="177"/>
      <c r="O347" s="177"/>
      <c r="P347" s="177"/>
    </row>
    <row r="348" ht="14.25" customHeight="1">
      <c r="L348" s="177"/>
      <c r="M348" s="177"/>
      <c r="N348" s="177"/>
      <c r="O348" s="177"/>
      <c r="P348" s="177"/>
    </row>
    <row r="349" ht="14.25" customHeight="1">
      <c r="L349" s="177"/>
      <c r="M349" s="177"/>
      <c r="N349" s="177"/>
      <c r="O349" s="177"/>
      <c r="P349" s="177"/>
    </row>
    <row r="350" ht="14.25" customHeight="1">
      <c r="L350" s="177"/>
      <c r="M350" s="177"/>
      <c r="N350" s="177"/>
      <c r="O350" s="177"/>
      <c r="P350" s="177"/>
    </row>
    <row r="351" ht="14.25" customHeight="1">
      <c r="L351" s="177"/>
      <c r="M351" s="177"/>
      <c r="N351" s="177"/>
      <c r="O351" s="177"/>
      <c r="P351" s="177"/>
    </row>
    <row r="352" ht="14.25" customHeight="1">
      <c r="L352" s="177"/>
      <c r="M352" s="177"/>
      <c r="N352" s="177"/>
      <c r="O352" s="177"/>
      <c r="P352" s="177"/>
    </row>
    <row r="353" ht="14.25" customHeight="1">
      <c r="L353" s="177"/>
      <c r="M353" s="177"/>
      <c r="N353" s="177"/>
      <c r="O353" s="177"/>
      <c r="P353" s="177"/>
    </row>
    <row r="354" ht="14.25" customHeight="1">
      <c r="L354" s="177"/>
      <c r="M354" s="177"/>
      <c r="N354" s="177"/>
      <c r="O354" s="177"/>
      <c r="P354" s="177"/>
    </row>
    <row r="355" ht="14.25" customHeight="1">
      <c r="L355" s="177"/>
      <c r="M355" s="177"/>
      <c r="N355" s="177"/>
      <c r="O355" s="177"/>
      <c r="P355" s="177"/>
    </row>
    <row r="356" ht="14.25" customHeight="1">
      <c r="L356" s="177"/>
      <c r="M356" s="177"/>
      <c r="N356" s="177"/>
      <c r="O356" s="177"/>
      <c r="P356" s="177"/>
    </row>
    <row r="357" ht="14.25" customHeight="1">
      <c r="L357" s="177"/>
      <c r="M357" s="177"/>
      <c r="N357" s="177"/>
      <c r="O357" s="177"/>
      <c r="P357" s="177"/>
    </row>
    <row r="358" ht="14.25" customHeight="1">
      <c r="L358" s="177"/>
      <c r="M358" s="177"/>
      <c r="N358" s="177"/>
      <c r="O358" s="177"/>
      <c r="P358" s="177"/>
    </row>
    <row r="359" ht="14.25" customHeight="1">
      <c r="L359" s="177"/>
      <c r="M359" s="177"/>
      <c r="N359" s="177"/>
      <c r="O359" s="177"/>
      <c r="P359" s="177"/>
    </row>
    <row r="360" ht="14.25" customHeight="1">
      <c r="L360" s="177"/>
      <c r="M360" s="177"/>
      <c r="N360" s="177"/>
      <c r="O360" s="177"/>
      <c r="P360" s="177"/>
    </row>
    <row r="361" ht="14.25" customHeight="1">
      <c r="L361" s="177"/>
      <c r="M361" s="177"/>
      <c r="N361" s="177"/>
      <c r="O361" s="177"/>
      <c r="P361" s="177"/>
    </row>
    <row r="362" ht="14.25" customHeight="1">
      <c r="L362" s="177"/>
      <c r="M362" s="177"/>
      <c r="N362" s="177"/>
      <c r="O362" s="177"/>
      <c r="P362" s="177"/>
    </row>
    <row r="363" ht="14.25" customHeight="1">
      <c r="L363" s="177"/>
      <c r="M363" s="177"/>
      <c r="N363" s="177"/>
      <c r="O363" s="177"/>
      <c r="P363" s="177"/>
    </row>
    <row r="364" ht="14.25" customHeight="1">
      <c r="L364" s="177"/>
      <c r="M364" s="177"/>
      <c r="N364" s="177"/>
      <c r="O364" s="177"/>
      <c r="P364" s="177"/>
    </row>
    <row r="365" ht="14.25" customHeight="1">
      <c r="L365" s="177"/>
      <c r="M365" s="177"/>
      <c r="N365" s="177"/>
      <c r="O365" s="177"/>
      <c r="P365" s="177"/>
    </row>
    <row r="366" ht="14.25" customHeight="1">
      <c r="L366" s="177"/>
      <c r="M366" s="177"/>
      <c r="N366" s="177"/>
      <c r="O366" s="177"/>
      <c r="P366" s="177"/>
    </row>
    <row r="367" ht="14.25" customHeight="1">
      <c r="L367" s="177"/>
      <c r="M367" s="177"/>
      <c r="N367" s="177"/>
      <c r="O367" s="177"/>
      <c r="P367" s="177"/>
    </row>
    <row r="368" ht="14.25" customHeight="1">
      <c r="L368" s="177"/>
      <c r="M368" s="177"/>
      <c r="N368" s="177"/>
      <c r="O368" s="177"/>
      <c r="P368" s="177"/>
    </row>
    <row r="369" ht="14.25" customHeight="1">
      <c r="L369" s="177"/>
      <c r="M369" s="177"/>
      <c r="N369" s="177"/>
      <c r="O369" s="177"/>
      <c r="P369" s="177"/>
    </row>
    <row r="370" ht="14.25" customHeight="1">
      <c r="L370" s="177"/>
      <c r="M370" s="177"/>
      <c r="N370" s="177"/>
      <c r="O370" s="177"/>
      <c r="P370" s="177"/>
    </row>
    <row r="371" ht="14.25" customHeight="1">
      <c r="L371" s="177"/>
      <c r="M371" s="177"/>
      <c r="N371" s="177"/>
      <c r="O371" s="177"/>
      <c r="P371" s="177"/>
    </row>
    <row r="372" ht="14.25" customHeight="1">
      <c r="L372" s="177"/>
      <c r="M372" s="177"/>
      <c r="N372" s="177"/>
      <c r="O372" s="177"/>
      <c r="P372" s="177"/>
    </row>
    <row r="373" ht="14.25" customHeight="1">
      <c r="L373" s="177"/>
      <c r="M373" s="177"/>
      <c r="N373" s="177"/>
      <c r="O373" s="177"/>
      <c r="P373" s="177"/>
    </row>
    <row r="374" ht="14.25" customHeight="1">
      <c r="L374" s="177"/>
      <c r="M374" s="177"/>
      <c r="N374" s="177"/>
      <c r="O374" s="177"/>
      <c r="P374" s="177"/>
    </row>
    <row r="375" ht="14.25" customHeight="1">
      <c r="L375" s="177"/>
      <c r="M375" s="177"/>
      <c r="N375" s="177"/>
      <c r="O375" s="177"/>
      <c r="P375" s="177"/>
    </row>
    <row r="376" ht="14.25" customHeight="1">
      <c r="L376" s="177"/>
      <c r="M376" s="177"/>
      <c r="N376" s="177"/>
      <c r="O376" s="177"/>
      <c r="P376" s="177"/>
    </row>
    <row r="377" ht="14.25" customHeight="1">
      <c r="L377" s="177"/>
      <c r="M377" s="177"/>
      <c r="N377" s="177"/>
      <c r="O377" s="177"/>
      <c r="P377" s="177"/>
    </row>
    <row r="378" ht="14.25" customHeight="1">
      <c r="L378" s="177"/>
      <c r="M378" s="177"/>
      <c r="N378" s="177"/>
      <c r="O378" s="177"/>
      <c r="P378" s="177"/>
    </row>
    <row r="379" ht="14.25" customHeight="1">
      <c r="L379" s="177"/>
      <c r="M379" s="177"/>
      <c r="N379" s="177"/>
      <c r="O379" s="177"/>
      <c r="P379" s="177"/>
    </row>
    <row r="380" ht="14.25" customHeight="1">
      <c r="L380" s="177"/>
      <c r="M380" s="177"/>
      <c r="N380" s="177"/>
      <c r="O380" s="177"/>
      <c r="P380" s="177"/>
    </row>
    <row r="381" ht="14.25" customHeight="1">
      <c r="L381" s="177"/>
      <c r="M381" s="177"/>
      <c r="N381" s="177"/>
      <c r="O381" s="177"/>
      <c r="P381" s="177"/>
    </row>
    <row r="382" ht="14.25" customHeight="1">
      <c r="L382" s="177"/>
      <c r="M382" s="177"/>
      <c r="N382" s="177"/>
      <c r="O382" s="177"/>
      <c r="P382" s="177"/>
    </row>
    <row r="383" ht="14.25" customHeight="1">
      <c r="L383" s="177"/>
      <c r="M383" s="177"/>
      <c r="N383" s="177"/>
      <c r="O383" s="177"/>
      <c r="P383" s="177"/>
    </row>
    <row r="384" ht="14.25" customHeight="1">
      <c r="L384" s="177"/>
      <c r="M384" s="177"/>
      <c r="N384" s="177"/>
      <c r="O384" s="177"/>
      <c r="P384" s="177"/>
    </row>
    <row r="385" ht="14.25" customHeight="1">
      <c r="L385" s="177"/>
      <c r="M385" s="177"/>
      <c r="N385" s="177"/>
      <c r="O385" s="177"/>
      <c r="P385" s="177"/>
    </row>
    <row r="386" ht="14.25" customHeight="1">
      <c r="L386" s="177"/>
      <c r="M386" s="177"/>
      <c r="N386" s="177"/>
      <c r="O386" s="177"/>
      <c r="P386" s="177"/>
    </row>
    <row r="387" ht="14.25" customHeight="1">
      <c r="L387" s="177"/>
      <c r="M387" s="177"/>
      <c r="N387" s="177"/>
      <c r="O387" s="177"/>
      <c r="P387" s="177"/>
    </row>
    <row r="388" ht="14.25" customHeight="1">
      <c r="L388" s="177"/>
      <c r="M388" s="177"/>
      <c r="N388" s="177"/>
      <c r="O388" s="177"/>
      <c r="P388" s="177"/>
    </row>
    <row r="389" ht="14.25" customHeight="1">
      <c r="L389" s="177"/>
      <c r="M389" s="177"/>
      <c r="N389" s="177"/>
      <c r="O389" s="177"/>
      <c r="P389" s="177"/>
    </row>
    <row r="390" ht="14.25" customHeight="1">
      <c r="L390" s="177"/>
      <c r="M390" s="177"/>
      <c r="N390" s="177"/>
      <c r="O390" s="177"/>
      <c r="P390" s="177"/>
    </row>
    <row r="391" ht="14.25" customHeight="1">
      <c r="L391" s="177"/>
      <c r="M391" s="177"/>
      <c r="N391" s="177"/>
      <c r="O391" s="177"/>
      <c r="P391" s="177"/>
    </row>
    <row r="392" ht="14.25" customHeight="1">
      <c r="L392" s="177"/>
      <c r="M392" s="177"/>
      <c r="N392" s="177"/>
      <c r="O392" s="177"/>
      <c r="P392" s="177"/>
    </row>
    <row r="393" ht="14.25" customHeight="1">
      <c r="L393" s="177"/>
      <c r="M393" s="177"/>
      <c r="N393" s="177"/>
      <c r="O393" s="177"/>
      <c r="P393" s="177"/>
    </row>
    <row r="394" ht="14.25" customHeight="1">
      <c r="L394" s="177"/>
      <c r="M394" s="177"/>
      <c r="N394" s="177"/>
      <c r="O394" s="177"/>
      <c r="P394" s="177"/>
    </row>
    <row r="395" ht="14.25" customHeight="1">
      <c r="L395" s="177"/>
      <c r="M395" s="177"/>
      <c r="N395" s="177"/>
      <c r="O395" s="177"/>
      <c r="P395" s="177"/>
    </row>
    <row r="396" ht="14.25" customHeight="1">
      <c r="L396" s="177"/>
      <c r="M396" s="177"/>
      <c r="N396" s="177"/>
      <c r="O396" s="177"/>
      <c r="P396" s="177"/>
    </row>
    <row r="397" ht="14.25" customHeight="1">
      <c r="L397" s="177"/>
      <c r="M397" s="177"/>
      <c r="N397" s="177"/>
      <c r="O397" s="177"/>
      <c r="P397" s="177"/>
    </row>
    <row r="398" ht="14.25" customHeight="1">
      <c r="L398" s="177"/>
      <c r="M398" s="177"/>
      <c r="N398" s="177"/>
      <c r="O398" s="177"/>
      <c r="P398" s="177"/>
    </row>
    <row r="399" ht="14.25" customHeight="1">
      <c r="L399" s="177"/>
      <c r="M399" s="177"/>
      <c r="N399" s="177"/>
      <c r="O399" s="177"/>
      <c r="P399" s="177"/>
    </row>
    <row r="400" ht="14.25" customHeight="1">
      <c r="L400" s="177"/>
      <c r="M400" s="177"/>
      <c r="N400" s="177"/>
      <c r="O400" s="177"/>
      <c r="P400" s="177"/>
    </row>
    <row r="401" ht="14.25" customHeight="1">
      <c r="L401" s="177"/>
      <c r="M401" s="177"/>
      <c r="N401" s="177"/>
      <c r="O401" s="177"/>
      <c r="P401" s="177"/>
    </row>
    <row r="402" ht="14.25" customHeight="1">
      <c r="L402" s="177"/>
      <c r="M402" s="177"/>
      <c r="N402" s="177"/>
      <c r="O402" s="177"/>
      <c r="P402" s="177"/>
    </row>
    <row r="403" ht="14.25" customHeight="1">
      <c r="L403" s="177"/>
      <c r="M403" s="177"/>
      <c r="N403" s="177"/>
      <c r="O403" s="177"/>
      <c r="P403" s="177"/>
    </row>
    <row r="404" ht="14.25" customHeight="1">
      <c r="L404" s="177"/>
      <c r="M404" s="177"/>
      <c r="N404" s="177"/>
      <c r="O404" s="177"/>
      <c r="P404" s="177"/>
    </row>
    <row r="405" ht="14.25" customHeight="1">
      <c r="L405" s="177"/>
      <c r="M405" s="177"/>
      <c r="N405" s="177"/>
      <c r="O405" s="177"/>
      <c r="P405" s="177"/>
    </row>
    <row r="406" ht="14.25" customHeight="1">
      <c r="L406" s="177"/>
      <c r="M406" s="177"/>
      <c r="N406" s="177"/>
      <c r="O406" s="177"/>
      <c r="P406" s="177"/>
    </row>
    <row r="407" ht="14.25" customHeight="1">
      <c r="L407" s="177"/>
      <c r="M407" s="177"/>
      <c r="N407" s="177"/>
      <c r="O407" s="177"/>
      <c r="P407" s="177"/>
    </row>
    <row r="408" ht="14.25" customHeight="1">
      <c r="L408" s="177"/>
      <c r="M408" s="177"/>
      <c r="N408" s="177"/>
      <c r="O408" s="177"/>
      <c r="P408" s="177"/>
    </row>
    <row r="409" ht="14.25" customHeight="1">
      <c r="L409" s="177"/>
      <c r="M409" s="177"/>
      <c r="N409" s="177"/>
      <c r="O409" s="177"/>
      <c r="P409" s="177"/>
    </row>
    <row r="410" ht="14.25" customHeight="1">
      <c r="L410" s="177"/>
      <c r="M410" s="177"/>
      <c r="N410" s="177"/>
      <c r="O410" s="177"/>
      <c r="P410" s="177"/>
    </row>
    <row r="411" ht="14.25" customHeight="1">
      <c r="L411" s="177"/>
      <c r="M411" s="177"/>
      <c r="N411" s="177"/>
      <c r="O411" s="177"/>
      <c r="P411" s="177"/>
    </row>
    <row r="412" ht="14.25" customHeight="1">
      <c r="L412" s="177"/>
      <c r="M412" s="177"/>
      <c r="N412" s="177"/>
      <c r="O412" s="177"/>
      <c r="P412" s="177"/>
    </row>
    <row r="413" ht="14.25" customHeight="1">
      <c r="L413" s="177"/>
      <c r="M413" s="177"/>
      <c r="N413" s="177"/>
      <c r="O413" s="177"/>
      <c r="P413" s="177"/>
    </row>
    <row r="414" ht="14.25" customHeight="1">
      <c r="L414" s="177"/>
      <c r="M414" s="177"/>
      <c r="N414" s="177"/>
      <c r="O414" s="177"/>
      <c r="P414" s="177"/>
    </row>
    <row r="415" ht="14.25" customHeight="1">
      <c r="L415" s="177"/>
      <c r="M415" s="177"/>
      <c r="N415" s="177"/>
      <c r="O415" s="177"/>
      <c r="P415" s="177"/>
    </row>
    <row r="416" ht="14.25" customHeight="1">
      <c r="L416" s="177"/>
      <c r="M416" s="177"/>
      <c r="N416" s="177"/>
      <c r="O416" s="177"/>
      <c r="P416" s="177"/>
    </row>
    <row r="417" ht="14.25" customHeight="1">
      <c r="L417" s="177"/>
      <c r="M417" s="177"/>
      <c r="N417" s="177"/>
      <c r="O417" s="177"/>
      <c r="P417" s="177"/>
    </row>
    <row r="418" ht="14.25" customHeight="1">
      <c r="L418" s="177"/>
      <c r="M418" s="177"/>
      <c r="N418" s="177"/>
      <c r="O418" s="177"/>
      <c r="P418" s="177"/>
    </row>
    <row r="419" ht="14.25" customHeight="1">
      <c r="L419" s="177"/>
      <c r="M419" s="177"/>
      <c r="N419" s="177"/>
      <c r="O419" s="177"/>
      <c r="P419" s="177"/>
    </row>
    <row r="420" ht="14.25" customHeight="1">
      <c r="L420" s="177"/>
      <c r="M420" s="177"/>
      <c r="N420" s="177"/>
      <c r="O420" s="177"/>
      <c r="P420" s="177"/>
    </row>
    <row r="421" ht="14.25" customHeight="1">
      <c r="L421" s="177"/>
      <c r="M421" s="177"/>
      <c r="N421" s="177"/>
      <c r="O421" s="177"/>
      <c r="P421" s="177"/>
    </row>
    <row r="422" ht="14.25" customHeight="1">
      <c r="L422" s="177"/>
      <c r="M422" s="177"/>
      <c r="N422" s="177"/>
      <c r="O422" s="177"/>
      <c r="P422" s="177"/>
    </row>
    <row r="423" ht="14.25" customHeight="1">
      <c r="L423" s="177"/>
      <c r="M423" s="177"/>
      <c r="N423" s="177"/>
      <c r="O423" s="177"/>
      <c r="P423" s="177"/>
    </row>
    <row r="424" ht="14.25" customHeight="1">
      <c r="L424" s="177"/>
      <c r="M424" s="177"/>
      <c r="N424" s="177"/>
      <c r="O424" s="177"/>
      <c r="P424" s="177"/>
    </row>
    <row r="425" ht="14.25" customHeight="1">
      <c r="L425" s="177"/>
      <c r="M425" s="177"/>
      <c r="N425" s="177"/>
      <c r="O425" s="177"/>
      <c r="P425" s="177"/>
    </row>
    <row r="426" ht="14.25" customHeight="1">
      <c r="L426" s="177"/>
      <c r="M426" s="177"/>
      <c r="N426" s="177"/>
      <c r="O426" s="177"/>
      <c r="P426" s="177"/>
    </row>
    <row r="427" ht="14.25" customHeight="1">
      <c r="L427" s="177"/>
      <c r="M427" s="177"/>
      <c r="N427" s="177"/>
      <c r="O427" s="177"/>
      <c r="P427" s="177"/>
    </row>
    <row r="428" ht="14.25" customHeight="1">
      <c r="L428" s="177"/>
      <c r="M428" s="177"/>
      <c r="N428" s="177"/>
      <c r="O428" s="177"/>
      <c r="P428" s="177"/>
    </row>
    <row r="429" ht="14.25" customHeight="1">
      <c r="L429" s="177"/>
      <c r="M429" s="177"/>
      <c r="N429" s="177"/>
      <c r="O429" s="177"/>
      <c r="P429" s="177"/>
    </row>
    <row r="430" ht="14.25" customHeight="1">
      <c r="L430" s="177"/>
      <c r="M430" s="177"/>
      <c r="N430" s="177"/>
      <c r="O430" s="177"/>
      <c r="P430" s="177"/>
    </row>
    <row r="431" ht="14.25" customHeight="1">
      <c r="L431" s="177"/>
      <c r="M431" s="177"/>
      <c r="N431" s="177"/>
      <c r="O431" s="177"/>
      <c r="P431" s="177"/>
    </row>
    <row r="432" ht="14.25" customHeight="1">
      <c r="L432" s="177"/>
      <c r="M432" s="177"/>
      <c r="N432" s="177"/>
      <c r="O432" s="177"/>
      <c r="P432" s="177"/>
    </row>
    <row r="433" ht="14.25" customHeight="1">
      <c r="L433" s="177"/>
      <c r="M433" s="177"/>
      <c r="N433" s="177"/>
      <c r="O433" s="177"/>
      <c r="P433" s="177"/>
    </row>
    <row r="434" ht="14.25" customHeight="1">
      <c r="L434" s="177"/>
      <c r="M434" s="177"/>
      <c r="N434" s="177"/>
      <c r="O434" s="177"/>
      <c r="P434" s="177"/>
    </row>
    <row r="435" ht="14.25" customHeight="1">
      <c r="L435" s="177"/>
      <c r="M435" s="177"/>
      <c r="N435" s="177"/>
      <c r="O435" s="177"/>
      <c r="P435" s="177"/>
    </row>
    <row r="436" ht="14.25" customHeight="1">
      <c r="L436" s="177"/>
      <c r="M436" s="177"/>
      <c r="N436" s="177"/>
      <c r="O436" s="177"/>
      <c r="P436" s="177"/>
    </row>
    <row r="437" ht="14.25" customHeight="1">
      <c r="L437" s="177"/>
      <c r="M437" s="177"/>
      <c r="N437" s="177"/>
      <c r="O437" s="177"/>
      <c r="P437" s="177"/>
    </row>
    <row r="438" ht="14.25" customHeight="1">
      <c r="L438" s="177"/>
      <c r="M438" s="177"/>
      <c r="N438" s="177"/>
      <c r="O438" s="177"/>
      <c r="P438" s="177"/>
    </row>
    <row r="439" ht="14.25" customHeight="1">
      <c r="L439" s="177"/>
      <c r="M439" s="177"/>
      <c r="N439" s="177"/>
      <c r="O439" s="177"/>
      <c r="P439" s="177"/>
    </row>
    <row r="440" ht="14.25" customHeight="1">
      <c r="L440" s="177"/>
      <c r="M440" s="177"/>
      <c r="N440" s="177"/>
      <c r="O440" s="177"/>
      <c r="P440" s="177"/>
    </row>
    <row r="441" ht="14.25" customHeight="1">
      <c r="L441" s="177"/>
      <c r="M441" s="177"/>
      <c r="N441" s="177"/>
      <c r="O441" s="177"/>
      <c r="P441" s="177"/>
    </row>
    <row r="442" ht="14.25" customHeight="1">
      <c r="L442" s="177"/>
      <c r="M442" s="177"/>
      <c r="N442" s="177"/>
      <c r="O442" s="177"/>
      <c r="P442" s="177"/>
    </row>
    <row r="443" ht="14.25" customHeight="1">
      <c r="L443" s="177"/>
      <c r="M443" s="177"/>
      <c r="N443" s="177"/>
      <c r="O443" s="177"/>
      <c r="P443" s="177"/>
    </row>
    <row r="444" ht="14.25" customHeight="1">
      <c r="L444" s="177"/>
      <c r="M444" s="177"/>
      <c r="N444" s="177"/>
      <c r="O444" s="177"/>
      <c r="P444" s="177"/>
    </row>
    <row r="445" ht="14.25" customHeight="1">
      <c r="L445" s="177"/>
      <c r="M445" s="177"/>
      <c r="N445" s="177"/>
      <c r="O445" s="177"/>
      <c r="P445" s="177"/>
    </row>
    <row r="446" ht="14.25" customHeight="1">
      <c r="L446" s="177"/>
      <c r="M446" s="177"/>
      <c r="N446" s="177"/>
      <c r="O446" s="177"/>
      <c r="P446" s="177"/>
    </row>
    <row r="447" ht="14.25" customHeight="1">
      <c r="L447" s="177"/>
      <c r="M447" s="177"/>
      <c r="N447" s="177"/>
      <c r="O447" s="177"/>
      <c r="P447" s="177"/>
    </row>
    <row r="448" ht="14.25" customHeight="1">
      <c r="L448" s="177"/>
      <c r="M448" s="177"/>
      <c r="N448" s="177"/>
      <c r="O448" s="177"/>
      <c r="P448" s="177"/>
    </row>
    <row r="449" ht="14.25" customHeight="1">
      <c r="L449" s="177"/>
      <c r="M449" s="177"/>
      <c r="N449" s="177"/>
      <c r="O449" s="177"/>
      <c r="P449" s="177"/>
    </row>
    <row r="450" ht="14.25" customHeight="1">
      <c r="L450" s="177"/>
      <c r="M450" s="177"/>
      <c r="N450" s="177"/>
      <c r="O450" s="177"/>
      <c r="P450" s="177"/>
    </row>
    <row r="451" ht="14.25" customHeight="1">
      <c r="L451" s="177"/>
      <c r="M451" s="177"/>
      <c r="N451" s="177"/>
      <c r="O451" s="177"/>
      <c r="P451" s="177"/>
    </row>
    <row r="452" ht="14.25" customHeight="1">
      <c r="L452" s="177"/>
      <c r="M452" s="177"/>
      <c r="N452" s="177"/>
      <c r="O452" s="177"/>
      <c r="P452" s="177"/>
    </row>
    <row r="453" ht="14.25" customHeight="1">
      <c r="L453" s="177"/>
      <c r="M453" s="177"/>
      <c r="N453" s="177"/>
      <c r="O453" s="177"/>
      <c r="P453" s="177"/>
    </row>
    <row r="454" ht="14.25" customHeight="1">
      <c r="L454" s="177"/>
      <c r="M454" s="177"/>
      <c r="N454" s="177"/>
      <c r="O454" s="177"/>
      <c r="P454" s="177"/>
    </row>
    <row r="455" ht="14.25" customHeight="1">
      <c r="L455" s="177"/>
      <c r="M455" s="177"/>
      <c r="N455" s="177"/>
      <c r="O455" s="177"/>
      <c r="P455" s="177"/>
    </row>
    <row r="456" ht="14.25" customHeight="1">
      <c r="L456" s="177"/>
      <c r="M456" s="177"/>
      <c r="N456" s="177"/>
      <c r="O456" s="177"/>
      <c r="P456" s="177"/>
    </row>
    <row r="457" ht="14.25" customHeight="1">
      <c r="L457" s="177"/>
      <c r="M457" s="177"/>
      <c r="N457" s="177"/>
      <c r="O457" s="177"/>
      <c r="P457" s="177"/>
    </row>
    <row r="458" ht="14.25" customHeight="1">
      <c r="L458" s="177"/>
      <c r="M458" s="177"/>
      <c r="N458" s="177"/>
      <c r="O458" s="177"/>
      <c r="P458" s="177"/>
    </row>
    <row r="459" ht="14.25" customHeight="1">
      <c r="L459" s="177"/>
      <c r="M459" s="177"/>
      <c r="N459" s="177"/>
      <c r="O459" s="177"/>
      <c r="P459" s="177"/>
    </row>
    <row r="460" ht="14.25" customHeight="1">
      <c r="L460" s="177"/>
      <c r="M460" s="177"/>
      <c r="N460" s="177"/>
      <c r="O460" s="177"/>
      <c r="P460" s="177"/>
    </row>
    <row r="461" ht="14.25" customHeight="1">
      <c r="L461" s="177"/>
      <c r="M461" s="177"/>
      <c r="N461" s="177"/>
      <c r="O461" s="177"/>
      <c r="P461" s="177"/>
    </row>
    <row r="462" ht="14.25" customHeight="1">
      <c r="L462" s="177"/>
      <c r="M462" s="177"/>
      <c r="N462" s="177"/>
      <c r="O462" s="177"/>
      <c r="P462" s="177"/>
    </row>
    <row r="463" ht="14.25" customHeight="1">
      <c r="L463" s="177"/>
      <c r="M463" s="177"/>
      <c r="N463" s="177"/>
      <c r="O463" s="177"/>
      <c r="P463" s="177"/>
    </row>
    <row r="464" ht="14.25" customHeight="1">
      <c r="L464" s="177"/>
      <c r="M464" s="177"/>
      <c r="N464" s="177"/>
      <c r="O464" s="177"/>
      <c r="P464" s="177"/>
    </row>
    <row r="465" ht="14.25" customHeight="1">
      <c r="L465" s="177"/>
      <c r="M465" s="177"/>
      <c r="N465" s="177"/>
      <c r="O465" s="177"/>
      <c r="P465" s="177"/>
    </row>
    <row r="466" ht="14.25" customHeight="1">
      <c r="L466" s="177"/>
      <c r="M466" s="177"/>
      <c r="N466" s="177"/>
      <c r="O466" s="177"/>
      <c r="P466" s="177"/>
    </row>
    <row r="467" ht="14.25" customHeight="1">
      <c r="L467" s="177"/>
      <c r="M467" s="177"/>
      <c r="N467" s="177"/>
      <c r="O467" s="177"/>
      <c r="P467" s="177"/>
    </row>
    <row r="468" ht="14.25" customHeight="1">
      <c r="L468" s="177"/>
      <c r="M468" s="177"/>
      <c r="N468" s="177"/>
      <c r="O468" s="177"/>
      <c r="P468" s="177"/>
    </row>
    <row r="469" ht="14.25" customHeight="1">
      <c r="L469" s="177"/>
      <c r="M469" s="177"/>
      <c r="N469" s="177"/>
      <c r="O469" s="177"/>
      <c r="P469" s="177"/>
    </row>
    <row r="470" ht="14.25" customHeight="1">
      <c r="L470" s="177"/>
      <c r="M470" s="177"/>
      <c r="N470" s="177"/>
      <c r="O470" s="177"/>
      <c r="P470" s="177"/>
    </row>
    <row r="471" ht="14.25" customHeight="1">
      <c r="L471" s="177"/>
      <c r="M471" s="177"/>
      <c r="N471" s="177"/>
      <c r="O471" s="177"/>
      <c r="P471" s="177"/>
    </row>
    <row r="472" ht="14.25" customHeight="1">
      <c r="L472" s="177"/>
      <c r="M472" s="177"/>
      <c r="N472" s="177"/>
      <c r="O472" s="177"/>
      <c r="P472" s="177"/>
    </row>
    <row r="473" ht="14.25" customHeight="1">
      <c r="L473" s="177"/>
      <c r="M473" s="177"/>
      <c r="N473" s="177"/>
      <c r="O473" s="177"/>
      <c r="P473" s="177"/>
    </row>
    <row r="474" ht="14.25" customHeight="1">
      <c r="L474" s="177"/>
      <c r="M474" s="177"/>
      <c r="N474" s="177"/>
      <c r="O474" s="177"/>
      <c r="P474" s="177"/>
    </row>
    <row r="475" ht="14.25" customHeight="1">
      <c r="L475" s="177"/>
      <c r="M475" s="177"/>
      <c r="N475" s="177"/>
      <c r="O475" s="177"/>
      <c r="P475" s="177"/>
    </row>
    <row r="476" ht="14.25" customHeight="1">
      <c r="L476" s="177"/>
      <c r="M476" s="177"/>
      <c r="N476" s="177"/>
      <c r="O476" s="177"/>
      <c r="P476" s="177"/>
    </row>
    <row r="477" ht="14.25" customHeight="1">
      <c r="L477" s="177"/>
      <c r="M477" s="177"/>
      <c r="N477" s="177"/>
      <c r="O477" s="177"/>
      <c r="P477" s="177"/>
    </row>
    <row r="478" ht="14.25" customHeight="1">
      <c r="L478" s="177"/>
      <c r="M478" s="177"/>
      <c r="N478" s="177"/>
      <c r="O478" s="177"/>
      <c r="P478" s="177"/>
    </row>
    <row r="479" ht="14.25" customHeight="1">
      <c r="L479" s="177"/>
      <c r="M479" s="177"/>
      <c r="N479" s="177"/>
      <c r="O479" s="177"/>
      <c r="P479" s="177"/>
    </row>
    <row r="480" ht="14.25" customHeight="1">
      <c r="L480" s="177"/>
      <c r="M480" s="177"/>
      <c r="N480" s="177"/>
      <c r="O480" s="177"/>
      <c r="P480" s="177"/>
    </row>
    <row r="481" ht="14.25" customHeight="1">
      <c r="L481" s="177"/>
      <c r="M481" s="177"/>
      <c r="N481" s="177"/>
      <c r="O481" s="177"/>
      <c r="P481" s="177"/>
    </row>
    <row r="482" ht="14.25" customHeight="1">
      <c r="L482" s="177"/>
      <c r="M482" s="177"/>
      <c r="N482" s="177"/>
      <c r="O482" s="177"/>
      <c r="P482" s="177"/>
    </row>
    <row r="483" ht="14.25" customHeight="1">
      <c r="L483" s="177"/>
      <c r="M483" s="177"/>
      <c r="N483" s="177"/>
      <c r="O483" s="177"/>
      <c r="P483" s="177"/>
    </row>
    <row r="484" ht="14.25" customHeight="1">
      <c r="L484" s="177"/>
      <c r="M484" s="177"/>
      <c r="N484" s="177"/>
      <c r="O484" s="177"/>
      <c r="P484" s="177"/>
    </row>
    <row r="485" ht="14.25" customHeight="1">
      <c r="L485" s="177"/>
      <c r="M485" s="177"/>
      <c r="N485" s="177"/>
      <c r="O485" s="177"/>
      <c r="P485" s="177"/>
    </row>
    <row r="486" ht="14.25" customHeight="1">
      <c r="L486" s="177"/>
      <c r="M486" s="177"/>
      <c r="N486" s="177"/>
      <c r="O486" s="177"/>
      <c r="P486" s="177"/>
    </row>
    <row r="487" ht="14.25" customHeight="1">
      <c r="L487" s="177"/>
      <c r="M487" s="177"/>
      <c r="N487" s="177"/>
      <c r="O487" s="177"/>
      <c r="P487" s="177"/>
    </row>
    <row r="488" ht="14.25" customHeight="1">
      <c r="L488" s="177"/>
      <c r="M488" s="177"/>
      <c r="N488" s="177"/>
      <c r="O488" s="177"/>
      <c r="P488" s="177"/>
    </row>
    <row r="489" ht="14.25" customHeight="1">
      <c r="L489" s="177"/>
      <c r="M489" s="177"/>
      <c r="N489" s="177"/>
      <c r="O489" s="177"/>
      <c r="P489" s="177"/>
    </row>
    <row r="490" ht="14.25" customHeight="1">
      <c r="L490" s="177"/>
      <c r="M490" s="177"/>
      <c r="N490" s="177"/>
      <c r="O490" s="177"/>
      <c r="P490" s="177"/>
    </row>
    <row r="491" ht="14.25" customHeight="1">
      <c r="L491" s="177"/>
      <c r="M491" s="177"/>
      <c r="N491" s="177"/>
      <c r="O491" s="177"/>
      <c r="P491" s="177"/>
    </row>
    <row r="492" ht="14.25" customHeight="1">
      <c r="L492" s="177"/>
      <c r="M492" s="177"/>
      <c r="N492" s="177"/>
      <c r="O492" s="177"/>
      <c r="P492" s="177"/>
    </row>
    <row r="493" ht="14.25" customHeight="1">
      <c r="L493" s="177"/>
      <c r="M493" s="177"/>
      <c r="N493" s="177"/>
      <c r="O493" s="177"/>
      <c r="P493" s="177"/>
    </row>
    <row r="494" ht="14.25" customHeight="1">
      <c r="L494" s="177"/>
      <c r="M494" s="177"/>
      <c r="N494" s="177"/>
      <c r="O494" s="177"/>
      <c r="P494" s="177"/>
    </row>
    <row r="495" ht="14.25" customHeight="1">
      <c r="L495" s="177"/>
      <c r="M495" s="177"/>
      <c r="N495" s="177"/>
      <c r="O495" s="177"/>
      <c r="P495" s="177"/>
    </row>
    <row r="496" ht="14.25" customHeight="1">
      <c r="L496" s="177"/>
      <c r="M496" s="177"/>
      <c r="N496" s="177"/>
      <c r="O496" s="177"/>
      <c r="P496" s="177"/>
    </row>
    <row r="497" ht="14.25" customHeight="1">
      <c r="L497" s="177"/>
      <c r="M497" s="177"/>
      <c r="N497" s="177"/>
      <c r="O497" s="177"/>
      <c r="P497" s="177"/>
    </row>
    <row r="498" ht="14.25" customHeight="1">
      <c r="L498" s="177"/>
      <c r="M498" s="177"/>
      <c r="N498" s="177"/>
      <c r="O498" s="177"/>
      <c r="P498" s="177"/>
    </row>
    <row r="499" ht="14.25" customHeight="1">
      <c r="L499" s="177"/>
      <c r="M499" s="177"/>
      <c r="N499" s="177"/>
      <c r="O499" s="177"/>
      <c r="P499" s="177"/>
    </row>
    <row r="500" ht="14.25" customHeight="1">
      <c r="L500" s="177"/>
      <c r="M500" s="177"/>
      <c r="N500" s="177"/>
      <c r="O500" s="177"/>
      <c r="P500" s="177"/>
    </row>
    <row r="501" ht="14.25" customHeight="1">
      <c r="L501" s="177"/>
      <c r="M501" s="177"/>
      <c r="N501" s="177"/>
      <c r="O501" s="177"/>
      <c r="P501" s="177"/>
    </row>
    <row r="502" ht="14.25" customHeight="1">
      <c r="L502" s="177"/>
      <c r="M502" s="177"/>
      <c r="N502" s="177"/>
      <c r="O502" s="177"/>
      <c r="P502" s="177"/>
    </row>
    <row r="503" ht="14.25" customHeight="1">
      <c r="L503" s="177"/>
      <c r="M503" s="177"/>
      <c r="N503" s="177"/>
      <c r="O503" s="177"/>
      <c r="P503" s="177"/>
    </row>
    <row r="504" ht="14.25" customHeight="1">
      <c r="L504" s="177"/>
      <c r="M504" s="177"/>
      <c r="N504" s="177"/>
      <c r="O504" s="177"/>
      <c r="P504" s="177"/>
    </row>
    <row r="505" ht="14.25" customHeight="1">
      <c r="L505" s="177"/>
      <c r="M505" s="177"/>
      <c r="N505" s="177"/>
      <c r="O505" s="177"/>
      <c r="P505" s="177"/>
    </row>
    <row r="506" ht="14.25" customHeight="1">
      <c r="L506" s="177"/>
      <c r="M506" s="177"/>
      <c r="N506" s="177"/>
      <c r="O506" s="177"/>
      <c r="P506" s="177"/>
    </row>
    <row r="507" ht="14.25" customHeight="1">
      <c r="L507" s="177"/>
      <c r="M507" s="177"/>
      <c r="N507" s="177"/>
      <c r="O507" s="177"/>
      <c r="P507" s="177"/>
    </row>
    <row r="508" ht="14.25" customHeight="1">
      <c r="L508" s="177"/>
      <c r="M508" s="177"/>
      <c r="N508" s="177"/>
      <c r="O508" s="177"/>
      <c r="P508" s="177"/>
    </row>
    <row r="509" ht="14.25" customHeight="1">
      <c r="L509" s="177"/>
      <c r="M509" s="177"/>
      <c r="N509" s="177"/>
      <c r="O509" s="177"/>
      <c r="P509" s="177"/>
    </row>
    <row r="510" ht="14.25" customHeight="1">
      <c r="L510" s="177"/>
      <c r="M510" s="177"/>
      <c r="N510" s="177"/>
      <c r="O510" s="177"/>
      <c r="P510" s="177"/>
    </row>
    <row r="511" ht="14.25" customHeight="1">
      <c r="L511" s="177"/>
      <c r="M511" s="177"/>
      <c r="N511" s="177"/>
      <c r="O511" s="177"/>
      <c r="P511" s="177"/>
    </row>
    <row r="512" ht="14.25" customHeight="1">
      <c r="L512" s="177"/>
      <c r="M512" s="177"/>
      <c r="N512" s="177"/>
      <c r="O512" s="177"/>
      <c r="P512" s="177"/>
    </row>
    <row r="513" ht="14.25" customHeight="1">
      <c r="L513" s="177"/>
      <c r="M513" s="177"/>
      <c r="N513" s="177"/>
      <c r="O513" s="177"/>
      <c r="P513" s="177"/>
    </row>
    <row r="514" ht="14.25" customHeight="1">
      <c r="L514" s="177"/>
      <c r="M514" s="177"/>
      <c r="N514" s="177"/>
      <c r="O514" s="177"/>
      <c r="P514" s="177"/>
    </row>
    <row r="515" ht="14.25" customHeight="1">
      <c r="L515" s="177"/>
      <c r="M515" s="177"/>
      <c r="N515" s="177"/>
      <c r="O515" s="177"/>
      <c r="P515" s="177"/>
    </row>
    <row r="516" ht="14.25" customHeight="1">
      <c r="L516" s="177"/>
      <c r="M516" s="177"/>
      <c r="N516" s="177"/>
      <c r="O516" s="177"/>
      <c r="P516" s="177"/>
    </row>
    <row r="517" ht="14.25" customHeight="1">
      <c r="L517" s="177"/>
      <c r="M517" s="177"/>
      <c r="N517" s="177"/>
      <c r="O517" s="177"/>
      <c r="P517" s="177"/>
    </row>
    <row r="518" ht="14.25" customHeight="1">
      <c r="L518" s="177"/>
      <c r="M518" s="177"/>
      <c r="N518" s="177"/>
      <c r="O518" s="177"/>
      <c r="P518" s="177"/>
    </row>
    <row r="519" ht="14.25" customHeight="1">
      <c r="L519" s="177"/>
      <c r="M519" s="177"/>
      <c r="N519" s="177"/>
      <c r="O519" s="177"/>
      <c r="P519" s="177"/>
    </row>
    <row r="520" ht="14.25" customHeight="1">
      <c r="L520" s="177"/>
      <c r="M520" s="177"/>
      <c r="N520" s="177"/>
      <c r="O520" s="177"/>
      <c r="P520" s="177"/>
    </row>
    <row r="521" ht="14.25" customHeight="1">
      <c r="L521" s="177"/>
      <c r="M521" s="177"/>
      <c r="N521" s="177"/>
      <c r="O521" s="177"/>
      <c r="P521" s="177"/>
    </row>
    <row r="522" ht="14.25" customHeight="1">
      <c r="L522" s="177"/>
      <c r="M522" s="177"/>
      <c r="N522" s="177"/>
      <c r="O522" s="177"/>
      <c r="P522" s="177"/>
    </row>
    <row r="523" ht="14.25" customHeight="1">
      <c r="L523" s="177"/>
      <c r="M523" s="177"/>
      <c r="N523" s="177"/>
      <c r="O523" s="177"/>
      <c r="P523" s="177"/>
    </row>
    <row r="524" ht="14.25" customHeight="1">
      <c r="L524" s="177"/>
      <c r="M524" s="177"/>
      <c r="N524" s="177"/>
      <c r="O524" s="177"/>
      <c r="P524" s="177"/>
    </row>
    <row r="525" ht="14.25" customHeight="1">
      <c r="L525" s="177"/>
      <c r="M525" s="177"/>
      <c r="N525" s="177"/>
      <c r="O525" s="177"/>
      <c r="P525" s="177"/>
    </row>
    <row r="526" ht="14.25" customHeight="1">
      <c r="L526" s="177"/>
      <c r="M526" s="177"/>
      <c r="N526" s="177"/>
      <c r="O526" s="177"/>
      <c r="P526" s="177"/>
    </row>
    <row r="527" ht="14.25" customHeight="1">
      <c r="L527" s="177"/>
      <c r="M527" s="177"/>
      <c r="N527" s="177"/>
      <c r="O527" s="177"/>
      <c r="P527" s="177"/>
    </row>
    <row r="528" ht="14.25" customHeight="1">
      <c r="L528" s="177"/>
      <c r="M528" s="177"/>
      <c r="N528" s="177"/>
      <c r="O528" s="177"/>
      <c r="P528" s="177"/>
    </row>
    <row r="529" ht="14.25" customHeight="1">
      <c r="L529" s="177"/>
      <c r="M529" s="177"/>
      <c r="N529" s="177"/>
      <c r="O529" s="177"/>
      <c r="P529" s="177"/>
    </row>
    <row r="530" ht="14.25" customHeight="1">
      <c r="L530" s="177"/>
      <c r="M530" s="177"/>
      <c r="N530" s="177"/>
      <c r="O530" s="177"/>
      <c r="P530" s="177"/>
    </row>
    <row r="531" ht="14.25" customHeight="1">
      <c r="L531" s="177"/>
      <c r="M531" s="177"/>
      <c r="N531" s="177"/>
      <c r="O531" s="177"/>
      <c r="P531" s="177"/>
    </row>
    <row r="532" ht="14.25" customHeight="1">
      <c r="L532" s="177"/>
      <c r="M532" s="177"/>
      <c r="N532" s="177"/>
      <c r="O532" s="177"/>
      <c r="P532" s="177"/>
    </row>
    <row r="533" ht="14.25" customHeight="1">
      <c r="L533" s="177"/>
      <c r="M533" s="177"/>
      <c r="N533" s="177"/>
      <c r="O533" s="177"/>
      <c r="P533" s="177"/>
    </row>
    <row r="534" ht="14.25" customHeight="1">
      <c r="L534" s="177"/>
      <c r="M534" s="177"/>
      <c r="N534" s="177"/>
      <c r="O534" s="177"/>
      <c r="P534" s="177"/>
    </row>
    <row r="535" ht="14.25" customHeight="1">
      <c r="L535" s="177"/>
      <c r="M535" s="177"/>
      <c r="N535" s="177"/>
      <c r="O535" s="177"/>
      <c r="P535" s="177"/>
    </row>
    <row r="536" ht="14.25" customHeight="1">
      <c r="L536" s="177"/>
      <c r="M536" s="177"/>
      <c r="N536" s="177"/>
      <c r="O536" s="177"/>
      <c r="P536" s="177"/>
    </row>
    <row r="537" ht="14.25" customHeight="1">
      <c r="L537" s="177"/>
      <c r="M537" s="177"/>
      <c r="N537" s="177"/>
      <c r="O537" s="177"/>
      <c r="P537" s="177"/>
    </row>
    <row r="538" ht="14.25" customHeight="1">
      <c r="L538" s="177"/>
      <c r="M538" s="177"/>
      <c r="N538" s="177"/>
      <c r="O538" s="177"/>
      <c r="P538" s="177"/>
    </row>
    <row r="539" ht="14.25" customHeight="1">
      <c r="L539" s="177"/>
      <c r="M539" s="177"/>
      <c r="N539" s="177"/>
      <c r="O539" s="177"/>
      <c r="P539" s="177"/>
    </row>
    <row r="540" ht="14.25" customHeight="1">
      <c r="L540" s="177"/>
      <c r="M540" s="177"/>
      <c r="N540" s="177"/>
      <c r="O540" s="177"/>
      <c r="P540" s="177"/>
    </row>
    <row r="541" ht="14.25" customHeight="1">
      <c r="L541" s="177"/>
      <c r="M541" s="177"/>
      <c r="N541" s="177"/>
      <c r="O541" s="177"/>
      <c r="P541" s="177"/>
    </row>
    <row r="542" ht="14.25" customHeight="1">
      <c r="L542" s="177"/>
      <c r="M542" s="177"/>
      <c r="N542" s="177"/>
      <c r="O542" s="177"/>
      <c r="P542" s="177"/>
    </row>
    <row r="543" ht="14.25" customHeight="1">
      <c r="L543" s="177"/>
      <c r="M543" s="177"/>
      <c r="N543" s="177"/>
      <c r="O543" s="177"/>
      <c r="P543" s="177"/>
    </row>
    <row r="544" ht="14.25" customHeight="1">
      <c r="L544" s="177"/>
      <c r="M544" s="177"/>
      <c r="N544" s="177"/>
      <c r="O544" s="177"/>
      <c r="P544" s="177"/>
    </row>
    <row r="545" ht="14.25" customHeight="1">
      <c r="L545" s="177"/>
      <c r="M545" s="177"/>
      <c r="N545" s="177"/>
      <c r="O545" s="177"/>
      <c r="P545" s="177"/>
    </row>
    <row r="546" ht="14.25" customHeight="1">
      <c r="L546" s="177"/>
      <c r="M546" s="177"/>
      <c r="N546" s="177"/>
      <c r="O546" s="177"/>
      <c r="P546" s="177"/>
    </row>
    <row r="547" ht="14.25" customHeight="1">
      <c r="L547" s="177"/>
      <c r="M547" s="177"/>
      <c r="N547" s="177"/>
      <c r="O547" s="177"/>
      <c r="P547" s="177"/>
    </row>
    <row r="548" ht="14.25" customHeight="1">
      <c r="L548" s="177"/>
      <c r="M548" s="177"/>
      <c r="N548" s="177"/>
      <c r="O548" s="177"/>
      <c r="P548" s="177"/>
    </row>
    <row r="549" ht="14.25" customHeight="1">
      <c r="L549" s="177"/>
      <c r="M549" s="177"/>
      <c r="N549" s="177"/>
      <c r="O549" s="177"/>
      <c r="P549" s="177"/>
    </row>
    <row r="550" ht="14.25" customHeight="1">
      <c r="L550" s="177"/>
      <c r="M550" s="177"/>
      <c r="N550" s="177"/>
      <c r="O550" s="177"/>
      <c r="P550" s="177"/>
    </row>
    <row r="551" ht="14.25" customHeight="1">
      <c r="L551" s="177"/>
      <c r="M551" s="177"/>
      <c r="N551" s="177"/>
      <c r="O551" s="177"/>
      <c r="P551" s="177"/>
    </row>
    <row r="552" ht="14.25" customHeight="1">
      <c r="L552" s="177"/>
      <c r="M552" s="177"/>
      <c r="N552" s="177"/>
      <c r="O552" s="177"/>
      <c r="P552" s="177"/>
    </row>
    <row r="553" ht="14.25" customHeight="1">
      <c r="L553" s="177"/>
      <c r="M553" s="177"/>
      <c r="N553" s="177"/>
      <c r="O553" s="177"/>
      <c r="P553" s="177"/>
    </row>
    <row r="554" ht="14.25" customHeight="1">
      <c r="L554" s="177"/>
      <c r="M554" s="177"/>
      <c r="N554" s="177"/>
      <c r="O554" s="177"/>
      <c r="P554" s="177"/>
    </row>
    <row r="555" ht="14.25" customHeight="1">
      <c r="L555" s="177"/>
      <c r="M555" s="177"/>
      <c r="N555" s="177"/>
      <c r="O555" s="177"/>
      <c r="P555" s="177"/>
    </row>
    <row r="556" ht="14.25" customHeight="1">
      <c r="L556" s="177"/>
      <c r="M556" s="177"/>
      <c r="N556" s="177"/>
      <c r="O556" s="177"/>
      <c r="P556" s="177"/>
    </row>
    <row r="557" ht="14.25" customHeight="1">
      <c r="L557" s="177"/>
      <c r="M557" s="177"/>
      <c r="N557" s="177"/>
      <c r="O557" s="177"/>
      <c r="P557" s="177"/>
    </row>
    <row r="558" ht="14.25" customHeight="1">
      <c r="L558" s="177"/>
      <c r="M558" s="177"/>
      <c r="N558" s="177"/>
      <c r="O558" s="177"/>
      <c r="P558" s="177"/>
    </row>
    <row r="559" ht="14.25" customHeight="1">
      <c r="L559" s="177"/>
      <c r="M559" s="177"/>
      <c r="N559" s="177"/>
      <c r="O559" s="177"/>
      <c r="P559" s="177"/>
    </row>
    <row r="560" ht="14.25" customHeight="1">
      <c r="L560" s="177"/>
      <c r="M560" s="177"/>
      <c r="N560" s="177"/>
      <c r="O560" s="177"/>
      <c r="P560" s="177"/>
    </row>
    <row r="561" ht="14.25" customHeight="1">
      <c r="L561" s="177"/>
      <c r="M561" s="177"/>
      <c r="N561" s="177"/>
      <c r="O561" s="177"/>
      <c r="P561" s="177"/>
    </row>
    <row r="562" ht="14.25" customHeight="1">
      <c r="L562" s="177"/>
      <c r="M562" s="177"/>
      <c r="N562" s="177"/>
      <c r="O562" s="177"/>
      <c r="P562" s="177"/>
    </row>
    <row r="563" ht="14.25" customHeight="1">
      <c r="L563" s="177"/>
      <c r="M563" s="177"/>
      <c r="N563" s="177"/>
      <c r="O563" s="177"/>
      <c r="P563" s="177"/>
    </row>
    <row r="564" ht="14.25" customHeight="1">
      <c r="L564" s="177"/>
      <c r="M564" s="177"/>
      <c r="N564" s="177"/>
      <c r="O564" s="177"/>
      <c r="P564" s="177"/>
    </row>
    <row r="565" ht="14.25" customHeight="1">
      <c r="L565" s="177"/>
      <c r="M565" s="177"/>
      <c r="N565" s="177"/>
      <c r="O565" s="177"/>
      <c r="P565" s="177"/>
    </row>
    <row r="566" ht="14.25" customHeight="1">
      <c r="L566" s="177"/>
      <c r="M566" s="177"/>
      <c r="N566" s="177"/>
      <c r="O566" s="177"/>
      <c r="P566" s="177"/>
    </row>
    <row r="567" ht="14.25" customHeight="1">
      <c r="L567" s="177"/>
      <c r="M567" s="177"/>
      <c r="N567" s="177"/>
      <c r="O567" s="177"/>
      <c r="P567" s="177"/>
    </row>
    <row r="568" ht="14.25" customHeight="1">
      <c r="L568" s="177"/>
      <c r="M568" s="177"/>
      <c r="N568" s="177"/>
      <c r="O568" s="177"/>
      <c r="P568" s="177"/>
    </row>
    <row r="569" ht="14.25" customHeight="1">
      <c r="L569" s="177"/>
      <c r="M569" s="177"/>
      <c r="N569" s="177"/>
      <c r="O569" s="177"/>
      <c r="P569" s="177"/>
    </row>
    <row r="570" ht="14.25" customHeight="1">
      <c r="L570" s="177"/>
      <c r="M570" s="177"/>
      <c r="N570" s="177"/>
      <c r="O570" s="177"/>
      <c r="P570" s="177"/>
    </row>
    <row r="571" ht="14.25" customHeight="1">
      <c r="L571" s="177"/>
      <c r="M571" s="177"/>
      <c r="N571" s="177"/>
      <c r="O571" s="177"/>
      <c r="P571" s="177"/>
    </row>
    <row r="572" ht="14.25" customHeight="1">
      <c r="L572" s="177"/>
      <c r="M572" s="177"/>
      <c r="N572" s="177"/>
      <c r="O572" s="177"/>
      <c r="P572" s="177"/>
    </row>
    <row r="573" ht="14.25" customHeight="1">
      <c r="L573" s="177"/>
      <c r="M573" s="177"/>
      <c r="N573" s="177"/>
      <c r="O573" s="177"/>
      <c r="P573" s="177"/>
    </row>
    <row r="574" ht="14.25" customHeight="1">
      <c r="L574" s="177"/>
      <c r="M574" s="177"/>
      <c r="N574" s="177"/>
      <c r="O574" s="177"/>
      <c r="P574" s="177"/>
    </row>
    <row r="575" ht="14.25" customHeight="1">
      <c r="L575" s="177"/>
      <c r="M575" s="177"/>
      <c r="N575" s="177"/>
      <c r="O575" s="177"/>
      <c r="P575" s="177"/>
    </row>
    <row r="576" ht="14.25" customHeight="1">
      <c r="L576" s="177"/>
      <c r="M576" s="177"/>
      <c r="N576" s="177"/>
      <c r="O576" s="177"/>
      <c r="P576" s="177"/>
    </row>
    <row r="577" ht="14.25" customHeight="1">
      <c r="L577" s="177"/>
      <c r="M577" s="177"/>
      <c r="N577" s="177"/>
      <c r="O577" s="177"/>
      <c r="P577" s="177"/>
    </row>
    <row r="578" ht="14.25" customHeight="1">
      <c r="L578" s="177"/>
      <c r="M578" s="177"/>
      <c r="N578" s="177"/>
      <c r="O578" s="177"/>
      <c r="P578" s="177"/>
    </row>
    <row r="579" ht="14.25" customHeight="1">
      <c r="L579" s="177"/>
      <c r="M579" s="177"/>
      <c r="N579" s="177"/>
      <c r="O579" s="177"/>
      <c r="P579" s="177"/>
    </row>
    <row r="580" ht="14.25" customHeight="1">
      <c r="L580" s="177"/>
      <c r="M580" s="177"/>
      <c r="N580" s="177"/>
      <c r="O580" s="177"/>
      <c r="P580" s="177"/>
    </row>
    <row r="581" ht="14.25" customHeight="1">
      <c r="L581" s="177"/>
      <c r="M581" s="177"/>
      <c r="N581" s="177"/>
      <c r="O581" s="177"/>
      <c r="P581" s="177"/>
    </row>
    <row r="582" ht="14.25" customHeight="1">
      <c r="L582" s="177"/>
      <c r="M582" s="177"/>
      <c r="N582" s="177"/>
      <c r="O582" s="177"/>
      <c r="P582" s="177"/>
    </row>
    <row r="583" ht="14.25" customHeight="1">
      <c r="L583" s="177"/>
      <c r="M583" s="177"/>
      <c r="N583" s="177"/>
      <c r="O583" s="177"/>
      <c r="P583" s="177"/>
    </row>
    <row r="584" ht="14.25" customHeight="1">
      <c r="L584" s="177"/>
      <c r="M584" s="177"/>
      <c r="N584" s="177"/>
      <c r="O584" s="177"/>
      <c r="P584" s="177"/>
    </row>
    <row r="585" ht="14.25" customHeight="1">
      <c r="L585" s="177"/>
      <c r="M585" s="177"/>
      <c r="N585" s="177"/>
      <c r="O585" s="177"/>
      <c r="P585" s="177"/>
    </row>
    <row r="586" ht="14.25" customHeight="1">
      <c r="L586" s="177"/>
      <c r="M586" s="177"/>
      <c r="N586" s="177"/>
      <c r="O586" s="177"/>
      <c r="P586" s="177"/>
    </row>
    <row r="587" ht="14.25" customHeight="1">
      <c r="L587" s="177"/>
      <c r="M587" s="177"/>
      <c r="N587" s="177"/>
      <c r="O587" s="177"/>
      <c r="P587" s="177"/>
    </row>
    <row r="588" ht="14.25" customHeight="1">
      <c r="L588" s="177"/>
      <c r="M588" s="177"/>
      <c r="N588" s="177"/>
      <c r="O588" s="177"/>
      <c r="P588" s="177"/>
    </row>
    <row r="589" ht="14.25" customHeight="1">
      <c r="L589" s="177"/>
      <c r="M589" s="177"/>
      <c r="N589" s="177"/>
      <c r="O589" s="177"/>
      <c r="P589" s="177"/>
    </row>
    <row r="590" ht="14.25" customHeight="1">
      <c r="L590" s="177"/>
      <c r="M590" s="177"/>
      <c r="N590" s="177"/>
      <c r="O590" s="177"/>
      <c r="P590" s="177"/>
    </row>
    <row r="591" ht="14.25" customHeight="1">
      <c r="L591" s="177"/>
      <c r="M591" s="177"/>
      <c r="N591" s="177"/>
      <c r="O591" s="177"/>
      <c r="P591" s="177"/>
    </row>
    <row r="592" ht="14.25" customHeight="1">
      <c r="L592" s="177"/>
      <c r="M592" s="177"/>
      <c r="N592" s="177"/>
      <c r="O592" s="177"/>
      <c r="P592" s="177"/>
    </row>
    <row r="593" ht="14.25" customHeight="1">
      <c r="L593" s="177"/>
      <c r="M593" s="177"/>
      <c r="N593" s="177"/>
      <c r="O593" s="177"/>
      <c r="P593" s="177"/>
    </row>
    <row r="594" ht="14.25" customHeight="1">
      <c r="L594" s="177"/>
      <c r="M594" s="177"/>
      <c r="N594" s="177"/>
      <c r="O594" s="177"/>
      <c r="P594" s="177"/>
    </row>
    <row r="595" ht="14.25" customHeight="1">
      <c r="L595" s="177"/>
      <c r="M595" s="177"/>
      <c r="N595" s="177"/>
      <c r="O595" s="177"/>
      <c r="P595" s="177"/>
    </row>
    <row r="596" ht="14.25" customHeight="1">
      <c r="L596" s="177"/>
      <c r="M596" s="177"/>
      <c r="N596" s="177"/>
      <c r="O596" s="177"/>
      <c r="P596" s="177"/>
    </row>
    <row r="597" ht="14.25" customHeight="1">
      <c r="L597" s="177"/>
      <c r="M597" s="177"/>
      <c r="N597" s="177"/>
      <c r="O597" s="177"/>
      <c r="P597" s="177"/>
    </row>
    <row r="598" ht="14.25" customHeight="1">
      <c r="L598" s="177"/>
      <c r="M598" s="177"/>
      <c r="N598" s="177"/>
      <c r="O598" s="177"/>
      <c r="P598" s="177"/>
    </row>
    <row r="599" ht="14.25" customHeight="1">
      <c r="L599" s="177"/>
      <c r="M599" s="177"/>
      <c r="N599" s="177"/>
      <c r="O599" s="177"/>
      <c r="P599" s="177"/>
    </row>
    <row r="600" ht="14.25" customHeight="1">
      <c r="L600" s="177"/>
      <c r="M600" s="177"/>
      <c r="N600" s="177"/>
      <c r="O600" s="177"/>
      <c r="P600" s="177"/>
    </row>
    <row r="601" ht="14.25" customHeight="1">
      <c r="L601" s="177"/>
      <c r="M601" s="177"/>
      <c r="N601" s="177"/>
      <c r="O601" s="177"/>
      <c r="P601" s="177"/>
    </row>
    <row r="602" ht="14.25" customHeight="1">
      <c r="L602" s="177"/>
      <c r="M602" s="177"/>
      <c r="N602" s="177"/>
      <c r="O602" s="177"/>
      <c r="P602" s="177"/>
    </row>
    <row r="603" ht="14.25" customHeight="1">
      <c r="L603" s="177"/>
      <c r="M603" s="177"/>
      <c r="N603" s="177"/>
      <c r="O603" s="177"/>
      <c r="P603" s="177"/>
    </row>
    <row r="604" ht="14.25" customHeight="1">
      <c r="L604" s="177"/>
      <c r="M604" s="177"/>
      <c r="N604" s="177"/>
      <c r="O604" s="177"/>
      <c r="P604" s="177"/>
    </row>
    <row r="605" ht="14.25" customHeight="1">
      <c r="L605" s="177"/>
      <c r="M605" s="177"/>
      <c r="N605" s="177"/>
      <c r="O605" s="177"/>
      <c r="P605" s="177"/>
    </row>
    <row r="606" ht="14.25" customHeight="1">
      <c r="L606" s="177"/>
      <c r="M606" s="177"/>
      <c r="N606" s="177"/>
      <c r="O606" s="177"/>
      <c r="P606" s="177"/>
    </row>
    <row r="607" ht="14.25" customHeight="1">
      <c r="L607" s="177"/>
      <c r="M607" s="177"/>
      <c r="N607" s="177"/>
      <c r="O607" s="177"/>
      <c r="P607" s="177"/>
    </row>
    <row r="608" ht="14.25" customHeight="1">
      <c r="L608" s="177"/>
      <c r="M608" s="177"/>
      <c r="N608" s="177"/>
      <c r="O608" s="177"/>
      <c r="P608" s="177"/>
    </row>
    <row r="609" ht="14.25" customHeight="1">
      <c r="L609" s="177"/>
      <c r="M609" s="177"/>
      <c r="N609" s="177"/>
      <c r="O609" s="177"/>
      <c r="P609" s="177"/>
    </row>
    <row r="610" ht="14.25" customHeight="1">
      <c r="L610" s="177"/>
      <c r="M610" s="177"/>
      <c r="N610" s="177"/>
      <c r="O610" s="177"/>
      <c r="P610" s="177"/>
    </row>
    <row r="611" ht="14.25" customHeight="1">
      <c r="L611" s="177"/>
      <c r="M611" s="177"/>
      <c r="N611" s="177"/>
      <c r="O611" s="177"/>
      <c r="P611" s="177"/>
    </row>
    <row r="612" ht="14.25" customHeight="1">
      <c r="L612" s="177"/>
      <c r="M612" s="177"/>
      <c r="N612" s="177"/>
      <c r="O612" s="177"/>
      <c r="P612" s="177"/>
    </row>
    <row r="613" ht="14.25" customHeight="1">
      <c r="L613" s="177"/>
      <c r="M613" s="177"/>
      <c r="N613" s="177"/>
      <c r="O613" s="177"/>
      <c r="P613" s="177"/>
    </row>
    <row r="614" ht="14.25" customHeight="1">
      <c r="L614" s="177"/>
      <c r="M614" s="177"/>
      <c r="N614" s="177"/>
      <c r="O614" s="177"/>
      <c r="P614" s="177"/>
    </row>
    <row r="615" ht="14.25" customHeight="1">
      <c r="L615" s="177"/>
      <c r="M615" s="177"/>
      <c r="N615" s="177"/>
      <c r="O615" s="177"/>
      <c r="P615" s="177"/>
    </row>
    <row r="616" ht="14.25" customHeight="1">
      <c r="L616" s="177"/>
      <c r="M616" s="177"/>
      <c r="N616" s="177"/>
      <c r="O616" s="177"/>
      <c r="P616" s="177"/>
    </row>
    <row r="617" ht="14.25" customHeight="1">
      <c r="L617" s="177"/>
      <c r="M617" s="177"/>
      <c r="N617" s="177"/>
      <c r="O617" s="177"/>
      <c r="P617" s="177"/>
    </row>
    <row r="618" ht="14.25" customHeight="1">
      <c r="L618" s="177"/>
      <c r="M618" s="177"/>
      <c r="N618" s="177"/>
      <c r="O618" s="177"/>
      <c r="P618" s="177"/>
    </row>
    <row r="619" ht="14.25" customHeight="1">
      <c r="L619" s="177"/>
      <c r="M619" s="177"/>
      <c r="N619" s="177"/>
      <c r="O619" s="177"/>
      <c r="P619" s="177"/>
    </row>
    <row r="620" ht="14.25" customHeight="1">
      <c r="L620" s="177"/>
      <c r="M620" s="177"/>
      <c r="N620" s="177"/>
      <c r="O620" s="177"/>
      <c r="P620" s="177"/>
    </row>
    <row r="621" ht="14.25" customHeight="1">
      <c r="L621" s="177"/>
      <c r="M621" s="177"/>
      <c r="N621" s="177"/>
      <c r="O621" s="177"/>
      <c r="P621" s="177"/>
    </row>
    <row r="622" ht="14.25" customHeight="1">
      <c r="L622" s="177"/>
      <c r="M622" s="177"/>
      <c r="N622" s="177"/>
      <c r="O622" s="177"/>
      <c r="P622" s="177"/>
    </row>
    <row r="623" ht="14.25" customHeight="1">
      <c r="L623" s="177"/>
      <c r="M623" s="177"/>
      <c r="N623" s="177"/>
      <c r="O623" s="177"/>
      <c r="P623" s="177"/>
    </row>
    <row r="624" ht="14.25" customHeight="1">
      <c r="L624" s="177"/>
      <c r="M624" s="177"/>
      <c r="N624" s="177"/>
      <c r="O624" s="177"/>
      <c r="P624" s="177"/>
    </row>
    <row r="625" ht="14.25" customHeight="1">
      <c r="L625" s="177"/>
      <c r="M625" s="177"/>
      <c r="N625" s="177"/>
      <c r="O625" s="177"/>
      <c r="P625" s="177"/>
    </row>
    <row r="626" ht="14.25" customHeight="1">
      <c r="L626" s="177"/>
      <c r="M626" s="177"/>
      <c r="N626" s="177"/>
      <c r="O626" s="177"/>
      <c r="P626" s="177"/>
    </row>
    <row r="627" ht="14.25" customHeight="1">
      <c r="L627" s="177"/>
      <c r="M627" s="177"/>
      <c r="N627" s="177"/>
      <c r="O627" s="177"/>
      <c r="P627" s="177"/>
    </row>
    <row r="628" ht="14.25" customHeight="1">
      <c r="L628" s="177"/>
      <c r="M628" s="177"/>
      <c r="N628" s="177"/>
      <c r="O628" s="177"/>
      <c r="P628" s="177"/>
    </row>
    <row r="629" ht="14.25" customHeight="1">
      <c r="L629" s="177"/>
      <c r="M629" s="177"/>
      <c r="N629" s="177"/>
      <c r="O629" s="177"/>
      <c r="P629" s="177"/>
    </row>
    <row r="630" ht="14.25" customHeight="1">
      <c r="L630" s="177"/>
      <c r="M630" s="177"/>
      <c r="N630" s="177"/>
      <c r="O630" s="177"/>
      <c r="P630" s="177"/>
    </row>
    <row r="631" ht="14.25" customHeight="1">
      <c r="L631" s="177"/>
      <c r="M631" s="177"/>
      <c r="N631" s="177"/>
      <c r="O631" s="177"/>
      <c r="P631" s="177"/>
    </row>
    <row r="632" ht="14.25" customHeight="1">
      <c r="L632" s="177"/>
      <c r="M632" s="177"/>
      <c r="N632" s="177"/>
      <c r="O632" s="177"/>
      <c r="P632" s="177"/>
    </row>
    <row r="633" ht="14.25" customHeight="1">
      <c r="L633" s="177"/>
      <c r="M633" s="177"/>
      <c r="N633" s="177"/>
      <c r="O633" s="177"/>
      <c r="P633" s="177"/>
    </row>
    <row r="634" ht="14.25" customHeight="1">
      <c r="L634" s="177"/>
      <c r="M634" s="177"/>
      <c r="N634" s="177"/>
      <c r="O634" s="177"/>
      <c r="P634" s="177"/>
    </row>
    <row r="635" ht="14.25" customHeight="1">
      <c r="L635" s="177"/>
      <c r="M635" s="177"/>
      <c r="N635" s="177"/>
      <c r="O635" s="177"/>
      <c r="P635" s="177"/>
    </row>
    <row r="636" ht="14.25" customHeight="1">
      <c r="L636" s="177"/>
      <c r="M636" s="177"/>
      <c r="N636" s="177"/>
      <c r="O636" s="177"/>
      <c r="P636" s="177"/>
    </row>
    <row r="637" ht="14.25" customHeight="1">
      <c r="L637" s="177"/>
      <c r="M637" s="177"/>
      <c r="N637" s="177"/>
      <c r="O637" s="177"/>
      <c r="P637" s="177"/>
    </row>
    <row r="638" ht="14.25" customHeight="1">
      <c r="L638" s="177"/>
      <c r="M638" s="177"/>
      <c r="N638" s="177"/>
      <c r="O638" s="177"/>
      <c r="P638" s="177"/>
    </row>
    <row r="639" ht="14.25" customHeight="1">
      <c r="L639" s="177"/>
      <c r="M639" s="177"/>
      <c r="N639" s="177"/>
      <c r="O639" s="177"/>
      <c r="P639" s="177"/>
    </row>
    <row r="640" ht="14.25" customHeight="1">
      <c r="L640" s="177"/>
      <c r="M640" s="177"/>
      <c r="N640" s="177"/>
      <c r="O640" s="177"/>
      <c r="P640" s="177"/>
    </row>
    <row r="641" ht="14.25" customHeight="1">
      <c r="L641" s="177"/>
      <c r="M641" s="177"/>
      <c r="N641" s="177"/>
      <c r="O641" s="177"/>
      <c r="P641" s="177"/>
    </row>
    <row r="642" ht="14.25" customHeight="1">
      <c r="L642" s="177"/>
      <c r="M642" s="177"/>
      <c r="N642" s="177"/>
      <c r="O642" s="177"/>
      <c r="P642" s="177"/>
    </row>
    <row r="643" ht="14.25" customHeight="1">
      <c r="L643" s="177"/>
      <c r="M643" s="177"/>
      <c r="N643" s="177"/>
      <c r="O643" s="177"/>
      <c r="P643" s="177"/>
    </row>
    <row r="644" ht="14.25" customHeight="1">
      <c r="L644" s="177"/>
      <c r="M644" s="177"/>
      <c r="N644" s="177"/>
      <c r="O644" s="177"/>
      <c r="P644" s="177"/>
    </row>
    <row r="645" ht="14.25" customHeight="1">
      <c r="L645" s="177"/>
      <c r="M645" s="177"/>
      <c r="N645" s="177"/>
      <c r="O645" s="177"/>
      <c r="P645" s="177"/>
    </row>
    <row r="646" ht="14.25" customHeight="1">
      <c r="L646" s="177"/>
      <c r="M646" s="177"/>
      <c r="N646" s="177"/>
      <c r="O646" s="177"/>
      <c r="P646" s="177"/>
    </row>
    <row r="647" ht="14.25" customHeight="1">
      <c r="L647" s="177"/>
      <c r="M647" s="177"/>
      <c r="N647" s="177"/>
      <c r="O647" s="177"/>
      <c r="P647" s="177"/>
    </row>
    <row r="648" ht="14.25" customHeight="1">
      <c r="L648" s="177"/>
      <c r="M648" s="177"/>
      <c r="N648" s="177"/>
      <c r="O648" s="177"/>
      <c r="P648" s="177"/>
    </row>
    <row r="649" ht="14.25" customHeight="1">
      <c r="L649" s="177"/>
      <c r="M649" s="177"/>
      <c r="N649" s="177"/>
      <c r="O649" s="177"/>
      <c r="P649" s="177"/>
    </row>
    <row r="650" ht="14.25" customHeight="1">
      <c r="L650" s="177"/>
      <c r="M650" s="177"/>
      <c r="N650" s="177"/>
      <c r="O650" s="177"/>
      <c r="P650" s="177"/>
    </row>
    <row r="651" ht="14.25" customHeight="1">
      <c r="L651" s="177"/>
      <c r="M651" s="177"/>
      <c r="N651" s="177"/>
      <c r="O651" s="177"/>
      <c r="P651" s="177"/>
    </row>
    <row r="652" ht="14.25" customHeight="1">
      <c r="L652" s="177"/>
      <c r="M652" s="177"/>
      <c r="N652" s="177"/>
      <c r="O652" s="177"/>
      <c r="P652" s="177"/>
    </row>
    <row r="653" ht="14.25" customHeight="1">
      <c r="L653" s="177"/>
      <c r="M653" s="177"/>
      <c r="N653" s="177"/>
      <c r="O653" s="177"/>
      <c r="P653" s="177"/>
    </row>
    <row r="654" ht="14.25" customHeight="1">
      <c r="L654" s="177"/>
      <c r="M654" s="177"/>
      <c r="N654" s="177"/>
      <c r="O654" s="177"/>
      <c r="P654" s="177"/>
    </row>
    <row r="655" ht="14.25" customHeight="1">
      <c r="L655" s="177"/>
      <c r="M655" s="177"/>
      <c r="N655" s="177"/>
      <c r="O655" s="177"/>
      <c r="P655" s="177"/>
    </row>
    <row r="656" ht="14.25" customHeight="1">
      <c r="L656" s="177"/>
      <c r="M656" s="177"/>
      <c r="N656" s="177"/>
      <c r="O656" s="177"/>
      <c r="P656" s="177"/>
    </row>
    <row r="657" ht="14.25" customHeight="1">
      <c r="L657" s="177"/>
      <c r="M657" s="177"/>
      <c r="N657" s="177"/>
      <c r="O657" s="177"/>
      <c r="P657" s="177"/>
    </row>
    <row r="658" ht="14.25" customHeight="1">
      <c r="L658" s="177"/>
      <c r="M658" s="177"/>
      <c r="N658" s="177"/>
      <c r="O658" s="177"/>
      <c r="P658" s="177"/>
    </row>
    <row r="659" ht="14.25" customHeight="1">
      <c r="L659" s="177"/>
      <c r="M659" s="177"/>
      <c r="N659" s="177"/>
      <c r="O659" s="177"/>
      <c r="P659" s="177"/>
    </row>
    <row r="660" ht="14.25" customHeight="1">
      <c r="L660" s="177"/>
      <c r="M660" s="177"/>
      <c r="N660" s="177"/>
      <c r="O660" s="177"/>
      <c r="P660" s="177"/>
    </row>
    <row r="661" ht="14.25" customHeight="1">
      <c r="L661" s="177"/>
      <c r="M661" s="177"/>
      <c r="N661" s="177"/>
      <c r="O661" s="177"/>
      <c r="P661" s="177"/>
    </row>
    <row r="662" ht="14.25" customHeight="1">
      <c r="L662" s="177"/>
      <c r="M662" s="177"/>
      <c r="N662" s="177"/>
      <c r="O662" s="177"/>
      <c r="P662" s="177"/>
    </row>
    <row r="663" ht="14.25" customHeight="1">
      <c r="L663" s="177"/>
      <c r="M663" s="177"/>
      <c r="N663" s="177"/>
      <c r="O663" s="177"/>
      <c r="P663" s="177"/>
    </row>
    <row r="664" ht="14.25" customHeight="1">
      <c r="L664" s="177"/>
      <c r="M664" s="177"/>
      <c r="N664" s="177"/>
      <c r="O664" s="177"/>
      <c r="P664" s="177"/>
    </row>
    <row r="665" ht="14.25" customHeight="1">
      <c r="L665" s="177"/>
      <c r="M665" s="177"/>
      <c r="N665" s="177"/>
      <c r="O665" s="177"/>
      <c r="P665" s="177"/>
    </row>
    <row r="666" ht="14.25" customHeight="1">
      <c r="L666" s="177"/>
      <c r="M666" s="177"/>
      <c r="N666" s="177"/>
      <c r="O666" s="177"/>
      <c r="P666" s="177"/>
    </row>
    <row r="667" ht="14.25" customHeight="1">
      <c r="L667" s="177"/>
      <c r="M667" s="177"/>
      <c r="N667" s="177"/>
      <c r="O667" s="177"/>
      <c r="P667" s="177"/>
    </row>
    <row r="668" ht="14.25" customHeight="1">
      <c r="L668" s="177"/>
      <c r="M668" s="177"/>
      <c r="N668" s="177"/>
      <c r="O668" s="177"/>
      <c r="P668" s="177"/>
    </row>
    <row r="669" ht="14.25" customHeight="1">
      <c r="L669" s="177"/>
      <c r="M669" s="177"/>
      <c r="N669" s="177"/>
      <c r="O669" s="177"/>
      <c r="P669" s="177"/>
    </row>
    <row r="670" ht="14.25" customHeight="1">
      <c r="L670" s="177"/>
      <c r="M670" s="177"/>
      <c r="N670" s="177"/>
      <c r="O670" s="177"/>
      <c r="P670" s="177"/>
    </row>
    <row r="671" ht="14.25" customHeight="1">
      <c r="L671" s="177"/>
      <c r="M671" s="177"/>
      <c r="N671" s="177"/>
      <c r="O671" s="177"/>
      <c r="P671" s="177"/>
    </row>
    <row r="672" ht="14.25" customHeight="1">
      <c r="L672" s="177"/>
      <c r="M672" s="177"/>
      <c r="N672" s="177"/>
      <c r="O672" s="177"/>
      <c r="P672" s="177"/>
    </row>
    <row r="673" ht="14.25" customHeight="1">
      <c r="L673" s="177"/>
      <c r="M673" s="177"/>
      <c r="N673" s="177"/>
      <c r="O673" s="177"/>
      <c r="P673" s="177"/>
    </row>
    <row r="674" ht="14.25" customHeight="1">
      <c r="L674" s="177"/>
      <c r="M674" s="177"/>
      <c r="N674" s="177"/>
      <c r="O674" s="177"/>
      <c r="P674" s="177"/>
    </row>
    <row r="675" ht="14.25" customHeight="1">
      <c r="L675" s="177"/>
      <c r="M675" s="177"/>
      <c r="N675" s="177"/>
      <c r="O675" s="177"/>
      <c r="P675" s="177"/>
    </row>
    <row r="676" ht="14.25" customHeight="1">
      <c r="L676" s="177"/>
      <c r="M676" s="177"/>
      <c r="N676" s="177"/>
      <c r="O676" s="177"/>
      <c r="P676" s="177"/>
    </row>
    <row r="677" ht="14.25" customHeight="1">
      <c r="L677" s="177"/>
      <c r="M677" s="177"/>
      <c r="N677" s="177"/>
      <c r="O677" s="177"/>
      <c r="P677" s="177"/>
    </row>
    <row r="678" ht="14.25" customHeight="1">
      <c r="L678" s="177"/>
      <c r="M678" s="177"/>
      <c r="N678" s="177"/>
      <c r="O678" s="177"/>
      <c r="P678" s="177"/>
    </row>
    <row r="679" ht="14.25" customHeight="1">
      <c r="L679" s="177"/>
      <c r="M679" s="177"/>
      <c r="N679" s="177"/>
      <c r="O679" s="177"/>
      <c r="P679" s="177"/>
    </row>
    <row r="680" ht="14.25" customHeight="1">
      <c r="L680" s="177"/>
      <c r="M680" s="177"/>
      <c r="N680" s="177"/>
      <c r="O680" s="177"/>
      <c r="P680" s="177"/>
    </row>
    <row r="681" ht="14.25" customHeight="1">
      <c r="L681" s="177"/>
      <c r="M681" s="177"/>
      <c r="N681" s="177"/>
      <c r="O681" s="177"/>
      <c r="P681" s="177"/>
    </row>
    <row r="682" ht="14.25" customHeight="1">
      <c r="L682" s="177"/>
      <c r="M682" s="177"/>
      <c r="N682" s="177"/>
      <c r="O682" s="177"/>
      <c r="P682" s="177"/>
    </row>
    <row r="683" ht="14.25" customHeight="1">
      <c r="L683" s="177"/>
      <c r="M683" s="177"/>
      <c r="N683" s="177"/>
      <c r="O683" s="177"/>
      <c r="P683" s="177"/>
    </row>
    <row r="684" ht="14.25" customHeight="1">
      <c r="L684" s="177"/>
      <c r="M684" s="177"/>
      <c r="N684" s="177"/>
      <c r="O684" s="177"/>
      <c r="P684" s="177"/>
    </row>
    <row r="685" ht="14.25" customHeight="1">
      <c r="L685" s="177"/>
      <c r="M685" s="177"/>
      <c r="N685" s="177"/>
      <c r="O685" s="177"/>
      <c r="P685" s="177"/>
    </row>
    <row r="686" ht="14.25" customHeight="1">
      <c r="L686" s="177"/>
      <c r="M686" s="177"/>
      <c r="N686" s="177"/>
      <c r="O686" s="177"/>
      <c r="P686" s="177"/>
    </row>
    <row r="687" ht="14.25" customHeight="1">
      <c r="L687" s="177"/>
      <c r="M687" s="177"/>
      <c r="N687" s="177"/>
      <c r="O687" s="177"/>
      <c r="P687" s="177"/>
    </row>
    <row r="688" ht="14.25" customHeight="1">
      <c r="L688" s="177"/>
      <c r="M688" s="177"/>
      <c r="N688" s="177"/>
      <c r="O688" s="177"/>
      <c r="P688" s="177"/>
    </row>
    <row r="689" ht="14.25" customHeight="1">
      <c r="L689" s="177"/>
      <c r="M689" s="177"/>
      <c r="N689" s="177"/>
      <c r="O689" s="177"/>
      <c r="P689" s="177"/>
    </row>
    <row r="690" ht="14.25" customHeight="1">
      <c r="L690" s="177"/>
      <c r="M690" s="177"/>
      <c r="N690" s="177"/>
      <c r="O690" s="177"/>
      <c r="P690" s="177"/>
    </row>
    <row r="691" ht="14.25" customHeight="1">
      <c r="L691" s="177"/>
      <c r="M691" s="177"/>
      <c r="N691" s="177"/>
      <c r="O691" s="177"/>
      <c r="P691" s="177"/>
    </row>
    <row r="692" ht="14.25" customHeight="1">
      <c r="L692" s="177"/>
      <c r="M692" s="177"/>
      <c r="N692" s="177"/>
      <c r="O692" s="177"/>
      <c r="P692" s="177"/>
    </row>
    <row r="693" ht="14.25" customHeight="1">
      <c r="L693" s="177"/>
      <c r="M693" s="177"/>
      <c r="N693" s="177"/>
      <c r="O693" s="177"/>
      <c r="P693" s="177"/>
    </row>
    <row r="694" ht="14.25" customHeight="1">
      <c r="L694" s="177"/>
      <c r="M694" s="177"/>
      <c r="N694" s="177"/>
      <c r="O694" s="177"/>
      <c r="P694" s="177"/>
    </row>
    <row r="695" ht="14.25" customHeight="1">
      <c r="L695" s="177"/>
      <c r="M695" s="177"/>
      <c r="N695" s="177"/>
      <c r="O695" s="177"/>
      <c r="P695" s="177"/>
    </row>
    <row r="696" ht="14.25" customHeight="1">
      <c r="L696" s="177"/>
      <c r="M696" s="177"/>
      <c r="N696" s="177"/>
      <c r="O696" s="177"/>
      <c r="P696" s="177"/>
    </row>
    <row r="697" ht="14.25" customHeight="1">
      <c r="L697" s="177"/>
      <c r="M697" s="177"/>
      <c r="N697" s="177"/>
      <c r="O697" s="177"/>
      <c r="P697" s="177"/>
    </row>
    <row r="698" ht="14.25" customHeight="1">
      <c r="L698" s="177"/>
      <c r="M698" s="177"/>
      <c r="N698" s="177"/>
      <c r="O698" s="177"/>
      <c r="P698" s="177"/>
    </row>
    <row r="699" ht="14.25" customHeight="1">
      <c r="L699" s="177"/>
      <c r="M699" s="177"/>
      <c r="N699" s="177"/>
      <c r="O699" s="177"/>
      <c r="P699" s="177"/>
    </row>
    <row r="700" ht="14.25" customHeight="1">
      <c r="L700" s="177"/>
      <c r="M700" s="177"/>
      <c r="N700" s="177"/>
      <c r="O700" s="177"/>
      <c r="P700" s="177"/>
    </row>
    <row r="701" ht="14.25" customHeight="1">
      <c r="L701" s="177"/>
      <c r="M701" s="177"/>
      <c r="N701" s="177"/>
      <c r="O701" s="177"/>
      <c r="P701" s="177"/>
    </row>
    <row r="702" ht="14.25" customHeight="1">
      <c r="L702" s="177"/>
      <c r="M702" s="177"/>
      <c r="N702" s="177"/>
      <c r="O702" s="177"/>
      <c r="P702" s="177"/>
    </row>
    <row r="703" ht="14.25" customHeight="1">
      <c r="L703" s="177"/>
      <c r="M703" s="177"/>
      <c r="N703" s="177"/>
      <c r="O703" s="177"/>
      <c r="P703" s="177"/>
    </row>
    <row r="704" ht="14.25" customHeight="1">
      <c r="L704" s="177"/>
      <c r="M704" s="177"/>
      <c r="N704" s="177"/>
      <c r="O704" s="177"/>
      <c r="P704" s="177"/>
    </row>
    <row r="705" ht="14.25" customHeight="1">
      <c r="L705" s="177"/>
      <c r="M705" s="177"/>
      <c r="N705" s="177"/>
      <c r="O705" s="177"/>
      <c r="P705" s="177"/>
    </row>
    <row r="706" ht="14.25" customHeight="1">
      <c r="L706" s="177"/>
      <c r="M706" s="177"/>
      <c r="N706" s="177"/>
      <c r="O706" s="177"/>
      <c r="P706" s="177"/>
    </row>
    <row r="707" ht="14.25" customHeight="1">
      <c r="L707" s="177"/>
      <c r="M707" s="177"/>
      <c r="N707" s="177"/>
      <c r="O707" s="177"/>
      <c r="P707" s="177"/>
    </row>
    <row r="708" ht="14.25" customHeight="1">
      <c r="L708" s="177"/>
      <c r="M708" s="177"/>
      <c r="N708" s="177"/>
      <c r="O708" s="177"/>
      <c r="P708" s="177"/>
    </row>
    <row r="709" ht="14.25" customHeight="1">
      <c r="L709" s="177"/>
      <c r="M709" s="177"/>
      <c r="N709" s="177"/>
      <c r="O709" s="177"/>
      <c r="P709" s="177"/>
    </row>
    <row r="710" ht="14.25" customHeight="1">
      <c r="L710" s="177"/>
      <c r="M710" s="177"/>
      <c r="N710" s="177"/>
      <c r="O710" s="177"/>
      <c r="P710" s="177"/>
    </row>
    <row r="711" ht="14.25" customHeight="1">
      <c r="L711" s="177"/>
      <c r="M711" s="177"/>
      <c r="N711" s="177"/>
      <c r="O711" s="177"/>
      <c r="P711" s="177"/>
    </row>
    <row r="712" ht="14.25" customHeight="1">
      <c r="L712" s="177"/>
      <c r="M712" s="177"/>
      <c r="N712" s="177"/>
      <c r="O712" s="177"/>
      <c r="P712" s="177"/>
    </row>
    <row r="713" ht="14.25" customHeight="1">
      <c r="L713" s="177"/>
      <c r="M713" s="177"/>
      <c r="N713" s="177"/>
      <c r="O713" s="177"/>
      <c r="P713" s="177"/>
    </row>
    <row r="714" ht="14.25" customHeight="1">
      <c r="L714" s="177"/>
      <c r="M714" s="177"/>
      <c r="N714" s="177"/>
      <c r="O714" s="177"/>
      <c r="P714" s="177"/>
    </row>
    <row r="715" ht="14.25" customHeight="1">
      <c r="L715" s="177"/>
      <c r="M715" s="177"/>
      <c r="N715" s="177"/>
      <c r="O715" s="177"/>
      <c r="P715" s="177"/>
    </row>
    <row r="716" ht="14.25" customHeight="1">
      <c r="L716" s="177"/>
      <c r="M716" s="177"/>
      <c r="N716" s="177"/>
      <c r="O716" s="177"/>
      <c r="P716" s="177"/>
    </row>
    <row r="717" ht="14.25" customHeight="1">
      <c r="L717" s="177"/>
      <c r="M717" s="177"/>
      <c r="N717" s="177"/>
      <c r="O717" s="177"/>
      <c r="P717" s="177"/>
    </row>
    <row r="718" ht="14.25" customHeight="1">
      <c r="L718" s="177"/>
      <c r="M718" s="177"/>
      <c r="N718" s="177"/>
      <c r="O718" s="177"/>
      <c r="P718" s="177"/>
    </row>
    <row r="719" ht="14.25" customHeight="1">
      <c r="L719" s="177"/>
      <c r="M719" s="177"/>
      <c r="N719" s="177"/>
      <c r="O719" s="177"/>
      <c r="P719" s="177"/>
    </row>
    <row r="720" ht="14.25" customHeight="1">
      <c r="L720" s="177"/>
      <c r="M720" s="177"/>
      <c r="N720" s="177"/>
      <c r="O720" s="177"/>
      <c r="P720" s="177"/>
    </row>
    <row r="721" ht="14.25" customHeight="1">
      <c r="L721" s="177"/>
      <c r="M721" s="177"/>
      <c r="N721" s="177"/>
      <c r="O721" s="177"/>
      <c r="P721" s="177"/>
    </row>
    <row r="722" ht="14.25" customHeight="1">
      <c r="L722" s="177"/>
      <c r="M722" s="177"/>
      <c r="N722" s="177"/>
      <c r="O722" s="177"/>
      <c r="P722" s="177"/>
    </row>
    <row r="723" ht="14.25" customHeight="1">
      <c r="L723" s="177"/>
      <c r="M723" s="177"/>
      <c r="N723" s="177"/>
      <c r="O723" s="177"/>
      <c r="P723" s="177"/>
    </row>
    <row r="724" ht="14.25" customHeight="1">
      <c r="L724" s="177"/>
      <c r="M724" s="177"/>
      <c r="N724" s="177"/>
      <c r="O724" s="177"/>
      <c r="P724" s="177"/>
    </row>
    <row r="725" ht="14.25" customHeight="1">
      <c r="L725" s="177"/>
      <c r="M725" s="177"/>
      <c r="N725" s="177"/>
      <c r="O725" s="177"/>
      <c r="P725" s="177"/>
    </row>
    <row r="726" ht="14.25" customHeight="1">
      <c r="L726" s="177"/>
      <c r="M726" s="177"/>
      <c r="N726" s="177"/>
      <c r="O726" s="177"/>
      <c r="P726" s="177"/>
    </row>
    <row r="727" ht="14.25" customHeight="1">
      <c r="L727" s="177"/>
      <c r="M727" s="177"/>
      <c r="N727" s="177"/>
      <c r="O727" s="177"/>
      <c r="P727" s="177"/>
    </row>
    <row r="728" ht="14.25" customHeight="1">
      <c r="L728" s="177"/>
      <c r="M728" s="177"/>
      <c r="N728" s="177"/>
      <c r="O728" s="177"/>
      <c r="P728" s="177"/>
    </row>
    <row r="729" ht="14.25" customHeight="1">
      <c r="L729" s="177"/>
      <c r="M729" s="177"/>
      <c r="N729" s="177"/>
      <c r="O729" s="177"/>
      <c r="P729" s="177"/>
    </row>
    <row r="730" ht="14.25" customHeight="1">
      <c r="L730" s="177"/>
      <c r="M730" s="177"/>
      <c r="N730" s="177"/>
      <c r="O730" s="177"/>
      <c r="P730" s="177"/>
    </row>
    <row r="731" ht="14.25" customHeight="1">
      <c r="L731" s="177"/>
      <c r="M731" s="177"/>
      <c r="N731" s="177"/>
      <c r="O731" s="177"/>
      <c r="P731" s="177"/>
    </row>
    <row r="732" ht="14.25" customHeight="1">
      <c r="L732" s="177"/>
      <c r="M732" s="177"/>
      <c r="N732" s="177"/>
      <c r="O732" s="177"/>
      <c r="P732" s="177"/>
    </row>
    <row r="733" ht="14.25" customHeight="1">
      <c r="L733" s="177"/>
      <c r="M733" s="177"/>
      <c r="N733" s="177"/>
      <c r="O733" s="177"/>
      <c r="P733" s="177"/>
    </row>
    <row r="734" ht="14.25" customHeight="1">
      <c r="L734" s="177"/>
      <c r="M734" s="177"/>
      <c r="N734" s="177"/>
      <c r="O734" s="177"/>
      <c r="P734" s="177"/>
    </row>
    <row r="735" ht="14.25" customHeight="1">
      <c r="L735" s="177"/>
      <c r="M735" s="177"/>
      <c r="N735" s="177"/>
      <c r="O735" s="177"/>
      <c r="P735" s="177"/>
    </row>
    <row r="736" ht="14.25" customHeight="1">
      <c r="L736" s="177"/>
      <c r="M736" s="177"/>
      <c r="N736" s="177"/>
      <c r="O736" s="177"/>
      <c r="P736" s="177"/>
    </row>
    <row r="737" ht="14.25" customHeight="1">
      <c r="L737" s="177"/>
      <c r="M737" s="177"/>
      <c r="N737" s="177"/>
      <c r="O737" s="177"/>
      <c r="P737" s="177"/>
    </row>
    <row r="738" ht="14.25" customHeight="1">
      <c r="L738" s="177"/>
      <c r="M738" s="177"/>
      <c r="N738" s="177"/>
      <c r="O738" s="177"/>
      <c r="P738" s="177"/>
    </row>
    <row r="739" ht="14.25" customHeight="1">
      <c r="L739" s="177"/>
      <c r="M739" s="177"/>
      <c r="N739" s="177"/>
      <c r="O739" s="177"/>
      <c r="P739" s="177"/>
    </row>
    <row r="740" ht="14.25" customHeight="1">
      <c r="L740" s="177"/>
      <c r="M740" s="177"/>
      <c r="N740" s="177"/>
      <c r="O740" s="177"/>
      <c r="P740" s="177"/>
    </row>
    <row r="741" ht="14.25" customHeight="1">
      <c r="L741" s="177"/>
      <c r="M741" s="177"/>
      <c r="N741" s="177"/>
      <c r="O741" s="177"/>
      <c r="P741" s="177"/>
    </row>
    <row r="742" ht="14.25" customHeight="1">
      <c r="L742" s="177"/>
      <c r="M742" s="177"/>
      <c r="N742" s="177"/>
      <c r="O742" s="177"/>
      <c r="P742" s="177"/>
    </row>
    <row r="743" ht="14.25" customHeight="1">
      <c r="L743" s="177"/>
      <c r="M743" s="177"/>
      <c r="N743" s="177"/>
      <c r="O743" s="177"/>
      <c r="P743" s="177"/>
    </row>
    <row r="744" ht="14.25" customHeight="1">
      <c r="L744" s="177"/>
      <c r="M744" s="177"/>
      <c r="N744" s="177"/>
      <c r="O744" s="177"/>
      <c r="P744" s="177"/>
    </row>
    <row r="745" ht="14.25" customHeight="1">
      <c r="L745" s="177"/>
      <c r="M745" s="177"/>
      <c r="N745" s="177"/>
      <c r="O745" s="177"/>
      <c r="P745" s="177"/>
    </row>
    <row r="746" ht="14.25" customHeight="1">
      <c r="L746" s="177"/>
      <c r="M746" s="177"/>
      <c r="N746" s="177"/>
      <c r="O746" s="177"/>
      <c r="P746" s="177"/>
    </row>
    <row r="747" ht="14.25" customHeight="1">
      <c r="L747" s="177"/>
      <c r="M747" s="177"/>
      <c r="N747" s="177"/>
      <c r="O747" s="177"/>
      <c r="P747" s="177"/>
    </row>
    <row r="748" ht="14.25" customHeight="1">
      <c r="L748" s="177"/>
      <c r="M748" s="177"/>
      <c r="N748" s="177"/>
      <c r="O748" s="177"/>
      <c r="P748" s="177"/>
    </row>
    <row r="749" ht="14.25" customHeight="1">
      <c r="L749" s="177"/>
      <c r="M749" s="177"/>
      <c r="N749" s="177"/>
      <c r="O749" s="177"/>
      <c r="P749" s="177"/>
    </row>
    <row r="750" ht="14.25" customHeight="1">
      <c r="L750" s="177"/>
      <c r="M750" s="177"/>
      <c r="N750" s="177"/>
      <c r="O750" s="177"/>
      <c r="P750" s="177"/>
    </row>
    <row r="751" ht="14.25" customHeight="1">
      <c r="L751" s="177"/>
      <c r="M751" s="177"/>
      <c r="N751" s="177"/>
      <c r="O751" s="177"/>
      <c r="P751" s="177"/>
    </row>
    <row r="752" ht="14.25" customHeight="1">
      <c r="L752" s="177"/>
      <c r="M752" s="177"/>
      <c r="N752" s="177"/>
      <c r="O752" s="177"/>
      <c r="P752" s="177"/>
    </row>
    <row r="753" ht="14.25" customHeight="1">
      <c r="L753" s="177"/>
      <c r="M753" s="177"/>
      <c r="N753" s="177"/>
      <c r="O753" s="177"/>
      <c r="P753" s="177"/>
    </row>
    <row r="754" ht="14.25" customHeight="1">
      <c r="L754" s="177"/>
      <c r="M754" s="177"/>
      <c r="N754" s="177"/>
      <c r="O754" s="177"/>
      <c r="P754" s="177"/>
    </row>
    <row r="755" ht="14.25" customHeight="1">
      <c r="L755" s="177"/>
      <c r="M755" s="177"/>
      <c r="N755" s="177"/>
      <c r="O755" s="177"/>
      <c r="P755" s="177"/>
    </row>
    <row r="756" ht="14.25" customHeight="1">
      <c r="L756" s="177"/>
      <c r="M756" s="177"/>
      <c r="N756" s="177"/>
      <c r="O756" s="177"/>
      <c r="P756" s="177"/>
    </row>
    <row r="757" ht="14.25" customHeight="1">
      <c r="L757" s="177"/>
      <c r="M757" s="177"/>
      <c r="N757" s="177"/>
      <c r="O757" s="177"/>
      <c r="P757" s="177"/>
    </row>
    <row r="758" ht="14.25" customHeight="1">
      <c r="L758" s="177"/>
      <c r="M758" s="177"/>
      <c r="N758" s="177"/>
      <c r="O758" s="177"/>
      <c r="P758" s="177"/>
    </row>
    <row r="759" ht="14.25" customHeight="1">
      <c r="L759" s="177"/>
      <c r="M759" s="177"/>
      <c r="N759" s="177"/>
      <c r="O759" s="177"/>
      <c r="P759" s="177"/>
    </row>
    <row r="760" ht="14.25" customHeight="1">
      <c r="L760" s="177"/>
      <c r="M760" s="177"/>
      <c r="N760" s="177"/>
      <c r="O760" s="177"/>
      <c r="P760" s="177"/>
    </row>
    <row r="761" ht="14.25" customHeight="1">
      <c r="L761" s="177"/>
      <c r="M761" s="177"/>
      <c r="N761" s="177"/>
      <c r="O761" s="177"/>
      <c r="P761" s="177"/>
    </row>
    <row r="762" ht="14.25" customHeight="1">
      <c r="L762" s="177"/>
      <c r="M762" s="177"/>
      <c r="N762" s="177"/>
      <c r="O762" s="177"/>
      <c r="P762" s="177"/>
    </row>
    <row r="763" ht="14.25" customHeight="1">
      <c r="L763" s="177"/>
      <c r="M763" s="177"/>
      <c r="N763" s="177"/>
      <c r="O763" s="177"/>
      <c r="P763" s="177"/>
    </row>
    <row r="764" ht="14.25" customHeight="1">
      <c r="L764" s="177"/>
      <c r="M764" s="177"/>
      <c r="N764" s="177"/>
      <c r="O764" s="177"/>
      <c r="P764" s="177"/>
    </row>
    <row r="765" ht="14.25" customHeight="1">
      <c r="L765" s="177"/>
      <c r="M765" s="177"/>
      <c r="N765" s="177"/>
      <c r="O765" s="177"/>
      <c r="P765" s="177"/>
    </row>
    <row r="766" ht="14.25" customHeight="1">
      <c r="L766" s="177"/>
      <c r="M766" s="177"/>
      <c r="N766" s="177"/>
      <c r="O766" s="177"/>
      <c r="P766" s="177"/>
    </row>
    <row r="767" ht="14.25" customHeight="1">
      <c r="L767" s="177"/>
      <c r="M767" s="177"/>
      <c r="N767" s="177"/>
      <c r="O767" s="177"/>
      <c r="P767" s="177"/>
    </row>
    <row r="768" ht="14.25" customHeight="1">
      <c r="L768" s="177"/>
      <c r="M768" s="177"/>
      <c r="N768" s="177"/>
      <c r="O768" s="177"/>
      <c r="P768" s="177"/>
    </row>
    <row r="769" ht="14.25" customHeight="1">
      <c r="L769" s="177"/>
      <c r="M769" s="177"/>
      <c r="N769" s="177"/>
      <c r="O769" s="177"/>
      <c r="P769" s="177"/>
    </row>
    <row r="770" ht="14.25" customHeight="1">
      <c r="L770" s="177"/>
      <c r="M770" s="177"/>
      <c r="N770" s="177"/>
      <c r="O770" s="177"/>
      <c r="P770" s="177"/>
    </row>
    <row r="771" ht="14.25" customHeight="1">
      <c r="L771" s="177"/>
      <c r="M771" s="177"/>
      <c r="N771" s="177"/>
      <c r="O771" s="177"/>
      <c r="P771" s="177"/>
    </row>
    <row r="772" ht="14.25" customHeight="1">
      <c r="L772" s="177"/>
      <c r="M772" s="177"/>
      <c r="N772" s="177"/>
      <c r="O772" s="177"/>
      <c r="P772" s="177"/>
    </row>
    <row r="773" ht="14.25" customHeight="1">
      <c r="L773" s="177"/>
      <c r="M773" s="177"/>
      <c r="N773" s="177"/>
      <c r="O773" s="177"/>
      <c r="P773" s="177"/>
    </row>
    <row r="774" ht="14.25" customHeight="1">
      <c r="L774" s="177"/>
      <c r="M774" s="177"/>
      <c r="N774" s="177"/>
      <c r="O774" s="177"/>
      <c r="P774" s="177"/>
    </row>
    <row r="775" ht="14.25" customHeight="1">
      <c r="L775" s="177"/>
      <c r="M775" s="177"/>
      <c r="N775" s="177"/>
      <c r="O775" s="177"/>
      <c r="P775" s="177"/>
    </row>
    <row r="776" ht="14.25" customHeight="1">
      <c r="L776" s="177"/>
      <c r="M776" s="177"/>
      <c r="N776" s="177"/>
      <c r="O776" s="177"/>
      <c r="P776" s="177"/>
    </row>
    <row r="777" ht="14.25" customHeight="1">
      <c r="L777" s="177"/>
      <c r="M777" s="177"/>
      <c r="N777" s="177"/>
      <c r="O777" s="177"/>
      <c r="P777" s="177"/>
    </row>
    <row r="778" ht="14.25" customHeight="1">
      <c r="L778" s="177"/>
      <c r="M778" s="177"/>
      <c r="N778" s="177"/>
      <c r="O778" s="177"/>
      <c r="P778" s="177"/>
    </row>
    <row r="779" ht="14.25" customHeight="1">
      <c r="L779" s="177"/>
      <c r="M779" s="177"/>
      <c r="N779" s="177"/>
      <c r="O779" s="177"/>
      <c r="P779" s="177"/>
    </row>
    <row r="780" ht="14.25" customHeight="1">
      <c r="L780" s="177"/>
      <c r="M780" s="177"/>
      <c r="N780" s="177"/>
      <c r="O780" s="177"/>
      <c r="P780" s="177"/>
    </row>
    <row r="781" ht="14.25" customHeight="1">
      <c r="L781" s="177"/>
      <c r="M781" s="177"/>
      <c r="N781" s="177"/>
      <c r="O781" s="177"/>
      <c r="P781" s="177"/>
    </row>
    <row r="782" ht="14.25" customHeight="1">
      <c r="L782" s="177"/>
      <c r="M782" s="177"/>
      <c r="N782" s="177"/>
      <c r="O782" s="177"/>
      <c r="P782" s="177"/>
    </row>
    <row r="783" ht="14.25" customHeight="1">
      <c r="L783" s="177"/>
      <c r="M783" s="177"/>
      <c r="N783" s="177"/>
      <c r="O783" s="177"/>
      <c r="P783" s="177"/>
    </row>
    <row r="784" ht="14.25" customHeight="1">
      <c r="L784" s="177"/>
      <c r="M784" s="177"/>
      <c r="N784" s="177"/>
      <c r="O784" s="177"/>
      <c r="P784" s="177"/>
    </row>
    <row r="785" ht="14.25" customHeight="1">
      <c r="L785" s="177"/>
      <c r="M785" s="177"/>
      <c r="N785" s="177"/>
      <c r="O785" s="177"/>
      <c r="P785" s="177"/>
    </row>
    <row r="786" ht="14.25" customHeight="1">
      <c r="L786" s="177"/>
      <c r="M786" s="177"/>
      <c r="N786" s="177"/>
      <c r="O786" s="177"/>
      <c r="P786" s="177"/>
    </row>
    <row r="787" ht="14.25" customHeight="1">
      <c r="L787" s="177"/>
      <c r="M787" s="177"/>
      <c r="N787" s="177"/>
      <c r="O787" s="177"/>
      <c r="P787" s="177"/>
    </row>
    <row r="788" ht="14.25" customHeight="1">
      <c r="L788" s="177"/>
      <c r="M788" s="177"/>
      <c r="N788" s="177"/>
      <c r="O788" s="177"/>
      <c r="P788" s="177"/>
    </row>
    <row r="789" ht="14.25" customHeight="1">
      <c r="L789" s="177"/>
      <c r="M789" s="177"/>
      <c r="N789" s="177"/>
      <c r="O789" s="177"/>
      <c r="P789" s="177"/>
    </row>
    <row r="790" ht="14.25" customHeight="1">
      <c r="L790" s="177"/>
      <c r="M790" s="177"/>
      <c r="N790" s="177"/>
      <c r="O790" s="177"/>
      <c r="P790" s="177"/>
    </row>
    <row r="791" ht="14.25" customHeight="1">
      <c r="L791" s="177"/>
      <c r="M791" s="177"/>
      <c r="N791" s="177"/>
      <c r="O791" s="177"/>
      <c r="P791" s="177"/>
    </row>
    <row r="792" ht="14.25" customHeight="1">
      <c r="L792" s="177"/>
      <c r="M792" s="177"/>
      <c r="N792" s="177"/>
      <c r="O792" s="177"/>
      <c r="P792" s="177"/>
    </row>
    <row r="793" ht="14.25" customHeight="1">
      <c r="L793" s="177"/>
      <c r="M793" s="177"/>
      <c r="N793" s="177"/>
      <c r="O793" s="177"/>
      <c r="P793" s="177"/>
    </row>
    <row r="794" ht="14.25" customHeight="1">
      <c r="L794" s="177"/>
      <c r="M794" s="177"/>
      <c r="N794" s="177"/>
      <c r="O794" s="177"/>
      <c r="P794" s="177"/>
    </row>
    <row r="795" ht="14.25" customHeight="1">
      <c r="L795" s="177"/>
      <c r="M795" s="177"/>
      <c r="N795" s="177"/>
      <c r="O795" s="177"/>
      <c r="P795" s="177"/>
    </row>
    <row r="796" ht="14.25" customHeight="1">
      <c r="L796" s="177"/>
      <c r="M796" s="177"/>
      <c r="N796" s="177"/>
      <c r="O796" s="177"/>
      <c r="P796" s="177"/>
    </row>
    <row r="797" ht="14.25" customHeight="1">
      <c r="L797" s="177"/>
      <c r="M797" s="177"/>
      <c r="N797" s="177"/>
      <c r="O797" s="177"/>
      <c r="P797" s="177"/>
    </row>
    <row r="798" ht="14.25" customHeight="1">
      <c r="L798" s="177"/>
      <c r="M798" s="177"/>
      <c r="N798" s="177"/>
      <c r="O798" s="177"/>
      <c r="P798" s="177"/>
    </row>
    <row r="799" ht="14.25" customHeight="1">
      <c r="L799" s="177"/>
      <c r="M799" s="177"/>
      <c r="N799" s="177"/>
      <c r="O799" s="177"/>
      <c r="P799" s="177"/>
    </row>
    <row r="800" ht="14.25" customHeight="1">
      <c r="L800" s="177"/>
      <c r="M800" s="177"/>
      <c r="N800" s="177"/>
      <c r="O800" s="177"/>
      <c r="P800" s="177"/>
    </row>
    <row r="801" ht="14.25" customHeight="1">
      <c r="L801" s="177"/>
      <c r="M801" s="177"/>
      <c r="N801" s="177"/>
      <c r="O801" s="177"/>
      <c r="P801" s="177"/>
    </row>
    <row r="802" ht="14.25" customHeight="1">
      <c r="L802" s="177"/>
      <c r="M802" s="177"/>
      <c r="N802" s="177"/>
      <c r="O802" s="177"/>
      <c r="P802" s="177"/>
    </row>
    <row r="803" ht="14.25" customHeight="1">
      <c r="L803" s="177"/>
      <c r="M803" s="177"/>
      <c r="N803" s="177"/>
      <c r="O803" s="177"/>
      <c r="P803" s="177"/>
    </row>
    <row r="804" ht="14.25" customHeight="1">
      <c r="L804" s="177"/>
      <c r="M804" s="177"/>
      <c r="N804" s="177"/>
      <c r="O804" s="177"/>
      <c r="P804" s="177"/>
    </row>
    <row r="805" ht="14.25" customHeight="1">
      <c r="L805" s="177"/>
      <c r="M805" s="177"/>
      <c r="N805" s="177"/>
      <c r="O805" s="177"/>
      <c r="P805" s="177"/>
    </row>
    <row r="806" ht="14.25" customHeight="1">
      <c r="L806" s="177"/>
      <c r="M806" s="177"/>
      <c r="N806" s="177"/>
      <c r="O806" s="177"/>
      <c r="P806" s="177"/>
    </row>
    <row r="807" ht="14.25" customHeight="1">
      <c r="L807" s="177"/>
      <c r="M807" s="177"/>
      <c r="N807" s="177"/>
      <c r="O807" s="177"/>
      <c r="P807" s="177"/>
    </row>
    <row r="808" ht="14.25" customHeight="1">
      <c r="L808" s="177"/>
      <c r="M808" s="177"/>
      <c r="N808" s="177"/>
      <c r="O808" s="177"/>
      <c r="P808" s="177"/>
    </row>
    <row r="809" ht="14.25" customHeight="1">
      <c r="L809" s="177"/>
      <c r="M809" s="177"/>
      <c r="N809" s="177"/>
      <c r="O809" s="177"/>
      <c r="P809" s="177"/>
    </row>
    <row r="810" ht="14.25" customHeight="1">
      <c r="L810" s="177"/>
      <c r="M810" s="177"/>
      <c r="N810" s="177"/>
      <c r="O810" s="177"/>
      <c r="P810" s="177"/>
    </row>
    <row r="811" ht="14.25" customHeight="1">
      <c r="L811" s="177"/>
      <c r="M811" s="177"/>
      <c r="N811" s="177"/>
      <c r="O811" s="177"/>
      <c r="P811" s="177"/>
    </row>
    <row r="812" ht="14.25" customHeight="1">
      <c r="L812" s="177"/>
      <c r="M812" s="177"/>
      <c r="N812" s="177"/>
      <c r="O812" s="177"/>
      <c r="P812" s="177"/>
    </row>
    <row r="813" ht="14.25" customHeight="1">
      <c r="L813" s="177"/>
      <c r="M813" s="177"/>
      <c r="N813" s="177"/>
      <c r="O813" s="177"/>
      <c r="P813" s="177"/>
    </row>
    <row r="814" ht="14.25" customHeight="1">
      <c r="L814" s="177"/>
      <c r="M814" s="177"/>
      <c r="N814" s="177"/>
      <c r="O814" s="177"/>
      <c r="P814" s="177"/>
    </row>
    <row r="815" ht="14.25" customHeight="1">
      <c r="L815" s="177"/>
      <c r="M815" s="177"/>
      <c r="N815" s="177"/>
      <c r="O815" s="177"/>
      <c r="P815" s="177"/>
    </row>
    <row r="816" ht="14.25" customHeight="1">
      <c r="L816" s="177"/>
      <c r="M816" s="177"/>
      <c r="N816" s="177"/>
      <c r="O816" s="177"/>
      <c r="P816" s="177"/>
    </row>
    <row r="817" ht="14.25" customHeight="1">
      <c r="L817" s="177"/>
      <c r="M817" s="177"/>
      <c r="N817" s="177"/>
      <c r="O817" s="177"/>
      <c r="P817" s="177"/>
    </row>
    <row r="818" ht="14.25" customHeight="1">
      <c r="L818" s="177"/>
      <c r="M818" s="177"/>
      <c r="N818" s="177"/>
      <c r="O818" s="177"/>
      <c r="P818" s="177"/>
    </row>
    <row r="819" ht="14.25" customHeight="1">
      <c r="L819" s="177"/>
      <c r="M819" s="177"/>
      <c r="N819" s="177"/>
      <c r="O819" s="177"/>
      <c r="P819" s="177"/>
    </row>
    <row r="820" ht="14.25" customHeight="1">
      <c r="L820" s="177"/>
      <c r="M820" s="177"/>
      <c r="N820" s="177"/>
      <c r="O820" s="177"/>
      <c r="P820" s="177"/>
    </row>
    <row r="821" ht="14.25" customHeight="1">
      <c r="L821" s="177"/>
      <c r="M821" s="177"/>
      <c r="N821" s="177"/>
      <c r="O821" s="177"/>
      <c r="P821" s="177"/>
    </row>
    <row r="822" ht="14.25" customHeight="1">
      <c r="L822" s="177"/>
      <c r="M822" s="177"/>
      <c r="N822" s="177"/>
      <c r="O822" s="177"/>
      <c r="P822" s="177"/>
    </row>
    <row r="823" ht="14.25" customHeight="1">
      <c r="L823" s="177"/>
      <c r="M823" s="177"/>
      <c r="N823" s="177"/>
      <c r="O823" s="177"/>
      <c r="P823" s="177"/>
    </row>
    <row r="824" ht="14.25" customHeight="1">
      <c r="L824" s="177"/>
      <c r="M824" s="177"/>
      <c r="N824" s="177"/>
      <c r="O824" s="177"/>
      <c r="P824" s="177"/>
    </row>
    <row r="825" ht="14.25" customHeight="1">
      <c r="L825" s="177"/>
      <c r="M825" s="177"/>
      <c r="N825" s="177"/>
      <c r="O825" s="177"/>
      <c r="P825" s="177"/>
    </row>
    <row r="826" ht="14.25" customHeight="1">
      <c r="L826" s="177"/>
      <c r="M826" s="177"/>
      <c r="N826" s="177"/>
      <c r="O826" s="177"/>
      <c r="P826" s="177"/>
    </row>
    <row r="827" ht="14.25" customHeight="1">
      <c r="L827" s="177"/>
      <c r="M827" s="177"/>
      <c r="N827" s="177"/>
      <c r="O827" s="177"/>
      <c r="P827" s="177"/>
    </row>
    <row r="828" ht="14.25" customHeight="1">
      <c r="L828" s="177"/>
      <c r="M828" s="177"/>
      <c r="N828" s="177"/>
      <c r="O828" s="177"/>
      <c r="P828" s="177"/>
    </row>
    <row r="829" ht="14.25" customHeight="1">
      <c r="L829" s="177"/>
      <c r="M829" s="177"/>
      <c r="N829" s="177"/>
      <c r="O829" s="177"/>
      <c r="P829" s="177"/>
    </row>
    <row r="830" ht="14.25" customHeight="1">
      <c r="L830" s="177"/>
      <c r="M830" s="177"/>
      <c r="N830" s="177"/>
      <c r="O830" s="177"/>
      <c r="P830" s="177"/>
    </row>
    <row r="831" ht="14.25" customHeight="1">
      <c r="L831" s="177"/>
      <c r="M831" s="177"/>
      <c r="N831" s="177"/>
      <c r="O831" s="177"/>
      <c r="P831" s="177"/>
    </row>
    <row r="832" ht="14.25" customHeight="1">
      <c r="L832" s="177"/>
      <c r="M832" s="177"/>
      <c r="N832" s="177"/>
      <c r="O832" s="177"/>
      <c r="P832" s="177"/>
    </row>
    <row r="833" ht="14.25" customHeight="1">
      <c r="L833" s="177"/>
      <c r="M833" s="177"/>
      <c r="N833" s="177"/>
      <c r="O833" s="177"/>
      <c r="P833" s="177"/>
    </row>
    <row r="834" ht="14.25" customHeight="1">
      <c r="L834" s="177"/>
      <c r="M834" s="177"/>
      <c r="N834" s="177"/>
      <c r="O834" s="177"/>
      <c r="P834" s="177"/>
    </row>
    <row r="835" ht="14.25" customHeight="1">
      <c r="L835" s="177"/>
      <c r="M835" s="177"/>
      <c r="N835" s="177"/>
      <c r="O835" s="177"/>
      <c r="P835" s="177"/>
    </row>
    <row r="836" ht="14.25" customHeight="1">
      <c r="L836" s="177"/>
      <c r="M836" s="177"/>
      <c r="N836" s="177"/>
      <c r="O836" s="177"/>
      <c r="P836" s="177"/>
    </row>
    <row r="837" ht="14.25" customHeight="1">
      <c r="L837" s="177"/>
      <c r="M837" s="177"/>
      <c r="N837" s="177"/>
      <c r="O837" s="177"/>
      <c r="P837" s="177"/>
    </row>
    <row r="838" ht="14.25" customHeight="1">
      <c r="L838" s="177"/>
      <c r="M838" s="177"/>
      <c r="N838" s="177"/>
      <c r="O838" s="177"/>
      <c r="P838" s="177"/>
    </row>
    <row r="839" ht="14.25" customHeight="1">
      <c r="L839" s="177"/>
      <c r="M839" s="177"/>
      <c r="N839" s="177"/>
      <c r="O839" s="177"/>
      <c r="P839" s="177"/>
    </row>
    <row r="840" ht="14.25" customHeight="1">
      <c r="L840" s="177"/>
      <c r="M840" s="177"/>
      <c r="N840" s="177"/>
      <c r="O840" s="177"/>
      <c r="P840" s="177"/>
    </row>
    <row r="841" ht="14.25" customHeight="1">
      <c r="L841" s="177"/>
      <c r="M841" s="177"/>
      <c r="N841" s="177"/>
      <c r="O841" s="177"/>
      <c r="P841" s="177"/>
    </row>
    <row r="842" ht="14.25" customHeight="1">
      <c r="L842" s="177"/>
      <c r="M842" s="177"/>
      <c r="N842" s="177"/>
      <c r="O842" s="177"/>
      <c r="P842" s="177"/>
    </row>
    <row r="843" ht="14.25" customHeight="1">
      <c r="L843" s="177"/>
      <c r="M843" s="177"/>
      <c r="N843" s="177"/>
      <c r="O843" s="177"/>
      <c r="P843" s="177"/>
    </row>
    <row r="844" ht="14.25" customHeight="1">
      <c r="L844" s="177"/>
      <c r="M844" s="177"/>
      <c r="N844" s="177"/>
      <c r="O844" s="177"/>
      <c r="P844" s="177"/>
    </row>
    <row r="845" ht="14.25" customHeight="1">
      <c r="L845" s="177"/>
      <c r="M845" s="177"/>
      <c r="N845" s="177"/>
      <c r="O845" s="177"/>
      <c r="P845" s="177"/>
    </row>
    <row r="846" ht="14.25" customHeight="1">
      <c r="L846" s="177"/>
      <c r="M846" s="177"/>
      <c r="N846" s="177"/>
      <c r="O846" s="177"/>
      <c r="P846" s="177"/>
    </row>
    <row r="847" ht="14.25" customHeight="1">
      <c r="L847" s="177"/>
      <c r="M847" s="177"/>
      <c r="N847" s="177"/>
      <c r="O847" s="177"/>
      <c r="P847" s="177"/>
    </row>
    <row r="848" ht="14.25" customHeight="1">
      <c r="L848" s="177"/>
      <c r="M848" s="177"/>
      <c r="N848" s="177"/>
      <c r="O848" s="177"/>
      <c r="P848" s="177"/>
    </row>
    <row r="849" ht="14.25" customHeight="1">
      <c r="L849" s="177"/>
      <c r="M849" s="177"/>
      <c r="N849" s="177"/>
      <c r="O849" s="177"/>
      <c r="P849" s="177"/>
    </row>
    <row r="850" ht="14.25" customHeight="1">
      <c r="L850" s="177"/>
      <c r="M850" s="177"/>
      <c r="N850" s="177"/>
      <c r="O850" s="177"/>
      <c r="P850" s="177"/>
    </row>
    <row r="851" ht="14.25" customHeight="1">
      <c r="L851" s="177"/>
      <c r="M851" s="177"/>
      <c r="N851" s="177"/>
      <c r="O851" s="177"/>
      <c r="P851" s="177"/>
    </row>
    <row r="852" ht="14.25" customHeight="1">
      <c r="L852" s="177"/>
      <c r="M852" s="177"/>
      <c r="N852" s="177"/>
      <c r="O852" s="177"/>
      <c r="P852" s="177"/>
    </row>
    <row r="853" ht="14.25" customHeight="1">
      <c r="L853" s="177"/>
      <c r="M853" s="177"/>
      <c r="N853" s="177"/>
      <c r="O853" s="177"/>
      <c r="P853" s="177"/>
    </row>
    <row r="854" ht="14.25" customHeight="1">
      <c r="L854" s="177"/>
      <c r="M854" s="177"/>
      <c r="N854" s="177"/>
      <c r="O854" s="177"/>
      <c r="P854" s="177"/>
    </row>
    <row r="855" ht="14.25" customHeight="1">
      <c r="L855" s="177"/>
      <c r="M855" s="177"/>
      <c r="N855" s="177"/>
      <c r="O855" s="177"/>
      <c r="P855" s="177"/>
    </row>
    <row r="856" ht="14.25" customHeight="1">
      <c r="L856" s="177"/>
      <c r="M856" s="177"/>
      <c r="N856" s="177"/>
      <c r="O856" s="177"/>
      <c r="P856" s="177"/>
    </row>
    <row r="857" ht="14.25" customHeight="1">
      <c r="L857" s="177"/>
      <c r="M857" s="177"/>
      <c r="N857" s="177"/>
      <c r="O857" s="177"/>
      <c r="P857" s="177"/>
    </row>
    <row r="858" ht="14.25" customHeight="1">
      <c r="L858" s="177"/>
      <c r="M858" s="177"/>
      <c r="N858" s="177"/>
      <c r="O858" s="177"/>
      <c r="P858" s="177"/>
    </row>
    <row r="859" ht="14.25" customHeight="1">
      <c r="L859" s="177"/>
      <c r="M859" s="177"/>
      <c r="N859" s="177"/>
      <c r="O859" s="177"/>
      <c r="P859" s="177"/>
    </row>
    <row r="860" ht="14.25" customHeight="1">
      <c r="L860" s="177"/>
      <c r="M860" s="177"/>
      <c r="N860" s="177"/>
      <c r="O860" s="177"/>
      <c r="P860" s="177"/>
    </row>
    <row r="861" ht="14.25" customHeight="1">
      <c r="L861" s="177"/>
      <c r="M861" s="177"/>
      <c r="N861" s="177"/>
      <c r="O861" s="177"/>
      <c r="P861" s="177"/>
    </row>
    <row r="862" ht="14.25" customHeight="1">
      <c r="L862" s="177"/>
      <c r="M862" s="177"/>
      <c r="N862" s="177"/>
      <c r="O862" s="177"/>
      <c r="P862" s="177"/>
    </row>
    <row r="863" ht="14.25" customHeight="1">
      <c r="L863" s="177"/>
      <c r="M863" s="177"/>
      <c r="N863" s="177"/>
      <c r="O863" s="177"/>
      <c r="P863" s="177"/>
    </row>
    <row r="864" ht="14.25" customHeight="1">
      <c r="L864" s="177"/>
      <c r="M864" s="177"/>
      <c r="N864" s="177"/>
      <c r="O864" s="177"/>
      <c r="P864" s="177"/>
    </row>
    <row r="865" ht="14.25" customHeight="1">
      <c r="L865" s="177"/>
      <c r="M865" s="177"/>
      <c r="N865" s="177"/>
      <c r="O865" s="177"/>
      <c r="P865" s="177"/>
    </row>
    <row r="866" ht="14.25" customHeight="1">
      <c r="L866" s="177"/>
      <c r="M866" s="177"/>
      <c r="N866" s="177"/>
      <c r="O866" s="177"/>
      <c r="P866" s="177"/>
    </row>
    <row r="867" ht="14.25" customHeight="1">
      <c r="L867" s="177"/>
      <c r="M867" s="177"/>
      <c r="N867" s="177"/>
      <c r="O867" s="177"/>
      <c r="P867" s="177"/>
    </row>
    <row r="868" ht="14.25" customHeight="1">
      <c r="L868" s="177"/>
      <c r="M868" s="177"/>
      <c r="N868" s="177"/>
      <c r="O868" s="177"/>
      <c r="P868" s="177"/>
    </row>
    <row r="869" ht="14.25" customHeight="1">
      <c r="L869" s="177"/>
      <c r="M869" s="177"/>
      <c r="N869" s="177"/>
      <c r="O869" s="177"/>
      <c r="P869" s="177"/>
    </row>
    <row r="870" ht="14.25" customHeight="1">
      <c r="L870" s="177"/>
      <c r="M870" s="177"/>
      <c r="N870" s="177"/>
      <c r="O870" s="177"/>
      <c r="P870" s="177"/>
    </row>
    <row r="871" ht="14.25" customHeight="1">
      <c r="L871" s="177"/>
      <c r="M871" s="177"/>
      <c r="N871" s="177"/>
      <c r="O871" s="177"/>
      <c r="P871" s="177"/>
    </row>
    <row r="872" ht="14.25" customHeight="1">
      <c r="L872" s="177"/>
      <c r="M872" s="177"/>
      <c r="N872" s="177"/>
      <c r="O872" s="177"/>
      <c r="P872" s="177"/>
    </row>
    <row r="873" ht="14.25" customHeight="1">
      <c r="L873" s="177"/>
      <c r="M873" s="177"/>
      <c r="N873" s="177"/>
      <c r="O873" s="177"/>
      <c r="P873" s="177"/>
    </row>
    <row r="874" ht="14.25" customHeight="1">
      <c r="L874" s="177"/>
      <c r="M874" s="177"/>
      <c r="N874" s="177"/>
      <c r="O874" s="177"/>
      <c r="P874" s="177"/>
    </row>
    <row r="875" ht="14.25" customHeight="1">
      <c r="L875" s="177"/>
      <c r="M875" s="177"/>
      <c r="N875" s="177"/>
      <c r="O875" s="177"/>
      <c r="P875" s="177"/>
    </row>
    <row r="876" ht="14.25" customHeight="1">
      <c r="L876" s="177"/>
      <c r="M876" s="177"/>
      <c r="N876" s="177"/>
      <c r="O876" s="177"/>
      <c r="P876" s="177"/>
    </row>
    <row r="877" ht="14.25" customHeight="1">
      <c r="L877" s="177"/>
      <c r="M877" s="177"/>
      <c r="N877" s="177"/>
      <c r="O877" s="177"/>
      <c r="P877" s="177"/>
    </row>
    <row r="878" ht="14.25" customHeight="1">
      <c r="L878" s="177"/>
      <c r="M878" s="177"/>
      <c r="N878" s="177"/>
      <c r="O878" s="177"/>
      <c r="P878" s="177"/>
    </row>
    <row r="879" ht="14.25" customHeight="1">
      <c r="L879" s="177"/>
      <c r="M879" s="177"/>
      <c r="N879" s="177"/>
      <c r="O879" s="177"/>
      <c r="P879" s="177"/>
    </row>
    <row r="880" ht="14.25" customHeight="1">
      <c r="L880" s="177"/>
      <c r="M880" s="177"/>
      <c r="N880" s="177"/>
      <c r="O880" s="177"/>
      <c r="P880" s="177"/>
    </row>
    <row r="881" ht="14.25" customHeight="1">
      <c r="L881" s="177"/>
      <c r="M881" s="177"/>
      <c r="N881" s="177"/>
      <c r="O881" s="177"/>
      <c r="P881" s="177"/>
    </row>
    <row r="882" ht="14.25" customHeight="1">
      <c r="L882" s="177"/>
      <c r="M882" s="177"/>
      <c r="N882" s="177"/>
      <c r="O882" s="177"/>
      <c r="P882" s="177"/>
    </row>
    <row r="883" ht="14.25" customHeight="1">
      <c r="L883" s="177"/>
      <c r="M883" s="177"/>
      <c r="N883" s="177"/>
      <c r="O883" s="177"/>
      <c r="P883" s="177"/>
    </row>
    <row r="884" ht="14.25" customHeight="1">
      <c r="L884" s="177"/>
      <c r="M884" s="177"/>
      <c r="N884" s="177"/>
      <c r="O884" s="177"/>
      <c r="P884" s="177"/>
    </row>
    <row r="885" ht="14.25" customHeight="1">
      <c r="L885" s="177"/>
      <c r="M885" s="177"/>
      <c r="N885" s="177"/>
      <c r="O885" s="177"/>
      <c r="P885" s="177"/>
    </row>
    <row r="886" ht="14.25" customHeight="1">
      <c r="L886" s="177"/>
      <c r="M886" s="177"/>
      <c r="N886" s="177"/>
      <c r="O886" s="177"/>
      <c r="P886" s="177"/>
    </row>
    <row r="887" ht="14.25" customHeight="1">
      <c r="L887" s="177"/>
      <c r="M887" s="177"/>
      <c r="N887" s="177"/>
      <c r="O887" s="177"/>
      <c r="P887" s="177"/>
    </row>
    <row r="888" ht="14.25" customHeight="1">
      <c r="L888" s="177"/>
      <c r="M888" s="177"/>
      <c r="N888" s="177"/>
      <c r="O888" s="177"/>
      <c r="P888" s="177"/>
    </row>
    <row r="889" ht="14.25" customHeight="1">
      <c r="L889" s="177"/>
      <c r="M889" s="177"/>
      <c r="N889" s="177"/>
      <c r="O889" s="177"/>
      <c r="P889" s="177"/>
    </row>
    <row r="890" ht="14.25" customHeight="1">
      <c r="L890" s="177"/>
      <c r="M890" s="177"/>
      <c r="N890" s="177"/>
      <c r="O890" s="177"/>
      <c r="P890" s="177"/>
    </row>
    <row r="891" ht="14.25" customHeight="1">
      <c r="L891" s="177"/>
      <c r="M891" s="177"/>
      <c r="N891" s="177"/>
      <c r="O891" s="177"/>
      <c r="P891" s="177"/>
    </row>
    <row r="892" ht="14.25" customHeight="1">
      <c r="L892" s="177"/>
      <c r="M892" s="177"/>
      <c r="N892" s="177"/>
      <c r="O892" s="177"/>
      <c r="P892" s="177"/>
    </row>
    <row r="893" ht="14.25" customHeight="1">
      <c r="L893" s="177"/>
      <c r="M893" s="177"/>
      <c r="N893" s="177"/>
      <c r="O893" s="177"/>
      <c r="P893" s="177"/>
    </row>
    <row r="894" ht="14.25" customHeight="1">
      <c r="L894" s="177"/>
      <c r="M894" s="177"/>
      <c r="N894" s="177"/>
      <c r="O894" s="177"/>
      <c r="P894" s="177"/>
    </row>
    <row r="895" ht="14.25" customHeight="1">
      <c r="L895" s="177"/>
      <c r="M895" s="177"/>
      <c r="N895" s="177"/>
      <c r="O895" s="177"/>
      <c r="P895" s="177"/>
    </row>
    <row r="896" ht="14.25" customHeight="1">
      <c r="L896" s="177"/>
      <c r="M896" s="177"/>
      <c r="N896" s="177"/>
      <c r="O896" s="177"/>
      <c r="P896" s="177"/>
    </row>
    <row r="897" ht="14.25" customHeight="1">
      <c r="L897" s="177"/>
      <c r="M897" s="177"/>
      <c r="N897" s="177"/>
      <c r="O897" s="177"/>
      <c r="P897" s="177"/>
    </row>
    <row r="898" ht="14.25" customHeight="1">
      <c r="L898" s="177"/>
      <c r="M898" s="177"/>
      <c r="N898" s="177"/>
      <c r="O898" s="177"/>
      <c r="P898" s="177"/>
    </row>
    <row r="899" ht="14.25" customHeight="1">
      <c r="L899" s="177"/>
      <c r="M899" s="177"/>
      <c r="N899" s="177"/>
      <c r="O899" s="177"/>
      <c r="P899" s="177"/>
    </row>
    <row r="900" ht="14.25" customHeight="1">
      <c r="L900" s="177"/>
      <c r="M900" s="177"/>
      <c r="N900" s="177"/>
      <c r="O900" s="177"/>
      <c r="P900" s="177"/>
    </row>
    <row r="901" ht="14.25" customHeight="1">
      <c r="L901" s="177"/>
      <c r="M901" s="177"/>
      <c r="N901" s="177"/>
      <c r="O901" s="177"/>
      <c r="P901" s="177"/>
    </row>
    <row r="902" ht="14.25" customHeight="1">
      <c r="L902" s="177"/>
      <c r="M902" s="177"/>
      <c r="N902" s="177"/>
      <c r="O902" s="177"/>
      <c r="P902" s="177"/>
    </row>
    <row r="903" ht="14.25" customHeight="1">
      <c r="L903" s="177"/>
      <c r="M903" s="177"/>
      <c r="N903" s="177"/>
      <c r="O903" s="177"/>
      <c r="P903" s="177"/>
    </row>
    <row r="904" ht="14.25" customHeight="1">
      <c r="L904" s="177"/>
      <c r="M904" s="177"/>
      <c r="N904" s="177"/>
      <c r="O904" s="177"/>
      <c r="P904" s="177"/>
    </row>
    <row r="905" ht="14.25" customHeight="1">
      <c r="L905" s="177"/>
      <c r="M905" s="177"/>
      <c r="N905" s="177"/>
      <c r="O905" s="177"/>
      <c r="P905" s="177"/>
    </row>
    <row r="906" ht="14.25" customHeight="1">
      <c r="L906" s="177"/>
      <c r="M906" s="177"/>
      <c r="N906" s="177"/>
      <c r="O906" s="177"/>
      <c r="P906" s="177"/>
    </row>
    <row r="907" ht="14.25" customHeight="1">
      <c r="L907" s="177"/>
      <c r="M907" s="177"/>
      <c r="N907" s="177"/>
      <c r="O907" s="177"/>
      <c r="P907" s="177"/>
    </row>
    <row r="908" ht="14.25" customHeight="1">
      <c r="L908" s="177"/>
      <c r="M908" s="177"/>
      <c r="N908" s="177"/>
      <c r="O908" s="177"/>
      <c r="P908" s="177"/>
    </row>
    <row r="909" ht="14.25" customHeight="1">
      <c r="L909" s="177"/>
      <c r="M909" s="177"/>
      <c r="N909" s="177"/>
      <c r="O909" s="177"/>
      <c r="P909" s="177"/>
    </row>
    <row r="910" ht="14.25" customHeight="1">
      <c r="L910" s="177"/>
      <c r="M910" s="177"/>
      <c r="N910" s="177"/>
      <c r="O910" s="177"/>
      <c r="P910" s="177"/>
    </row>
    <row r="911" ht="14.25" customHeight="1">
      <c r="L911" s="177"/>
      <c r="M911" s="177"/>
      <c r="N911" s="177"/>
      <c r="O911" s="177"/>
      <c r="P911" s="177"/>
    </row>
    <row r="912" ht="14.25" customHeight="1">
      <c r="L912" s="177"/>
      <c r="M912" s="177"/>
      <c r="N912" s="177"/>
      <c r="O912" s="177"/>
      <c r="P912" s="177"/>
    </row>
    <row r="913" ht="14.25" customHeight="1">
      <c r="L913" s="177"/>
      <c r="M913" s="177"/>
      <c r="N913" s="177"/>
      <c r="O913" s="177"/>
      <c r="P913" s="177"/>
    </row>
    <row r="914" ht="14.25" customHeight="1">
      <c r="L914" s="177"/>
      <c r="M914" s="177"/>
      <c r="N914" s="177"/>
      <c r="O914" s="177"/>
      <c r="P914" s="177"/>
    </row>
    <row r="915" ht="14.25" customHeight="1">
      <c r="L915" s="177"/>
      <c r="M915" s="177"/>
      <c r="N915" s="177"/>
      <c r="O915" s="177"/>
      <c r="P915" s="177"/>
    </row>
    <row r="916" ht="14.25" customHeight="1">
      <c r="L916" s="177"/>
      <c r="M916" s="177"/>
      <c r="N916" s="177"/>
      <c r="O916" s="177"/>
      <c r="P916" s="177"/>
    </row>
    <row r="917" ht="14.25" customHeight="1">
      <c r="L917" s="177"/>
      <c r="M917" s="177"/>
      <c r="N917" s="177"/>
      <c r="O917" s="177"/>
      <c r="P917" s="177"/>
    </row>
    <row r="918" ht="14.25" customHeight="1">
      <c r="L918" s="177"/>
      <c r="M918" s="177"/>
      <c r="N918" s="177"/>
      <c r="O918" s="177"/>
      <c r="P918" s="177"/>
    </row>
    <row r="919" ht="14.25" customHeight="1">
      <c r="L919" s="177"/>
      <c r="M919" s="177"/>
      <c r="N919" s="177"/>
      <c r="O919" s="177"/>
      <c r="P919" s="177"/>
    </row>
    <row r="920" ht="14.25" customHeight="1">
      <c r="L920" s="177"/>
      <c r="M920" s="177"/>
      <c r="N920" s="177"/>
      <c r="O920" s="177"/>
      <c r="P920" s="177"/>
    </row>
    <row r="921" ht="14.25" customHeight="1">
      <c r="L921" s="177"/>
      <c r="M921" s="177"/>
      <c r="N921" s="177"/>
      <c r="O921" s="177"/>
      <c r="P921" s="177"/>
    </row>
    <row r="922" ht="14.25" customHeight="1">
      <c r="L922" s="177"/>
      <c r="M922" s="177"/>
      <c r="N922" s="177"/>
      <c r="O922" s="177"/>
      <c r="P922" s="177"/>
    </row>
    <row r="923" ht="14.25" customHeight="1">
      <c r="L923" s="177"/>
      <c r="M923" s="177"/>
      <c r="N923" s="177"/>
      <c r="O923" s="177"/>
      <c r="P923" s="177"/>
    </row>
    <row r="924" ht="14.25" customHeight="1">
      <c r="L924" s="177"/>
      <c r="M924" s="177"/>
      <c r="N924" s="177"/>
      <c r="O924" s="177"/>
      <c r="P924" s="177"/>
    </row>
    <row r="925" ht="14.25" customHeight="1">
      <c r="L925" s="177"/>
      <c r="M925" s="177"/>
      <c r="N925" s="177"/>
      <c r="O925" s="177"/>
      <c r="P925" s="177"/>
    </row>
    <row r="926" ht="14.25" customHeight="1">
      <c r="L926" s="177"/>
      <c r="M926" s="177"/>
      <c r="N926" s="177"/>
      <c r="O926" s="177"/>
      <c r="P926" s="177"/>
    </row>
    <row r="927" ht="14.25" customHeight="1">
      <c r="L927" s="177"/>
      <c r="M927" s="177"/>
      <c r="N927" s="177"/>
      <c r="O927" s="177"/>
      <c r="P927" s="177"/>
    </row>
    <row r="928" ht="14.25" customHeight="1">
      <c r="L928" s="177"/>
      <c r="M928" s="177"/>
      <c r="N928" s="177"/>
      <c r="O928" s="177"/>
      <c r="P928" s="177"/>
    </row>
    <row r="929" ht="14.25" customHeight="1">
      <c r="L929" s="177"/>
      <c r="M929" s="177"/>
      <c r="N929" s="177"/>
      <c r="O929" s="177"/>
      <c r="P929" s="177"/>
    </row>
    <row r="930" ht="14.25" customHeight="1">
      <c r="L930" s="177"/>
      <c r="M930" s="177"/>
      <c r="N930" s="177"/>
      <c r="O930" s="177"/>
      <c r="P930" s="177"/>
    </row>
    <row r="931" ht="14.25" customHeight="1">
      <c r="L931" s="177"/>
      <c r="M931" s="177"/>
      <c r="N931" s="177"/>
      <c r="O931" s="177"/>
      <c r="P931" s="177"/>
    </row>
    <row r="932" ht="14.25" customHeight="1">
      <c r="L932" s="177"/>
      <c r="M932" s="177"/>
      <c r="N932" s="177"/>
      <c r="O932" s="177"/>
      <c r="P932" s="177"/>
    </row>
    <row r="933" ht="14.25" customHeight="1">
      <c r="L933" s="177"/>
      <c r="M933" s="177"/>
      <c r="N933" s="177"/>
      <c r="O933" s="177"/>
      <c r="P933" s="177"/>
    </row>
    <row r="934" ht="14.25" customHeight="1">
      <c r="L934" s="177"/>
      <c r="M934" s="177"/>
      <c r="N934" s="177"/>
      <c r="O934" s="177"/>
      <c r="P934" s="177"/>
    </row>
    <row r="935" ht="14.25" customHeight="1">
      <c r="L935" s="177"/>
      <c r="M935" s="177"/>
      <c r="N935" s="177"/>
      <c r="O935" s="177"/>
      <c r="P935" s="177"/>
    </row>
    <row r="936" ht="14.25" customHeight="1">
      <c r="L936" s="177"/>
      <c r="M936" s="177"/>
      <c r="N936" s="177"/>
      <c r="O936" s="177"/>
      <c r="P936" s="177"/>
    </row>
    <row r="937" ht="14.25" customHeight="1">
      <c r="L937" s="177"/>
      <c r="M937" s="177"/>
      <c r="N937" s="177"/>
      <c r="O937" s="177"/>
      <c r="P937" s="177"/>
    </row>
    <row r="938" ht="14.25" customHeight="1">
      <c r="L938" s="177"/>
      <c r="M938" s="177"/>
      <c r="N938" s="177"/>
      <c r="O938" s="177"/>
      <c r="P938" s="177"/>
    </row>
    <row r="939" ht="14.25" customHeight="1">
      <c r="L939" s="177"/>
      <c r="M939" s="177"/>
      <c r="N939" s="177"/>
      <c r="O939" s="177"/>
      <c r="P939" s="177"/>
    </row>
    <row r="940" ht="14.25" customHeight="1">
      <c r="L940" s="177"/>
      <c r="M940" s="177"/>
      <c r="N940" s="177"/>
      <c r="O940" s="177"/>
      <c r="P940" s="177"/>
    </row>
    <row r="941" ht="14.25" customHeight="1">
      <c r="L941" s="177"/>
      <c r="M941" s="177"/>
      <c r="N941" s="177"/>
      <c r="O941" s="177"/>
      <c r="P941" s="177"/>
    </row>
    <row r="942" ht="14.25" customHeight="1">
      <c r="L942" s="177"/>
      <c r="M942" s="177"/>
      <c r="N942" s="177"/>
      <c r="O942" s="177"/>
      <c r="P942" s="177"/>
    </row>
    <row r="943" ht="14.25" customHeight="1">
      <c r="L943" s="177"/>
      <c r="M943" s="177"/>
      <c r="N943" s="177"/>
      <c r="O943" s="177"/>
      <c r="P943" s="177"/>
    </row>
    <row r="944" ht="14.25" customHeight="1">
      <c r="L944" s="177"/>
      <c r="M944" s="177"/>
      <c r="N944" s="177"/>
      <c r="O944" s="177"/>
      <c r="P944" s="177"/>
    </row>
    <row r="945" ht="14.25" customHeight="1">
      <c r="L945" s="177"/>
      <c r="M945" s="177"/>
      <c r="N945" s="177"/>
      <c r="O945" s="177"/>
      <c r="P945" s="177"/>
    </row>
    <row r="946" ht="14.25" customHeight="1">
      <c r="L946" s="177"/>
      <c r="M946" s="177"/>
      <c r="N946" s="177"/>
      <c r="O946" s="177"/>
      <c r="P946" s="177"/>
    </row>
    <row r="947" ht="14.25" customHeight="1">
      <c r="L947" s="177"/>
      <c r="M947" s="177"/>
      <c r="N947" s="177"/>
      <c r="O947" s="177"/>
      <c r="P947" s="177"/>
    </row>
    <row r="948" ht="14.25" customHeight="1">
      <c r="L948" s="177"/>
      <c r="M948" s="177"/>
      <c r="N948" s="177"/>
      <c r="O948" s="177"/>
      <c r="P948" s="177"/>
    </row>
    <row r="949" ht="14.25" customHeight="1">
      <c r="L949" s="177"/>
      <c r="M949" s="177"/>
      <c r="N949" s="177"/>
      <c r="O949" s="177"/>
      <c r="P949" s="177"/>
    </row>
    <row r="950" ht="14.25" customHeight="1">
      <c r="L950" s="177"/>
      <c r="M950" s="177"/>
      <c r="N950" s="177"/>
      <c r="O950" s="177"/>
      <c r="P950" s="177"/>
    </row>
    <row r="951" ht="14.25" customHeight="1">
      <c r="L951" s="177"/>
      <c r="M951" s="177"/>
      <c r="N951" s="177"/>
      <c r="O951" s="177"/>
      <c r="P951" s="177"/>
    </row>
    <row r="952" ht="14.25" customHeight="1">
      <c r="L952" s="177"/>
      <c r="M952" s="177"/>
      <c r="N952" s="177"/>
      <c r="O952" s="177"/>
      <c r="P952" s="177"/>
    </row>
    <row r="953" ht="14.25" customHeight="1">
      <c r="L953" s="177"/>
      <c r="M953" s="177"/>
      <c r="N953" s="177"/>
      <c r="O953" s="177"/>
      <c r="P953" s="177"/>
    </row>
    <row r="954" ht="14.25" customHeight="1">
      <c r="L954" s="177"/>
      <c r="M954" s="177"/>
      <c r="N954" s="177"/>
      <c r="O954" s="177"/>
      <c r="P954" s="177"/>
    </row>
    <row r="955" ht="14.25" customHeight="1">
      <c r="L955" s="177"/>
      <c r="M955" s="177"/>
      <c r="N955" s="177"/>
      <c r="O955" s="177"/>
      <c r="P955" s="177"/>
    </row>
    <row r="956" ht="14.25" customHeight="1">
      <c r="L956" s="177"/>
      <c r="M956" s="177"/>
      <c r="N956" s="177"/>
      <c r="O956" s="177"/>
      <c r="P956" s="177"/>
    </row>
    <row r="957" ht="14.25" customHeight="1">
      <c r="L957" s="177"/>
      <c r="M957" s="177"/>
      <c r="N957" s="177"/>
      <c r="O957" s="177"/>
      <c r="P957" s="177"/>
    </row>
    <row r="958" ht="14.25" customHeight="1">
      <c r="L958" s="177"/>
      <c r="M958" s="177"/>
      <c r="N958" s="177"/>
      <c r="O958" s="177"/>
      <c r="P958" s="177"/>
    </row>
    <row r="959" ht="14.25" customHeight="1">
      <c r="L959" s="177"/>
      <c r="M959" s="177"/>
      <c r="N959" s="177"/>
      <c r="O959" s="177"/>
      <c r="P959" s="177"/>
    </row>
    <row r="960" ht="14.25" customHeight="1">
      <c r="L960" s="177"/>
      <c r="M960" s="177"/>
      <c r="N960" s="177"/>
      <c r="O960" s="177"/>
      <c r="P960" s="177"/>
    </row>
    <row r="961" ht="14.25" customHeight="1">
      <c r="L961" s="177"/>
      <c r="M961" s="177"/>
      <c r="N961" s="177"/>
      <c r="O961" s="177"/>
      <c r="P961" s="177"/>
    </row>
    <row r="962" ht="14.25" customHeight="1">
      <c r="L962" s="177"/>
      <c r="M962" s="177"/>
      <c r="N962" s="177"/>
      <c r="O962" s="177"/>
      <c r="P962" s="177"/>
    </row>
    <row r="963" ht="14.25" customHeight="1">
      <c r="L963" s="177"/>
      <c r="M963" s="177"/>
      <c r="N963" s="177"/>
      <c r="O963" s="177"/>
      <c r="P963" s="177"/>
    </row>
    <row r="964" ht="14.25" customHeight="1">
      <c r="L964" s="177"/>
      <c r="M964" s="177"/>
      <c r="N964" s="177"/>
      <c r="O964" s="177"/>
      <c r="P964" s="177"/>
    </row>
    <row r="965" ht="14.25" customHeight="1">
      <c r="L965" s="177"/>
      <c r="M965" s="177"/>
      <c r="N965" s="177"/>
      <c r="O965" s="177"/>
      <c r="P965" s="177"/>
    </row>
    <row r="966" ht="14.25" customHeight="1">
      <c r="L966" s="177"/>
      <c r="M966" s="177"/>
      <c r="N966" s="177"/>
      <c r="O966" s="177"/>
      <c r="P966" s="177"/>
    </row>
    <row r="967" ht="14.25" customHeight="1">
      <c r="L967" s="177"/>
      <c r="M967" s="177"/>
      <c r="N967" s="177"/>
      <c r="O967" s="177"/>
      <c r="P967" s="177"/>
    </row>
    <row r="968" ht="14.25" customHeight="1">
      <c r="L968" s="177"/>
      <c r="M968" s="177"/>
      <c r="N968" s="177"/>
      <c r="O968" s="177"/>
      <c r="P968" s="177"/>
    </row>
    <row r="969" ht="14.25" customHeight="1">
      <c r="L969" s="177"/>
      <c r="M969" s="177"/>
      <c r="N969" s="177"/>
      <c r="O969" s="177"/>
      <c r="P969" s="177"/>
    </row>
    <row r="970" ht="14.25" customHeight="1">
      <c r="L970" s="177"/>
      <c r="M970" s="177"/>
      <c r="N970" s="177"/>
      <c r="O970" s="177"/>
      <c r="P970" s="177"/>
    </row>
    <row r="971" ht="14.25" customHeight="1">
      <c r="L971" s="177"/>
      <c r="M971" s="177"/>
      <c r="N971" s="177"/>
      <c r="O971" s="177"/>
      <c r="P971" s="177"/>
    </row>
    <row r="972" ht="14.25" customHeight="1">
      <c r="L972" s="177"/>
      <c r="M972" s="177"/>
      <c r="N972" s="177"/>
      <c r="O972" s="177"/>
      <c r="P972" s="177"/>
    </row>
    <row r="973" ht="14.25" customHeight="1">
      <c r="L973" s="177"/>
      <c r="M973" s="177"/>
      <c r="N973" s="177"/>
      <c r="O973" s="177"/>
      <c r="P973" s="177"/>
    </row>
    <row r="974" ht="14.25" customHeight="1">
      <c r="L974" s="177"/>
      <c r="M974" s="177"/>
      <c r="N974" s="177"/>
      <c r="O974" s="177"/>
      <c r="P974" s="177"/>
    </row>
    <row r="975" ht="14.25" customHeight="1">
      <c r="L975" s="177"/>
      <c r="M975" s="177"/>
      <c r="N975" s="177"/>
      <c r="O975" s="177"/>
      <c r="P975" s="177"/>
    </row>
    <row r="976" ht="14.25" customHeight="1">
      <c r="L976" s="177"/>
      <c r="M976" s="177"/>
      <c r="N976" s="177"/>
      <c r="O976" s="177"/>
      <c r="P976" s="177"/>
    </row>
    <row r="977" ht="14.25" customHeight="1">
      <c r="L977" s="177"/>
      <c r="M977" s="177"/>
      <c r="N977" s="177"/>
      <c r="O977" s="177"/>
      <c r="P977" s="177"/>
    </row>
    <row r="978" ht="14.25" customHeight="1">
      <c r="L978" s="177"/>
      <c r="M978" s="177"/>
      <c r="N978" s="177"/>
      <c r="O978" s="177"/>
      <c r="P978" s="177"/>
    </row>
    <row r="979" ht="14.25" customHeight="1">
      <c r="L979" s="177"/>
      <c r="M979" s="177"/>
      <c r="N979" s="177"/>
      <c r="O979" s="177"/>
      <c r="P979" s="177"/>
    </row>
    <row r="980" ht="14.25" customHeight="1">
      <c r="L980" s="177"/>
      <c r="M980" s="177"/>
      <c r="N980" s="177"/>
      <c r="O980" s="177"/>
      <c r="P980" s="177"/>
    </row>
    <row r="981" ht="14.25" customHeight="1">
      <c r="L981" s="177"/>
      <c r="M981" s="177"/>
      <c r="N981" s="177"/>
      <c r="O981" s="177"/>
      <c r="P981" s="177"/>
    </row>
    <row r="982" ht="14.25" customHeight="1">
      <c r="L982" s="177"/>
      <c r="M982" s="177"/>
      <c r="N982" s="177"/>
      <c r="O982" s="177"/>
      <c r="P982" s="177"/>
    </row>
    <row r="983" ht="14.25" customHeight="1">
      <c r="L983" s="177"/>
      <c r="M983" s="177"/>
      <c r="N983" s="177"/>
      <c r="O983" s="177"/>
      <c r="P983" s="177"/>
    </row>
    <row r="984" ht="14.25" customHeight="1">
      <c r="L984" s="177"/>
      <c r="M984" s="177"/>
      <c r="N984" s="177"/>
      <c r="O984" s="177"/>
      <c r="P984" s="177"/>
    </row>
    <row r="985" ht="14.25" customHeight="1">
      <c r="L985" s="177"/>
      <c r="M985" s="177"/>
      <c r="N985" s="177"/>
      <c r="O985" s="177"/>
      <c r="P985" s="177"/>
    </row>
    <row r="986" ht="14.25" customHeight="1">
      <c r="L986" s="177"/>
      <c r="M986" s="177"/>
      <c r="N986" s="177"/>
      <c r="O986" s="177"/>
      <c r="P986" s="177"/>
    </row>
    <row r="987" ht="14.25" customHeight="1">
      <c r="L987" s="177"/>
      <c r="M987" s="177"/>
      <c r="N987" s="177"/>
      <c r="O987" s="177"/>
      <c r="P987" s="177"/>
    </row>
    <row r="988" ht="14.25" customHeight="1">
      <c r="L988" s="177"/>
      <c r="M988" s="177"/>
      <c r="N988" s="177"/>
      <c r="O988" s="177"/>
      <c r="P988" s="177"/>
    </row>
    <row r="989" ht="14.25" customHeight="1">
      <c r="L989" s="177"/>
      <c r="M989" s="177"/>
      <c r="N989" s="177"/>
      <c r="O989" s="177"/>
      <c r="P989" s="177"/>
    </row>
    <row r="990" ht="14.25" customHeight="1">
      <c r="L990" s="177"/>
      <c r="M990" s="177"/>
      <c r="N990" s="177"/>
      <c r="O990" s="177"/>
      <c r="P990" s="177"/>
    </row>
    <row r="991" ht="14.25" customHeight="1">
      <c r="L991" s="177"/>
      <c r="M991" s="177"/>
      <c r="N991" s="177"/>
      <c r="O991" s="177"/>
      <c r="P991" s="177"/>
    </row>
    <row r="992" ht="14.25" customHeight="1">
      <c r="L992" s="177"/>
      <c r="M992" s="177"/>
      <c r="N992" s="177"/>
      <c r="O992" s="177"/>
      <c r="P992" s="177"/>
    </row>
    <row r="993" ht="14.25" customHeight="1">
      <c r="L993" s="177"/>
      <c r="M993" s="177"/>
      <c r="N993" s="177"/>
      <c r="O993" s="177"/>
      <c r="P993" s="177"/>
    </row>
    <row r="994" ht="14.25" customHeight="1">
      <c r="L994" s="177"/>
      <c r="M994" s="177"/>
      <c r="N994" s="177"/>
      <c r="O994" s="177"/>
      <c r="P994" s="177"/>
    </row>
    <row r="995" ht="14.25" customHeight="1">
      <c r="L995" s="177"/>
      <c r="M995" s="177"/>
      <c r="N995" s="177"/>
      <c r="O995" s="177"/>
      <c r="P995" s="177"/>
    </row>
    <row r="996" ht="14.25" customHeight="1">
      <c r="L996" s="177"/>
      <c r="M996" s="177"/>
      <c r="N996" s="177"/>
      <c r="O996" s="177"/>
      <c r="P996" s="177"/>
    </row>
    <row r="997" ht="14.25" customHeight="1">
      <c r="L997" s="177"/>
      <c r="M997" s="177"/>
      <c r="N997" s="177"/>
      <c r="O997" s="177"/>
      <c r="P997" s="177"/>
    </row>
    <row r="998" ht="14.25" customHeight="1">
      <c r="L998" s="177"/>
      <c r="M998" s="177"/>
      <c r="N998" s="177"/>
      <c r="O998" s="177"/>
      <c r="P998" s="177"/>
    </row>
    <row r="999" ht="14.25" customHeight="1">
      <c r="L999" s="177"/>
      <c r="M999" s="177"/>
      <c r="N999" s="177"/>
      <c r="O999" s="177"/>
      <c r="P999" s="177"/>
    </row>
    <row r="1000" ht="14.25" customHeight="1">
      <c r="L1000" s="177"/>
      <c r="M1000" s="177"/>
      <c r="N1000" s="177"/>
      <c r="O1000" s="177"/>
      <c r="P1000" s="177"/>
    </row>
  </sheetData>
  <mergeCells count="33">
    <mergeCell ref="A1:G1"/>
    <mergeCell ref="B2:F2"/>
    <mergeCell ref="B3:F3"/>
    <mergeCell ref="B4:F4"/>
    <mergeCell ref="B5:F5"/>
    <mergeCell ref="B7:F7"/>
    <mergeCell ref="A8:G9"/>
    <mergeCell ref="H17:I17"/>
    <mergeCell ref="L17:P17"/>
    <mergeCell ref="A10:F10"/>
    <mergeCell ref="A11:F11"/>
    <mergeCell ref="A12:F12"/>
    <mergeCell ref="A13:F13"/>
    <mergeCell ref="A14:F14"/>
    <mergeCell ref="A15:F15"/>
    <mergeCell ref="A16:G18"/>
    <mergeCell ref="A19:F19"/>
    <mergeCell ref="A20:F20"/>
    <mergeCell ref="A21:F21"/>
    <mergeCell ref="A22:F22"/>
    <mergeCell ref="A23:F23"/>
    <mergeCell ref="H23:I24"/>
    <mergeCell ref="L27:M27"/>
    <mergeCell ref="B36:C36"/>
    <mergeCell ref="B37:C37"/>
    <mergeCell ref="B33:C33"/>
    <mergeCell ref="F33:G33"/>
    <mergeCell ref="B34:C34"/>
    <mergeCell ref="F34:G34"/>
    <mergeCell ref="B35:C35"/>
    <mergeCell ref="F35:G35"/>
    <mergeCell ref="F36:G36"/>
    <mergeCell ref="F37:G3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63"/>
    <col customWidth="1" min="2" max="2" width="13.25"/>
    <col customWidth="1" min="3" max="3" width="13.0"/>
    <col customWidth="1" min="4" max="4" width="13.13"/>
    <col customWidth="1" min="5" max="5" width="16.0"/>
    <col customWidth="1" min="6" max="6" width="34.63"/>
    <col customWidth="1" min="7" max="7" width="40.63"/>
    <col customWidth="1" min="8" max="8" width="11.25"/>
    <col customWidth="1" min="9" max="10" width="10.0"/>
    <col customWidth="1" min="11" max="11" width="11.75"/>
    <col customWidth="1" min="12" max="12" width="6.88"/>
    <col customWidth="1" min="13" max="13" width="10.75"/>
    <col customWidth="1" min="14" max="14" width="11.75"/>
    <col customWidth="1" min="15" max="26" width="10.0"/>
  </cols>
  <sheetData>
    <row r="1" ht="30.75" customHeight="1">
      <c r="A1" s="160"/>
      <c r="B1" s="161"/>
      <c r="C1" s="161"/>
      <c r="D1" s="161"/>
      <c r="E1" s="161"/>
      <c r="F1" s="161"/>
      <c r="G1" s="161"/>
      <c r="H1" s="161"/>
      <c r="I1" s="161"/>
      <c r="J1" s="161"/>
      <c r="K1" s="161"/>
      <c r="L1" s="161"/>
      <c r="M1" s="161"/>
      <c r="N1" s="161"/>
    </row>
    <row r="2" ht="14.25" customHeight="1">
      <c r="B2" s="5" t="s">
        <v>1</v>
      </c>
      <c r="C2" s="6"/>
      <c r="D2" s="6"/>
      <c r="E2" s="6"/>
      <c r="F2" s="6"/>
      <c r="G2" s="6"/>
      <c r="H2" s="6"/>
      <c r="I2" s="6"/>
      <c r="J2" s="6"/>
      <c r="K2" s="6"/>
      <c r="L2" s="6"/>
      <c r="M2" s="6"/>
      <c r="N2" s="80"/>
    </row>
    <row r="3" ht="14.25" customHeight="1">
      <c r="B3" s="9" t="s">
        <v>3</v>
      </c>
      <c r="C3" s="10" t="s">
        <v>4</v>
      </c>
      <c r="D3" s="10"/>
      <c r="E3" s="10" t="s">
        <v>5</v>
      </c>
      <c r="F3" s="10" t="s">
        <v>6</v>
      </c>
      <c r="G3" s="10" t="s">
        <v>7</v>
      </c>
      <c r="H3" s="11" t="s">
        <v>92</v>
      </c>
      <c r="I3" s="12"/>
      <c r="J3" s="12"/>
      <c r="K3" s="12"/>
      <c r="L3" s="12"/>
      <c r="M3" s="12"/>
      <c r="N3" s="13"/>
    </row>
    <row r="4" ht="14.25" customHeight="1">
      <c r="B4" s="163" t="s">
        <v>9</v>
      </c>
      <c r="C4" s="164" t="s">
        <v>93</v>
      </c>
      <c r="D4" s="164"/>
      <c r="E4" s="164" t="s">
        <v>94</v>
      </c>
      <c r="F4" s="164" t="s">
        <v>94</v>
      </c>
      <c r="G4" s="17">
        <v>43528.0</v>
      </c>
      <c r="H4" s="18" t="s">
        <v>95</v>
      </c>
      <c r="I4" s="12"/>
      <c r="J4" s="12"/>
      <c r="K4" s="12"/>
      <c r="L4" s="12"/>
      <c r="M4" s="12"/>
      <c r="N4" s="13"/>
    </row>
    <row r="5" ht="14.25" customHeight="1">
      <c r="B5" s="165" t="s">
        <v>108</v>
      </c>
      <c r="C5" s="48"/>
      <c r="D5" s="48"/>
      <c r="E5" s="48"/>
      <c r="F5" s="48"/>
      <c r="G5" s="48"/>
      <c r="H5" s="48"/>
      <c r="I5" s="48"/>
      <c r="J5" s="48"/>
      <c r="K5" s="48"/>
      <c r="L5" s="48"/>
      <c r="M5" s="48"/>
      <c r="N5" s="166"/>
    </row>
    <row r="6" ht="14.25" customHeight="1">
      <c r="B6" s="35"/>
      <c r="C6" s="36"/>
      <c r="D6" s="36"/>
      <c r="E6" s="36"/>
      <c r="F6" s="36"/>
      <c r="G6" s="36"/>
      <c r="H6" s="36"/>
      <c r="I6" s="36"/>
      <c r="J6" s="36"/>
      <c r="K6" s="36"/>
      <c r="L6" s="36"/>
      <c r="M6" s="36"/>
      <c r="N6" s="167"/>
    </row>
    <row r="7" ht="14.25" customHeight="1">
      <c r="B7" s="5" t="s">
        <v>12</v>
      </c>
      <c r="C7" s="6"/>
      <c r="D7" s="6"/>
      <c r="E7" s="6"/>
      <c r="F7" s="6"/>
      <c r="G7" s="6"/>
      <c r="H7" s="7"/>
      <c r="I7" s="168" t="s">
        <v>97</v>
      </c>
      <c r="J7" s="6"/>
      <c r="K7" s="6"/>
      <c r="L7" s="6"/>
      <c r="M7" s="6"/>
      <c r="N7" s="80"/>
    </row>
    <row r="8" ht="14.25" customHeight="1">
      <c r="B8" s="169"/>
      <c r="C8" s="42"/>
      <c r="D8" s="42"/>
      <c r="E8" s="42"/>
      <c r="F8" s="42"/>
      <c r="G8" s="42"/>
      <c r="H8" s="40"/>
      <c r="I8" s="170"/>
      <c r="J8" s="42"/>
      <c r="K8" s="42"/>
      <c r="L8" s="42"/>
      <c r="M8" s="42"/>
      <c r="N8" s="131"/>
    </row>
    <row r="9" ht="14.25" customHeight="1">
      <c r="B9" s="171"/>
      <c r="C9" s="171"/>
      <c r="D9" s="171"/>
      <c r="E9" s="171"/>
      <c r="F9" s="171"/>
      <c r="G9" s="171"/>
      <c r="H9" s="171"/>
      <c r="I9" s="38"/>
      <c r="J9" s="38"/>
      <c r="K9" s="38"/>
      <c r="L9" s="38"/>
      <c r="M9" s="38"/>
      <c r="N9" s="38"/>
    </row>
    <row r="10" ht="42.0" customHeight="1">
      <c r="B10" s="189" t="s">
        <v>109</v>
      </c>
      <c r="C10" s="26"/>
      <c r="D10" s="134"/>
      <c r="E10" s="190" t="s">
        <v>110</v>
      </c>
      <c r="F10" s="190" t="s">
        <v>101</v>
      </c>
      <c r="G10" s="190" t="s">
        <v>111</v>
      </c>
      <c r="H10" s="191" t="s">
        <v>112</v>
      </c>
      <c r="I10" s="6"/>
      <c r="J10" s="6"/>
      <c r="K10" s="7"/>
      <c r="L10" s="192" t="s">
        <v>113</v>
      </c>
      <c r="M10" s="6"/>
      <c r="N10" s="80"/>
    </row>
    <row r="11" ht="55.5" customHeight="1">
      <c r="B11" s="53"/>
      <c r="C11" s="3"/>
      <c r="D11" s="185"/>
      <c r="E11" s="186"/>
      <c r="F11" s="186"/>
      <c r="G11" s="186"/>
      <c r="H11" s="193" t="s">
        <v>114</v>
      </c>
      <c r="I11" s="193" t="s">
        <v>115</v>
      </c>
      <c r="J11" s="193" t="s">
        <v>116</v>
      </c>
      <c r="K11" s="193" t="s">
        <v>117</v>
      </c>
      <c r="L11" s="194" t="s">
        <v>118</v>
      </c>
      <c r="M11" s="42"/>
      <c r="N11" s="131"/>
    </row>
    <row r="12" ht="7.5" customHeight="1">
      <c r="B12" s="177"/>
      <c r="E12" s="24"/>
      <c r="F12" s="24"/>
      <c r="G12" s="24"/>
      <c r="H12" s="24"/>
      <c r="I12" s="24"/>
      <c r="J12" s="24"/>
      <c r="K12" s="24"/>
      <c r="L12" s="24"/>
      <c r="M12" s="24"/>
      <c r="N12" s="24"/>
    </row>
    <row r="13" ht="14.25" customHeight="1">
      <c r="B13" s="178"/>
      <c r="C13" s="26"/>
      <c r="D13" s="134"/>
      <c r="E13" s="179"/>
      <c r="F13" s="180"/>
      <c r="G13" s="179"/>
      <c r="H13" s="179"/>
      <c r="I13" s="179"/>
      <c r="J13" s="179"/>
      <c r="K13" s="179"/>
      <c r="L13" s="181"/>
      <c r="M13" s="26"/>
      <c r="N13" s="51"/>
    </row>
    <row r="14" ht="14.25" customHeight="1">
      <c r="B14" s="32"/>
      <c r="D14" s="60"/>
      <c r="E14" s="182"/>
      <c r="F14" s="183"/>
      <c r="G14" s="182"/>
      <c r="H14" s="182"/>
      <c r="I14" s="182"/>
      <c r="J14" s="182"/>
      <c r="K14" s="182"/>
      <c r="L14" s="59"/>
      <c r="N14" s="52"/>
    </row>
    <row r="15" ht="14.25" customHeight="1">
      <c r="B15" s="32"/>
      <c r="D15" s="60"/>
      <c r="E15" s="182"/>
      <c r="F15" s="183"/>
      <c r="G15" s="182"/>
      <c r="H15" s="182"/>
      <c r="I15" s="182"/>
      <c r="J15" s="182"/>
      <c r="K15" s="182"/>
      <c r="L15" s="59"/>
      <c r="N15" s="52"/>
    </row>
    <row r="16" ht="14.25" customHeight="1">
      <c r="B16" s="32"/>
      <c r="D16" s="60"/>
      <c r="E16" s="182"/>
      <c r="F16" s="184"/>
      <c r="G16" s="182"/>
      <c r="H16" s="182"/>
      <c r="I16" s="182"/>
      <c r="J16" s="182"/>
      <c r="K16" s="182"/>
      <c r="L16" s="59"/>
      <c r="N16" s="52"/>
    </row>
    <row r="17" ht="14.25" customHeight="1">
      <c r="B17" s="53"/>
      <c r="C17" s="3"/>
      <c r="D17" s="185"/>
      <c r="E17" s="186"/>
      <c r="F17" s="187"/>
      <c r="G17" s="186"/>
      <c r="H17" s="186"/>
      <c r="I17" s="186"/>
      <c r="J17" s="186"/>
      <c r="K17" s="186"/>
      <c r="L17" s="188"/>
      <c r="M17" s="3"/>
      <c r="N17" s="54"/>
    </row>
    <row r="18" ht="7.5" customHeight="1"/>
    <row r="19" ht="14.25" customHeight="1">
      <c r="B19" s="178"/>
      <c r="C19" s="26"/>
      <c r="D19" s="134"/>
      <c r="E19" s="179"/>
      <c r="F19" s="180"/>
      <c r="G19" s="179"/>
      <c r="H19" s="179"/>
      <c r="I19" s="179"/>
      <c r="J19" s="179"/>
      <c r="K19" s="179"/>
      <c r="L19" s="181"/>
      <c r="M19" s="26"/>
      <c r="N19" s="51"/>
    </row>
    <row r="20" ht="14.25" customHeight="1">
      <c r="B20" s="32"/>
      <c r="D20" s="60"/>
      <c r="E20" s="182"/>
      <c r="F20" s="183"/>
      <c r="G20" s="182"/>
      <c r="H20" s="182"/>
      <c r="I20" s="182"/>
      <c r="J20" s="182"/>
      <c r="K20" s="182"/>
      <c r="L20" s="59"/>
      <c r="N20" s="52"/>
    </row>
    <row r="21" ht="14.25" customHeight="1">
      <c r="B21" s="32"/>
      <c r="D21" s="60"/>
      <c r="E21" s="182"/>
      <c r="F21" s="183"/>
      <c r="G21" s="182"/>
      <c r="H21" s="182"/>
      <c r="I21" s="182"/>
      <c r="J21" s="182"/>
      <c r="K21" s="182"/>
      <c r="L21" s="59"/>
      <c r="N21" s="52"/>
    </row>
    <row r="22" ht="14.25" customHeight="1">
      <c r="B22" s="32"/>
      <c r="D22" s="60"/>
      <c r="E22" s="182"/>
      <c r="F22" s="184"/>
      <c r="G22" s="182"/>
      <c r="H22" s="182"/>
      <c r="I22" s="182"/>
      <c r="J22" s="182"/>
      <c r="K22" s="182"/>
      <c r="L22" s="59"/>
      <c r="N22" s="52"/>
    </row>
    <row r="23" ht="14.25" customHeight="1">
      <c r="B23" s="53"/>
      <c r="C23" s="3"/>
      <c r="D23" s="185"/>
      <c r="E23" s="186"/>
      <c r="F23" s="187"/>
      <c r="G23" s="186"/>
      <c r="H23" s="186"/>
      <c r="I23" s="186"/>
      <c r="J23" s="186"/>
      <c r="K23" s="186"/>
      <c r="L23" s="188"/>
      <c r="M23" s="3"/>
      <c r="N23" s="54"/>
    </row>
    <row r="24" ht="3.75" customHeight="1"/>
    <row r="25" ht="14.25" customHeight="1">
      <c r="B25" s="178"/>
      <c r="C25" s="26"/>
      <c r="D25" s="134"/>
      <c r="E25" s="179"/>
      <c r="F25" s="180"/>
      <c r="G25" s="179"/>
      <c r="H25" s="179"/>
      <c r="I25" s="179"/>
      <c r="J25" s="179"/>
      <c r="K25" s="179"/>
      <c r="L25" s="181"/>
      <c r="M25" s="26"/>
      <c r="N25" s="51"/>
    </row>
    <row r="26" ht="14.25" customHeight="1">
      <c r="B26" s="32"/>
      <c r="D26" s="60"/>
      <c r="E26" s="182"/>
      <c r="F26" s="183"/>
      <c r="G26" s="182"/>
      <c r="H26" s="182"/>
      <c r="I26" s="182"/>
      <c r="J26" s="182"/>
      <c r="K26" s="182"/>
      <c r="L26" s="59"/>
      <c r="N26" s="52"/>
    </row>
    <row r="27" ht="14.25" customHeight="1">
      <c r="B27" s="32"/>
      <c r="D27" s="60"/>
      <c r="E27" s="182"/>
      <c r="F27" s="183"/>
      <c r="G27" s="182"/>
      <c r="H27" s="182"/>
      <c r="I27" s="182"/>
      <c r="J27" s="182"/>
      <c r="K27" s="182"/>
      <c r="L27" s="59"/>
      <c r="N27" s="52"/>
    </row>
    <row r="28" ht="14.25" customHeight="1">
      <c r="B28" s="32"/>
      <c r="D28" s="60"/>
      <c r="E28" s="182"/>
      <c r="F28" s="184"/>
      <c r="G28" s="182"/>
      <c r="H28" s="182"/>
      <c r="I28" s="182"/>
      <c r="J28" s="182"/>
      <c r="K28" s="182"/>
      <c r="L28" s="59"/>
      <c r="N28" s="52"/>
    </row>
    <row r="29" ht="14.25" customHeight="1">
      <c r="B29" s="53"/>
      <c r="C29" s="3"/>
      <c r="D29" s="185"/>
      <c r="E29" s="186"/>
      <c r="F29" s="187"/>
      <c r="G29" s="186"/>
      <c r="H29" s="186"/>
      <c r="I29" s="186"/>
      <c r="J29" s="186"/>
      <c r="K29" s="186"/>
      <c r="L29" s="188"/>
      <c r="M29" s="3"/>
      <c r="N29" s="54"/>
    </row>
    <row r="30" ht="4.5" customHeight="1"/>
    <row r="31" ht="14.25" customHeight="1">
      <c r="B31" s="178"/>
      <c r="C31" s="26"/>
      <c r="D31" s="134"/>
      <c r="E31" s="179"/>
      <c r="F31" s="180"/>
      <c r="G31" s="179"/>
      <c r="H31" s="179"/>
      <c r="I31" s="179"/>
      <c r="J31" s="179"/>
      <c r="K31" s="179"/>
      <c r="L31" s="181"/>
      <c r="M31" s="26"/>
      <c r="N31" s="51"/>
    </row>
    <row r="32" ht="14.25" customHeight="1">
      <c r="B32" s="32"/>
      <c r="D32" s="60"/>
      <c r="E32" s="182"/>
      <c r="F32" s="183"/>
      <c r="G32" s="182"/>
      <c r="H32" s="182"/>
      <c r="I32" s="182"/>
      <c r="J32" s="182"/>
      <c r="K32" s="182"/>
      <c r="L32" s="59"/>
      <c r="N32" s="52"/>
    </row>
    <row r="33" ht="14.25" customHeight="1">
      <c r="B33" s="32"/>
      <c r="D33" s="60"/>
      <c r="E33" s="182"/>
      <c r="F33" s="183"/>
      <c r="G33" s="182"/>
      <c r="H33" s="182"/>
      <c r="I33" s="182"/>
      <c r="J33" s="182"/>
      <c r="K33" s="182"/>
      <c r="L33" s="59"/>
      <c r="N33" s="52"/>
    </row>
    <row r="34" ht="14.25" customHeight="1">
      <c r="B34" s="32"/>
      <c r="D34" s="60"/>
      <c r="E34" s="182"/>
      <c r="F34" s="184"/>
      <c r="G34" s="182"/>
      <c r="H34" s="182"/>
      <c r="I34" s="182"/>
      <c r="J34" s="182"/>
      <c r="K34" s="182"/>
      <c r="L34" s="59"/>
      <c r="N34" s="52"/>
    </row>
    <row r="35" ht="14.25" customHeight="1">
      <c r="B35" s="53"/>
      <c r="C35" s="3"/>
      <c r="D35" s="185"/>
      <c r="E35" s="186"/>
      <c r="F35" s="187"/>
      <c r="G35" s="186"/>
      <c r="H35" s="186"/>
      <c r="I35" s="186"/>
      <c r="J35" s="186"/>
      <c r="K35" s="186"/>
      <c r="L35" s="188"/>
      <c r="M35" s="3"/>
      <c r="N35" s="54"/>
    </row>
    <row r="36" ht="3.75" customHeight="1"/>
    <row r="37" ht="14.25" customHeight="1">
      <c r="B37" s="178"/>
      <c r="C37" s="26"/>
      <c r="D37" s="134"/>
      <c r="E37" s="179"/>
      <c r="F37" s="180"/>
      <c r="G37" s="179"/>
      <c r="H37" s="179"/>
      <c r="I37" s="179"/>
      <c r="J37" s="179"/>
      <c r="K37" s="179"/>
      <c r="L37" s="181"/>
      <c r="M37" s="26"/>
      <c r="N37" s="51"/>
    </row>
    <row r="38" ht="14.25" customHeight="1">
      <c r="B38" s="32"/>
      <c r="D38" s="60"/>
      <c r="E38" s="182"/>
      <c r="F38" s="183"/>
      <c r="G38" s="182"/>
      <c r="H38" s="182"/>
      <c r="I38" s="182"/>
      <c r="J38" s="182"/>
      <c r="K38" s="182"/>
      <c r="L38" s="59"/>
      <c r="N38" s="52"/>
    </row>
    <row r="39" ht="14.25" customHeight="1">
      <c r="B39" s="32"/>
      <c r="D39" s="60"/>
      <c r="E39" s="182"/>
      <c r="F39" s="183"/>
      <c r="G39" s="182"/>
      <c r="H39" s="182"/>
      <c r="I39" s="182"/>
      <c r="J39" s="182"/>
      <c r="K39" s="182"/>
      <c r="L39" s="59"/>
      <c r="N39" s="52"/>
    </row>
    <row r="40" ht="14.25" customHeight="1">
      <c r="B40" s="32"/>
      <c r="D40" s="60"/>
      <c r="E40" s="182"/>
      <c r="F40" s="184"/>
      <c r="G40" s="182"/>
      <c r="H40" s="182"/>
      <c r="I40" s="182"/>
      <c r="J40" s="182"/>
      <c r="K40" s="182"/>
      <c r="L40" s="59"/>
      <c r="N40" s="52"/>
    </row>
    <row r="41" ht="14.25" customHeight="1">
      <c r="B41" s="53"/>
      <c r="C41" s="3"/>
      <c r="D41" s="185"/>
      <c r="E41" s="186"/>
      <c r="F41" s="187"/>
      <c r="G41" s="186"/>
      <c r="H41" s="186"/>
      <c r="I41" s="186"/>
      <c r="J41" s="186"/>
      <c r="K41" s="186"/>
      <c r="L41" s="188"/>
      <c r="M41" s="3"/>
      <c r="N41" s="54"/>
    </row>
    <row r="42" ht="6.0" customHeight="1"/>
    <row r="43" ht="14.25" customHeight="1">
      <c r="B43" s="178"/>
      <c r="C43" s="26"/>
      <c r="D43" s="134"/>
      <c r="E43" s="179"/>
      <c r="F43" s="180"/>
      <c r="G43" s="179"/>
      <c r="H43" s="179"/>
      <c r="I43" s="179"/>
      <c r="J43" s="179"/>
      <c r="K43" s="179"/>
      <c r="L43" s="181"/>
      <c r="M43" s="26"/>
      <c r="N43" s="51"/>
    </row>
    <row r="44" ht="14.25" customHeight="1">
      <c r="B44" s="32"/>
      <c r="D44" s="60"/>
      <c r="E44" s="182"/>
      <c r="F44" s="183"/>
      <c r="G44" s="182"/>
      <c r="H44" s="182"/>
      <c r="I44" s="182"/>
      <c r="J44" s="182"/>
      <c r="K44" s="182"/>
      <c r="L44" s="59"/>
      <c r="N44" s="52"/>
    </row>
    <row r="45" ht="14.25" customHeight="1">
      <c r="B45" s="32"/>
      <c r="D45" s="60"/>
      <c r="E45" s="182"/>
      <c r="F45" s="183"/>
      <c r="G45" s="182"/>
      <c r="H45" s="182"/>
      <c r="I45" s="182"/>
      <c r="J45" s="182"/>
      <c r="K45" s="182"/>
      <c r="L45" s="59"/>
      <c r="N45" s="52"/>
    </row>
    <row r="46" ht="14.25" customHeight="1">
      <c r="B46" s="32"/>
      <c r="D46" s="60"/>
      <c r="E46" s="182"/>
      <c r="F46" s="184"/>
      <c r="G46" s="182"/>
      <c r="H46" s="182"/>
      <c r="I46" s="182"/>
      <c r="J46" s="182"/>
      <c r="K46" s="182"/>
      <c r="L46" s="59"/>
      <c r="N46" s="52"/>
    </row>
    <row r="47" ht="14.25" customHeight="1">
      <c r="B47" s="53"/>
      <c r="C47" s="3"/>
      <c r="D47" s="185"/>
      <c r="E47" s="186"/>
      <c r="F47" s="187"/>
      <c r="G47" s="186"/>
      <c r="H47" s="186"/>
      <c r="I47" s="186"/>
      <c r="J47" s="186"/>
      <c r="K47" s="186"/>
      <c r="L47" s="188"/>
      <c r="M47" s="3"/>
      <c r="N47" s="54"/>
    </row>
    <row r="48" ht="4.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4">
    <mergeCell ref="K25:K29"/>
    <mergeCell ref="L25:N29"/>
    <mergeCell ref="E31:E35"/>
    <mergeCell ref="G31:G35"/>
    <mergeCell ref="H31:H35"/>
    <mergeCell ref="I31:I35"/>
    <mergeCell ref="J31:J35"/>
    <mergeCell ref="K31:K35"/>
    <mergeCell ref="L31:N35"/>
    <mergeCell ref="B19:D23"/>
    <mergeCell ref="B25:D29"/>
    <mergeCell ref="E25:E29"/>
    <mergeCell ref="G25:G29"/>
    <mergeCell ref="H25:H29"/>
    <mergeCell ref="I25:I29"/>
    <mergeCell ref="J25:J29"/>
    <mergeCell ref="B31:D35"/>
    <mergeCell ref="B37:D41"/>
    <mergeCell ref="E37:E41"/>
    <mergeCell ref="G37:G41"/>
    <mergeCell ref="H37:H41"/>
    <mergeCell ref="I37:I41"/>
    <mergeCell ref="J37:J41"/>
    <mergeCell ref="B2:N2"/>
    <mergeCell ref="H3:N3"/>
    <mergeCell ref="H4:N4"/>
    <mergeCell ref="B5:N6"/>
    <mergeCell ref="B7:H7"/>
    <mergeCell ref="I7:N7"/>
    <mergeCell ref="I8:N8"/>
    <mergeCell ref="B8:H8"/>
    <mergeCell ref="E10:E11"/>
    <mergeCell ref="F10:F11"/>
    <mergeCell ref="G10:G11"/>
    <mergeCell ref="H10:K10"/>
    <mergeCell ref="L10:N10"/>
    <mergeCell ref="L11:N11"/>
    <mergeCell ref="J13:J17"/>
    <mergeCell ref="K13:K17"/>
    <mergeCell ref="L13:N17"/>
    <mergeCell ref="B10:D11"/>
    <mergeCell ref="B12:D12"/>
    <mergeCell ref="B13:D17"/>
    <mergeCell ref="E13:E17"/>
    <mergeCell ref="G13:G17"/>
    <mergeCell ref="H13:H17"/>
    <mergeCell ref="I13:I17"/>
    <mergeCell ref="E19:E23"/>
    <mergeCell ref="G19:G23"/>
    <mergeCell ref="H19:H23"/>
    <mergeCell ref="I19:I23"/>
    <mergeCell ref="J19:J23"/>
    <mergeCell ref="K19:K23"/>
    <mergeCell ref="L19:N23"/>
    <mergeCell ref="K37:K41"/>
    <mergeCell ref="L37:N41"/>
    <mergeCell ref="B43:D47"/>
    <mergeCell ref="E43:E47"/>
    <mergeCell ref="G43:G47"/>
    <mergeCell ref="H43:H47"/>
    <mergeCell ref="I43:I47"/>
    <mergeCell ref="J43:J47"/>
    <mergeCell ref="K43:K47"/>
    <mergeCell ref="L43:N47"/>
  </mergeCell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3.38"/>
    <col customWidth="1" hidden="1" min="2" max="2" width="7.5"/>
    <col customWidth="1" min="3" max="3" width="26.0"/>
    <col customWidth="1" min="4" max="4" width="10.88"/>
    <col customWidth="1" min="5" max="5" width="13.0"/>
    <col customWidth="1" hidden="1" min="6" max="6" width="5.75"/>
    <col customWidth="1" hidden="1" min="7" max="7" width="6.0"/>
    <col customWidth="1" hidden="1" min="8" max="10" width="5.75"/>
    <col customWidth="1" hidden="1" min="11" max="11" width="5.63"/>
    <col customWidth="1" hidden="1" min="12" max="12" width="5.75"/>
    <col customWidth="1" hidden="1" min="13" max="13" width="4.13"/>
    <col customWidth="1" min="14" max="26" width="9.38"/>
  </cols>
  <sheetData>
    <row r="1" ht="14.25" customHeight="1">
      <c r="A1" s="195"/>
      <c r="B1" s="195"/>
      <c r="C1" s="195"/>
      <c r="D1" s="195"/>
      <c r="E1" s="195" t="s">
        <v>119</v>
      </c>
      <c r="F1" s="195"/>
      <c r="G1" s="196" t="s">
        <v>120</v>
      </c>
      <c r="H1" s="195"/>
      <c r="I1" s="195"/>
      <c r="J1" s="195"/>
      <c r="K1" s="195"/>
      <c r="L1" s="195"/>
      <c r="M1" s="195"/>
      <c r="N1" s="195"/>
      <c r="O1" s="195"/>
      <c r="P1" s="195"/>
      <c r="Q1" s="195"/>
      <c r="R1" s="195"/>
      <c r="S1" s="195"/>
      <c r="T1" s="195"/>
      <c r="U1" s="195"/>
      <c r="V1" s="195"/>
      <c r="W1" s="195"/>
      <c r="X1" s="195"/>
      <c r="Y1" s="195"/>
      <c r="Z1" s="195"/>
    </row>
    <row r="2" ht="6.0" customHeight="1">
      <c r="G2" s="197"/>
    </row>
    <row r="3" ht="9.75" customHeight="1">
      <c r="A3" s="198"/>
      <c r="B3" s="198"/>
      <c r="C3" s="198"/>
      <c r="D3" s="198"/>
      <c r="E3" s="198"/>
      <c r="F3" s="199" t="s">
        <v>121</v>
      </c>
      <c r="G3" s="74"/>
      <c r="H3" s="74"/>
      <c r="I3" s="74"/>
      <c r="J3" s="74"/>
      <c r="K3" s="74"/>
      <c r="L3" s="75"/>
      <c r="M3" s="198"/>
      <c r="N3" s="198"/>
      <c r="O3" s="198"/>
      <c r="P3" s="198"/>
      <c r="Q3" s="198"/>
      <c r="R3" s="198"/>
      <c r="S3" s="198"/>
      <c r="T3" s="198"/>
      <c r="U3" s="198"/>
      <c r="V3" s="198"/>
      <c r="W3" s="198"/>
      <c r="X3" s="198"/>
      <c r="Y3" s="198"/>
      <c r="Z3" s="198"/>
    </row>
    <row r="4" ht="14.25" customHeight="1">
      <c r="C4" s="200"/>
      <c r="D4" s="201" t="s">
        <v>122</v>
      </c>
      <c r="E4" s="202" t="s">
        <v>123</v>
      </c>
      <c r="F4" s="203">
        <v>1.0</v>
      </c>
      <c r="G4" s="203">
        <v>2.0</v>
      </c>
      <c r="H4" s="203">
        <v>3.0</v>
      </c>
      <c r="I4" s="203">
        <v>4.0</v>
      </c>
      <c r="J4" s="203">
        <v>5.0</v>
      </c>
      <c r="K4" s="203">
        <v>6.0</v>
      </c>
      <c r="L4" s="203">
        <v>7.0</v>
      </c>
      <c r="M4" s="204" t="s">
        <v>124</v>
      </c>
    </row>
    <row r="5" ht="18.0" customHeight="1">
      <c r="A5" s="195"/>
      <c r="B5" s="195"/>
      <c r="C5" s="205" t="s">
        <v>125</v>
      </c>
      <c r="D5" s="206">
        <f>+D6+D7+D9+D14+D19+D22</f>
        <v>32</v>
      </c>
      <c r="E5" s="207"/>
      <c r="F5" s="208"/>
      <c r="G5" s="208"/>
      <c r="H5" s="208"/>
      <c r="I5" s="208"/>
      <c r="J5" s="208"/>
      <c r="K5" s="208"/>
      <c r="L5" s="208"/>
      <c r="M5" s="209">
        <f>+M6+M7+M8+M21+M22</f>
        <v>665</v>
      </c>
      <c r="N5" s="195"/>
      <c r="O5" s="195"/>
      <c r="P5" s="195"/>
      <c r="Q5" s="195"/>
      <c r="R5" s="195"/>
      <c r="S5" s="195"/>
      <c r="T5" s="195"/>
      <c r="U5" s="195"/>
      <c r="V5" s="195"/>
      <c r="W5" s="195"/>
      <c r="X5" s="195"/>
      <c r="Y5" s="195"/>
      <c r="Z5" s="195"/>
    </row>
    <row r="6" ht="18.0" customHeight="1">
      <c r="C6" s="210" t="s">
        <v>126</v>
      </c>
      <c r="D6" s="211">
        <v>1.0</v>
      </c>
      <c r="E6" s="212"/>
      <c r="F6" s="213">
        <v>20.0</v>
      </c>
      <c r="G6" s="213"/>
      <c r="H6" s="213"/>
      <c r="I6" s="213"/>
      <c r="J6" s="213"/>
      <c r="K6" s="213"/>
      <c r="L6" s="213"/>
      <c r="M6" s="214">
        <f t="shared" ref="M6:M7" si="1">+F6</f>
        <v>20</v>
      </c>
      <c r="N6" s="215"/>
    </row>
    <row r="7" ht="14.25" customHeight="1">
      <c r="C7" s="210" t="s">
        <v>127</v>
      </c>
      <c r="D7" s="211">
        <v>2.0</v>
      </c>
      <c r="E7" s="211">
        <v>1.0</v>
      </c>
      <c r="F7" s="213">
        <v>40.0</v>
      </c>
      <c r="G7" s="213"/>
      <c r="H7" s="213"/>
      <c r="I7" s="213"/>
      <c r="J7" s="213"/>
      <c r="K7" s="213"/>
      <c r="L7" s="213"/>
      <c r="M7" s="214">
        <f t="shared" si="1"/>
        <v>40</v>
      </c>
    </row>
    <row r="8" ht="14.25" customHeight="1">
      <c r="C8" s="210" t="s">
        <v>128</v>
      </c>
      <c r="D8" s="216">
        <f>+D9+D14+D19</f>
        <v>28</v>
      </c>
      <c r="E8" s="211"/>
      <c r="F8" s="217">
        <v>50.0</v>
      </c>
      <c r="G8" s="217">
        <f>+G9+G13</f>
        <v>220</v>
      </c>
      <c r="H8" s="217">
        <f t="shared" ref="H8:J8" si="2">+H14</f>
        <v>100</v>
      </c>
      <c r="I8" s="217">
        <f t="shared" si="2"/>
        <v>100</v>
      </c>
      <c r="J8" s="217">
        <f t="shared" si="2"/>
        <v>60</v>
      </c>
      <c r="K8" s="217">
        <v>20.0</v>
      </c>
      <c r="L8" s="217"/>
      <c r="M8" s="218">
        <f>SUM(F8:L8)</f>
        <v>550</v>
      </c>
    </row>
    <row r="9" ht="14.25" customHeight="1" outlineLevel="1">
      <c r="C9" s="219" t="s">
        <v>129</v>
      </c>
      <c r="D9" s="220">
        <f>SUM(D10:D12)</f>
        <v>12</v>
      </c>
      <c r="E9" s="220"/>
      <c r="F9" s="221">
        <v>50.0</v>
      </c>
      <c r="G9" s="221">
        <f>+G11+G12</f>
        <v>170</v>
      </c>
      <c r="H9" s="221"/>
      <c r="I9" s="221"/>
      <c r="J9" s="221"/>
      <c r="K9" s="221"/>
      <c r="L9" s="221"/>
      <c r="M9" s="222">
        <v>220.0</v>
      </c>
    </row>
    <row r="10" ht="18.75" customHeight="1" outlineLevel="2">
      <c r="C10" s="223" t="s">
        <v>130</v>
      </c>
      <c r="D10" s="224">
        <v>2.0</v>
      </c>
      <c r="E10" s="224">
        <v>2.0</v>
      </c>
      <c r="F10" s="225">
        <v>50.0</v>
      </c>
      <c r="G10" s="225"/>
      <c r="H10" s="225"/>
      <c r="I10" s="225"/>
      <c r="J10" s="225"/>
      <c r="K10" s="225"/>
      <c r="L10" s="225"/>
      <c r="M10" s="226">
        <v>50.0</v>
      </c>
    </row>
    <row r="11" ht="14.25" customHeight="1" outlineLevel="2">
      <c r="C11" s="227" t="s">
        <v>131</v>
      </c>
      <c r="D11" s="224">
        <v>9.0</v>
      </c>
      <c r="E11" s="224" t="s">
        <v>132</v>
      </c>
      <c r="F11" s="225"/>
      <c r="G11" s="225">
        <v>150.0</v>
      </c>
      <c r="H11" s="225"/>
      <c r="I11" s="225"/>
      <c r="J11" s="225"/>
      <c r="K11" s="225"/>
      <c r="L11" s="225"/>
      <c r="M11" s="226">
        <v>150.0</v>
      </c>
    </row>
    <row r="12" ht="15.0" customHeight="1" outlineLevel="2">
      <c r="C12" s="223" t="s">
        <v>133</v>
      </c>
      <c r="D12" s="224">
        <v>1.0</v>
      </c>
      <c r="E12" s="224" t="s">
        <v>134</v>
      </c>
      <c r="F12" s="225"/>
      <c r="G12" s="225">
        <v>20.0</v>
      </c>
      <c r="H12" s="225"/>
      <c r="I12" s="225"/>
      <c r="J12" s="225"/>
      <c r="K12" s="225"/>
      <c r="L12" s="225"/>
      <c r="M12" s="226">
        <v>20.0</v>
      </c>
    </row>
    <row r="13" ht="14.25" customHeight="1" outlineLevel="1">
      <c r="C13" s="228" t="s">
        <v>135</v>
      </c>
      <c r="D13" s="229">
        <v>5.0</v>
      </c>
      <c r="E13" s="224">
        <v>2.0</v>
      </c>
      <c r="F13" s="221"/>
      <c r="G13" s="221">
        <v>50.0</v>
      </c>
      <c r="H13" s="221"/>
      <c r="I13" s="221"/>
      <c r="J13" s="221"/>
      <c r="K13" s="221"/>
      <c r="L13" s="221"/>
      <c r="M13" s="222">
        <v>50.0</v>
      </c>
    </row>
    <row r="14" ht="15.75" customHeight="1" outlineLevel="1">
      <c r="C14" s="228" t="s">
        <v>136</v>
      </c>
      <c r="D14" s="229">
        <f>SUM(D15:D18)</f>
        <v>15</v>
      </c>
      <c r="E14" s="224"/>
      <c r="F14" s="221"/>
      <c r="G14" s="221"/>
      <c r="H14" s="221">
        <v>100.0</v>
      </c>
      <c r="I14" s="221">
        <v>100.0</v>
      </c>
      <c r="J14" s="221">
        <f>+J16+J17+J18</f>
        <v>60</v>
      </c>
      <c r="K14" s="221"/>
      <c r="L14" s="221"/>
      <c r="M14" s="230">
        <f>+H14+I14+J14</f>
        <v>260</v>
      </c>
    </row>
    <row r="15" ht="14.25" customHeight="1" outlineLevel="2">
      <c r="C15" s="223" t="s">
        <v>137</v>
      </c>
      <c r="D15" s="224">
        <v>10.0</v>
      </c>
      <c r="E15" s="224" t="s">
        <v>138</v>
      </c>
      <c r="F15" s="225"/>
      <c r="G15" s="225"/>
      <c r="H15" s="225">
        <v>100.0</v>
      </c>
      <c r="I15" s="225">
        <v>100.0</v>
      </c>
      <c r="J15" s="225"/>
      <c r="K15" s="225"/>
      <c r="L15" s="225"/>
      <c r="M15" s="231">
        <v>200.0</v>
      </c>
    </row>
    <row r="16" ht="18.0" customHeight="1" outlineLevel="2">
      <c r="C16" s="227" t="s">
        <v>139</v>
      </c>
      <c r="D16" s="224">
        <v>2.0</v>
      </c>
      <c r="E16" s="224" t="s">
        <v>140</v>
      </c>
      <c r="F16" s="225"/>
      <c r="G16" s="225"/>
      <c r="H16" s="225"/>
      <c r="I16" s="225"/>
      <c r="J16" s="225">
        <v>20.0</v>
      </c>
      <c r="K16" s="225"/>
      <c r="L16" s="225"/>
      <c r="M16" s="226">
        <v>20.0</v>
      </c>
    </row>
    <row r="17" ht="13.5" customHeight="1" outlineLevel="2">
      <c r="C17" s="227" t="s">
        <v>141</v>
      </c>
      <c r="D17" s="224">
        <v>2.0</v>
      </c>
      <c r="E17" s="224" t="s">
        <v>142</v>
      </c>
      <c r="F17" s="225"/>
      <c r="G17" s="225"/>
      <c r="H17" s="225"/>
      <c r="I17" s="225"/>
      <c r="J17" s="225">
        <v>20.0</v>
      </c>
      <c r="K17" s="225"/>
      <c r="L17" s="225"/>
      <c r="M17" s="226">
        <v>20.0</v>
      </c>
    </row>
    <row r="18" ht="14.25" customHeight="1" outlineLevel="2">
      <c r="C18" s="227" t="s">
        <v>143</v>
      </c>
      <c r="D18" s="224">
        <v>1.0</v>
      </c>
      <c r="E18" s="224" t="s">
        <v>144</v>
      </c>
      <c r="F18" s="225"/>
      <c r="G18" s="225"/>
      <c r="H18" s="225"/>
      <c r="I18" s="225"/>
      <c r="J18" s="225">
        <v>20.0</v>
      </c>
      <c r="K18" s="225"/>
      <c r="L18" s="225"/>
      <c r="M18" s="226">
        <v>20.0</v>
      </c>
    </row>
    <row r="19" ht="14.25" customHeight="1" outlineLevel="1">
      <c r="C19" s="228" t="s">
        <v>145</v>
      </c>
      <c r="D19" s="220">
        <v>1.0</v>
      </c>
      <c r="E19" s="224" t="s">
        <v>146</v>
      </c>
      <c r="F19" s="221"/>
      <c r="G19" s="221"/>
      <c r="H19" s="221"/>
      <c r="I19" s="221"/>
      <c r="J19" s="221"/>
      <c r="K19" s="221">
        <v>20.0</v>
      </c>
      <c r="L19" s="221"/>
      <c r="M19" s="232">
        <f>+K19</f>
        <v>20</v>
      </c>
    </row>
    <row r="20" ht="21.0" customHeight="1" outlineLevel="1">
      <c r="C20" s="228" t="s">
        <v>147</v>
      </c>
      <c r="D20" s="220" t="s">
        <v>148</v>
      </c>
      <c r="E20" s="220">
        <v>6.0</v>
      </c>
      <c r="F20" s="221"/>
      <c r="G20" s="221"/>
      <c r="H20" s="221"/>
      <c r="I20" s="221"/>
      <c r="J20" s="221"/>
      <c r="K20" s="221"/>
      <c r="L20" s="221"/>
      <c r="M20" s="233" t="s">
        <v>149</v>
      </c>
    </row>
    <row r="21" ht="18.0" customHeight="1">
      <c r="C21" s="210" t="s">
        <v>150</v>
      </c>
      <c r="D21" s="211">
        <f>+D5</f>
        <v>32</v>
      </c>
      <c r="E21" s="212"/>
      <c r="F21" s="213">
        <v>5.0</v>
      </c>
      <c r="G21" s="213">
        <v>5.0</v>
      </c>
      <c r="H21" s="213">
        <v>5.0</v>
      </c>
      <c r="I21" s="213">
        <v>5.0</v>
      </c>
      <c r="J21" s="213">
        <v>5.0</v>
      </c>
      <c r="K21" s="213">
        <v>5.0</v>
      </c>
      <c r="L21" s="213">
        <v>5.0</v>
      </c>
      <c r="M21" s="234">
        <f>SUM(F21:L21)</f>
        <v>35</v>
      </c>
    </row>
    <row r="22" ht="14.25" customHeight="1">
      <c r="C22" s="210" t="s">
        <v>151</v>
      </c>
      <c r="D22" s="211">
        <v>1.0</v>
      </c>
      <c r="E22" s="211">
        <v>7.0</v>
      </c>
      <c r="F22" s="213"/>
      <c r="G22" s="213"/>
      <c r="H22" s="213"/>
      <c r="I22" s="213"/>
      <c r="J22" s="213"/>
      <c r="K22" s="213"/>
      <c r="L22" s="213">
        <v>20.0</v>
      </c>
      <c r="M22" s="234">
        <f>+L22</f>
        <v>20</v>
      </c>
    </row>
    <row r="23" ht="14.25" customHeight="1">
      <c r="A23" s="195"/>
      <c r="B23" s="195"/>
      <c r="C23" s="235" t="s">
        <v>152</v>
      </c>
      <c r="D23" s="224"/>
      <c r="E23" s="236"/>
      <c r="F23" s="237">
        <f>+F21+F8+F7+F6</f>
        <v>115</v>
      </c>
      <c r="G23" s="237">
        <f>+G21+G13+G9</f>
        <v>225</v>
      </c>
      <c r="H23" s="237">
        <f t="shared" ref="H23:J23" si="3">+H21+H14</f>
        <v>105</v>
      </c>
      <c r="I23" s="237">
        <f t="shared" si="3"/>
        <v>105</v>
      </c>
      <c r="J23" s="237">
        <f t="shared" si="3"/>
        <v>65</v>
      </c>
      <c r="K23" s="237">
        <f>+K21+K19</f>
        <v>25</v>
      </c>
      <c r="L23" s="237">
        <f>+L22+L21</f>
        <v>25</v>
      </c>
      <c r="M23" s="238">
        <f>+F23+G23+H23+I23+J23+K23+L23</f>
        <v>665</v>
      </c>
      <c r="N23" s="195"/>
      <c r="O23" s="195"/>
      <c r="P23" s="195"/>
      <c r="Q23" s="195"/>
      <c r="R23" s="195"/>
      <c r="S23" s="195"/>
      <c r="T23" s="195"/>
      <c r="U23" s="195"/>
      <c r="V23" s="195"/>
      <c r="W23" s="195"/>
      <c r="X23" s="195"/>
      <c r="Y23" s="195"/>
      <c r="Z23" s="19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F3:L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3.38"/>
    <col customWidth="1" hidden="1" min="2" max="2" width="7.5"/>
    <col customWidth="1" min="3" max="3" width="26.0"/>
    <col customWidth="1" min="4" max="4" width="8.75"/>
    <col customWidth="1" min="5" max="5" width="9.13"/>
    <col customWidth="1" min="6" max="6" width="5.75"/>
    <col customWidth="1" min="7" max="7" width="6.0"/>
    <col customWidth="1" min="8" max="10" width="5.75"/>
    <col customWidth="1" min="11" max="11" width="5.63"/>
    <col customWidth="1" min="12" max="12" width="5.75"/>
    <col customWidth="1" min="13" max="13" width="12.13"/>
    <col customWidth="1" min="14" max="26" width="9.38"/>
  </cols>
  <sheetData>
    <row r="1" ht="14.25" customHeight="1">
      <c r="A1" s="195"/>
      <c r="B1" s="195"/>
      <c r="C1" s="195"/>
      <c r="D1" s="195"/>
      <c r="E1" s="195"/>
      <c r="F1" s="195"/>
      <c r="G1" s="196" t="s">
        <v>120</v>
      </c>
      <c r="H1" s="195"/>
      <c r="I1" s="195"/>
      <c r="J1" s="195"/>
      <c r="K1" s="195"/>
      <c r="L1" s="195"/>
      <c r="M1" s="195"/>
      <c r="N1" s="195"/>
      <c r="O1" s="195"/>
      <c r="P1" s="195"/>
      <c r="Q1" s="195"/>
      <c r="R1" s="195"/>
      <c r="S1" s="195"/>
      <c r="T1" s="195"/>
      <c r="U1" s="195"/>
      <c r="V1" s="195"/>
      <c r="W1" s="195"/>
      <c r="X1" s="195"/>
      <c r="Y1" s="195"/>
      <c r="Z1" s="195"/>
    </row>
    <row r="2" ht="6.0" customHeight="1">
      <c r="G2" s="197"/>
    </row>
    <row r="3" ht="9.75" customHeight="1">
      <c r="A3" s="198"/>
      <c r="B3" s="198"/>
      <c r="C3" s="198"/>
      <c r="D3" s="198"/>
      <c r="E3" s="198"/>
      <c r="F3" s="199" t="s">
        <v>121</v>
      </c>
      <c r="G3" s="74"/>
      <c r="H3" s="74"/>
      <c r="I3" s="74"/>
      <c r="J3" s="74"/>
      <c r="K3" s="74"/>
      <c r="L3" s="75"/>
      <c r="M3" s="198"/>
      <c r="N3" s="198"/>
      <c r="O3" s="198"/>
      <c r="P3" s="198"/>
      <c r="Q3" s="198"/>
      <c r="R3" s="198"/>
      <c r="S3" s="198"/>
      <c r="T3" s="198"/>
      <c r="U3" s="198"/>
      <c r="V3" s="198"/>
      <c r="W3" s="198"/>
      <c r="X3" s="198"/>
      <c r="Y3" s="198"/>
      <c r="Z3" s="198"/>
    </row>
    <row r="4" ht="14.25" customHeight="1">
      <c r="C4" s="200"/>
      <c r="D4" s="202" t="s">
        <v>122</v>
      </c>
      <c r="E4" s="239" t="s">
        <v>153</v>
      </c>
      <c r="F4" s="203">
        <v>1.0</v>
      </c>
      <c r="G4" s="203">
        <v>2.0</v>
      </c>
      <c r="H4" s="203">
        <v>3.0</v>
      </c>
      <c r="I4" s="203">
        <v>4.0</v>
      </c>
      <c r="J4" s="203">
        <v>5.0</v>
      </c>
      <c r="K4" s="203">
        <v>6.0</v>
      </c>
      <c r="L4" s="203">
        <v>7.0</v>
      </c>
      <c r="M4" s="204" t="s">
        <v>124</v>
      </c>
    </row>
    <row r="5" ht="18.0" customHeight="1">
      <c r="A5" s="195"/>
      <c r="B5" s="195"/>
      <c r="C5" s="205" t="s">
        <v>125</v>
      </c>
      <c r="D5" s="206">
        <f>+D6+D7+D9+D14+D19+D22</f>
        <v>32</v>
      </c>
      <c r="E5" s="207"/>
      <c r="F5" s="208"/>
      <c r="G5" s="208"/>
      <c r="H5" s="208"/>
      <c r="I5" s="208"/>
      <c r="J5" s="208"/>
      <c r="K5" s="208"/>
      <c r="L5" s="208"/>
      <c r="M5" s="209">
        <f>+M6+M7+M8+M21+M22</f>
        <v>665</v>
      </c>
      <c r="N5" s="195"/>
      <c r="O5" s="195"/>
      <c r="P5" s="195"/>
      <c r="Q5" s="195"/>
      <c r="R5" s="195"/>
      <c r="S5" s="195"/>
      <c r="T5" s="195"/>
      <c r="U5" s="195"/>
      <c r="V5" s="195"/>
      <c r="W5" s="195"/>
      <c r="X5" s="195"/>
      <c r="Y5" s="195"/>
      <c r="Z5" s="195"/>
    </row>
    <row r="6" ht="18.0" customHeight="1">
      <c r="C6" s="210" t="s">
        <v>126</v>
      </c>
      <c r="D6" s="211">
        <v>1.0</v>
      </c>
      <c r="E6" s="212"/>
      <c r="F6" s="213">
        <v>20.0</v>
      </c>
      <c r="G6" s="213"/>
      <c r="H6" s="213"/>
      <c r="I6" s="213"/>
      <c r="J6" s="213"/>
      <c r="K6" s="213"/>
      <c r="L6" s="213"/>
      <c r="M6" s="214">
        <f t="shared" ref="M6:M7" si="1">+F6</f>
        <v>20</v>
      </c>
      <c r="N6" s="215"/>
    </row>
    <row r="7" ht="14.25" customHeight="1">
      <c r="C7" s="210" t="s">
        <v>127</v>
      </c>
      <c r="D7" s="211">
        <v>2.0</v>
      </c>
      <c r="E7" s="211">
        <v>1.0</v>
      </c>
      <c r="F7" s="213">
        <v>40.0</v>
      </c>
      <c r="G7" s="213"/>
      <c r="H7" s="213"/>
      <c r="I7" s="213"/>
      <c r="J7" s="213"/>
      <c r="K7" s="213"/>
      <c r="L7" s="213"/>
      <c r="M7" s="214">
        <f t="shared" si="1"/>
        <v>40</v>
      </c>
    </row>
    <row r="8" ht="14.25" customHeight="1">
      <c r="C8" s="210" t="s">
        <v>128</v>
      </c>
      <c r="D8" s="216">
        <f>+D9+D14+D19</f>
        <v>28</v>
      </c>
      <c r="E8" s="211"/>
      <c r="F8" s="217">
        <v>50.0</v>
      </c>
      <c r="G8" s="217">
        <f>+G9+G13</f>
        <v>220</v>
      </c>
      <c r="H8" s="217">
        <f t="shared" ref="H8:J8" si="2">+H14</f>
        <v>100</v>
      </c>
      <c r="I8" s="217">
        <f t="shared" si="2"/>
        <v>100</v>
      </c>
      <c r="J8" s="217">
        <f t="shared" si="2"/>
        <v>60</v>
      </c>
      <c r="K8" s="217">
        <v>20.0</v>
      </c>
      <c r="L8" s="217"/>
      <c r="M8" s="218">
        <f>SUM(F8:L8)</f>
        <v>550</v>
      </c>
    </row>
    <row r="9" ht="14.25" customHeight="1" outlineLevel="1">
      <c r="C9" s="219" t="s">
        <v>129</v>
      </c>
      <c r="D9" s="220">
        <f>SUM(D10:D12)</f>
        <v>12</v>
      </c>
      <c r="E9" s="220"/>
      <c r="F9" s="221">
        <v>50.0</v>
      </c>
      <c r="G9" s="221">
        <f>+G11+G12</f>
        <v>170</v>
      </c>
      <c r="H9" s="221"/>
      <c r="I9" s="221"/>
      <c r="J9" s="221"/>
      <c r="K9" s="221"/>
      <c r="L9" s="221"/>
      <c r="M9" s="222">
        <v>220.0</v>
      </c>
    </row>
    <row r="10" ht="18.75" customHeight="1" outlineLevel="2">
      <c r="C10" s="223" t="s">
        <v>130</v>
      </c>
      <c r="D10" s="224">
        <v>2.0</v>
      </c>
      <c r="E10" s="224">
        <v>2.0</v>
      </c>
      <c r="F10" s="225">
        <v>50.0</v>
      </c>
      <c r="G10" s="225"/>
      <c r="H10" s="225"/>
      <c r="I10" s="225"/>
      <c r="J10" s="225"/>
      <c r="K10" s="225"/>
      <c r="L10" s="225"/>
      <c r="M10" s="226">
        <v>50.0</v>
      </c>
    </row>
    <row r="11" ht="14.25" customHeight="1" outlineLevel="2">
      <c r="C11" s="227" t="s">
        <v>131</v>
      </c>
      <c r="D11" s="224">
        <v>9.0</v>
      </c>
      <c r="E11" s="224" t="s">
        <v>132</v>
      </c>
      <c r="F11" s="225"/>
      <c r="G11" s="225">
        <v>150.0</v>
      </c>
      <c r="H11" s="225"/>
      <c r="I11" s="225"/>
      <c r="J11" s="225"/>
      <c r="K11" s="225"/>
      <c r="L11" s="225"/>
      <c r="M11" s="226">
        <v>150.0</v>
      </c>
    </row>
    <row r="12" ht="15.0" customHeight="1" outlineLevel="2">
      <c r="C12" s="223" t="s">
        <v>133</v>
      </c>
      <c r="D12" s="224">
        <v>1.0</v>
      </c>
      <c r="E12" s="224" t="s">
        <v>134</v>
      </c>
      <c r="F12" s="225"/>
      <c r="G12" s="225">
        <v>20.0</v>
      </c>
      <c r="H12" s="225"/>
      <c r="I12" s="225"/>
      <c r="J12" s="225"/>
      <c r="K12" s="225"/>
      <c r="L12" s="225"/>
      <c r="M12" s="226">
        <v>20.0</v>
      </c>
    </row>
    <row r="13" ht="14.25" customHeight="1" outlineLevel="1">
      <c r="C13" s="228" t="s">
        <v>135</v>
      </c>
      <c r="D13" s="229">
        <v>5.0</v>
      </c>
      <c r="E13" s="224">
        <v>2.0</v>
      </c>
      <c r="F13" s="221"/>
      <c r="G13" s="221">
        <v>50.0</v>
      </c>
      <c r="H13" s="221"/>
      <c r="I13" s="221"/>
      <c r="J13" s="221"/>
      <c r="K13" s="221"/>
      <c r="L13" s="221"/>
      <c r="M13" s="222">
        <v>50.0</v>
      </c>
    </row>
    <row r="14" ht="15.75" customHeight="1" outlineLevel="1">
      <c r="C14" s="228" t="s">
        <v>136</v>
      </c>
      <c r="D14" s="229">
        <f>SUM(D15:D18)</f>
        <v>15</v>
      </c>
      <c r="E14" s="224"/>
      <c r="F14" s="221"/>
      <c r="G14" s="221"/>
      <c r="H14" s="221">
        <v>100.0</v>
      </c>
      <c r="I14" s="221">
        <v>100.0</v>
      </c>
      <c r="J14" s="221">
        <f>+J16+J17+J18</f>
        <v>60</v>
      </c>
      <c r="K14" s="221"/>
      <c r="L14" s="221"/>
      <c r="M14" s="230">
        <f>+H14+I14+J14</f>
        <v>260</v>
      </c>
    </row>
    <row r="15" ht="14.25" customHeight="1" outlineLevel="2">
      <c r="C15" s="223" t="s">
        <v>137</v>
      </c>
      <c r="D15" s="224">
        <v>10.0</v>
      </c>
      <c r="E15" s="224" t="s">
        <v>138</v>
      </c>
      <c r="F15" s="225"/>
      <c r="G15" s="225"/>
      <c r="H15" s="225">
        <v>100.0</v>
      </c>
      <c r="I15" s="225">
        <v>100.0</v>
      </c>
      <c r="J15" s="225"/>
      <c r="K15" s="225"/>
      <c r="L15" s="225"/>
      <c r="M15" s="231">
        <v>200.0</v>
      </c>
    </row>
    <row r="16" ht="18.0" customHeight="1" outlineLevel="2">
      <c r="C16" s="227" t="s">
        <v>139</v>
      </c>
      <c r="D16" s="224">
        <v>2.0</v>
      </c>
      <c r="E16" s="224" t="s">
        <v>140</v>
      </c>
      <c r="F16" s="225"/>
      <c r="G16" s="225"/>
      <c r="H16" s="225"/>
      <c r="I16" s="225"/>
      <c r="J16" s="225">
        <v>20.0</v>
      </c>
      <c r="K16" s="225"/>
      <c r="L16" s="225"/>
      <c r="M16" s="226">
        <v>20.0</v>
      </c>
    </row>
    <row r="17" ht="13.5" customHeight="1" outlineLevel="2">
      <c r="C17" s="227" t="s">
        <v>141</v>
      </c>
      <c r="D17" s="224">
        <v>2.0</v>
      </c>
      <c r="E17" s="224" t="s">
        <v>142</v>
      </c>
      <c r="F17" s="225"/>
      <c r="G17" s="225"/>
      <c r="H17" s="225"/>
      <c r="I17" s="225"/>
      <c r="J17" s="225">
        <v>20.0</v>
      </c>
      <c r="K17" s="225"/>
      <c r="L17" s="225"/>
      <c r="M17" s="226">
        <v>20.0</v>
      </c>
    </row>
    <row r="18" ht="14.25" customHeight="1" outlineLevel="2">
      <c r="C18" s="227" t="s">
        <v>143</v>
      </c>
      <c r="D18" s="224">
        <v>1.0</v>
      </c>
      <c r="E18" s="224" t="s">
        <v>144</v>
      </c>
      <c r="F18" s="225"/>
      <c r="G18" s="225"/>
      <c r="H18" s="225"/>
      <c r="I18" s="225"/>
      <c r="J18" s="225">
        <v>20.0</v>
      </c>
      <c r="K18" s="225"/>
      <c r="L18" s="225"/>
      <c r="M18" s="226">
        <v>20.0</v>
      </c>
    </row>
    <row r="19" ht="14.25" customHeight="1" outlineLevel="1">
      <c r="C19" s="228" t="s">
        <v>145</v>
      </c>
      <c r="D19" s="220">
        <v>1.0</v>
      </c>
      <c r="E19" s="224" t="s">
        <v>146</v>
      </c>
      <c r="F19" s="221"/>
      <c r="G19" s="221"/>
      <c r="H19" s="221"/>
      <c r="I19" s="221"/>
      <c r="J19" s="221"/>
      <c r="K19" s="221">
        <v>20.0</v>
      </c>
      <c r="L19" s="221"/>
      <c r="M19" s="232">
        <f>+K19</f>
        <v>20</v>
      </c>
    </row>
    <row r="20" ht="21.0" customHeight="1" outlineLevel="1">
      <c r="C20" s="228" t="s">
        <v>147</v>
      </c>
      <c r="D20" s="220" t="s">
        <v>148</v>
      </c>
      <c r="E20" s="220">
        <v>6.0</v>
      </c>
      <c r="F20" s="221"/>
      <c r="G20" s="221"/>
      <c r="H20" s="221"/>
      <c r="I20" s="221"/>
      <c r="J20" s="221"/>
      <c r="K20" s="221"/>
      <c r="L20" s="221"/>
      <c r="M20" s="233" t="s">
        <v>149</v>
      </c>
    </row>
    <row r="21" ht="18.0" customHeight="1">
      <c r="C21" s="210" t="s">
        <v>150</v>
      </c>
      <c r="D21" s="211">
        <f>+D5</f>
        <v>32</v>
      </c>
      <c r="E21" s="212"/>
      <c r="F21" s="213">
        <v>5.0</v>
      </c>
      <c r="G21" s="213">
        <v>5.0</v>
      </c>
      <c r="H21" s="213">
        <v>5.0</v>
      </c>
      <c r="I21" s="213">
        <v>5.0</v>
      </c>
      <c r="J21" s="213">
        <v>5.0</v>
      </c>
      <c r="K21" s="213">
        <v>5.0</v>
      </c>
      <c r="L21" s="213">
        <v>5.0</v>
      </c>
      <c r="M21" s="234">
        <f>SUM(F21:L21)</f>
        <v>35</v>
      </c>
    </row>
    <row r="22" ht="14.25" customHeight="1">
      <c r="C22" s="210" t="s">
        <v>151</v>
      </c>
      <c r="D22" s="211">
        <v>1.0</v>
      </c>
      <c r="E22" s="211">
        <v>7.0</v>
      </c>
      <c r="F22" s="213"/>
      <c r="G22" s="213"/>
      <c r="H22" s="213"/>
      <c r="I22" s="213"/>
      <c r="J22" s="213"/>
      <c r="K22" s="213"/>
      <c r="L22" s="213">
        <v>20.0</v>
      </c>
      <c r="M22" s="234">
        <f>+L22</f>
        <v>20</v>
      </c>
    </row>
    <row r="23" ht="14.25" customHeight="1">
      <c r="A23" s="195"/>
      <c r="B23" s="195"/>
      <c r="C23" s="235" t="s">
        <v>152</v>
      </c>
      <c r="D23" s="224"/>
      <c r="E23" s="236"/>
      <c r="F23" s="237">
        <f>+F21+F8+F7+F6</f>
        <v>115</v>
      </c>
      <c r="G23" s="237">
        <f>+G21+G13+G9</f>
        <v>225</v>
      </c>
      <c r="H23" s="237">
        <f t="shared" ref="H23:J23" si="3">+H21+H14</f>
        <v>105</v>
      </c>
      <c r="I23" s="237">
        <f t="shared" si="3"/>
        <v>105</v>
      </c>
      <c r="J23" s="237">
        <f t="shared" si="3"/>
        <v>65</v>
      </c>
      <c r="K23" s="237">
        <f>+K21+K19</f>
        <v>25</v>
      </c>
      <c r="L23" s="237">
        <f>+L22+L21</f>
        <v>25</v>
      </c>
      <c r="M23" s="238">
        <f>+F23+G23+H23+I23+J23+K23+L23</f>
        <v>665</v>
      </c>
      <c r="N23" s="195"/>
      <c r="O23" s="195"/>
      <c r="P23" s="195"/>
      <c r="Q23" s="195"/>
      <c r="R23" s="195"/>
      <c r="S23" s="195"/>
      <c r="T23" s="195"/>
      <c r="U23" s="195"/>
      <c r="V23" s="195"/>
      <c r="W23" s="195"/>
      <c r="X23" s="195"/>
      <c r="Y23" s="195"/>
      <c r="Z23" s="19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F3:L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3.38"/>
    <col customWidth="1" hidden="1" min="2" max="2" width="7.5"/>
    <col customWidth="1" min="3" max="3" width="26.0"/>
    <col customWidth="1" min="4" max="4" width="8.75"/>
    <col customWidth="1" min="5" max="5" width="6.63"/>
    <col customWidth="1" min="6" max="6" width="5.75"/>
    <col customWidth="1" min="7" max="7" width="6.0"/>
    <col customWidth="1" min="8" max="10" width="5.75"/>
    <col customWidth="1" min="11" max="11" width="5.63"/>
    <col customWidth="1" min="12" max="12" width="5.75"/>
    <col customWidth="1" min="13" max="13" width="12.13"/>
    <col customWidth="1" min="14" max="26" width="9.38"/>
  </cols>
  <sheetData>
    <row r="1" ht="14.25" customHeight="1">
      <c r="A1" s="195"/>
      <c r="B1" s="195"/>
      <c r="C1" s="195"/>
      <c r="D1" s="195"/>
      <c r="E1" s="195"/>
      <c r="F1" s="195"/>
      <c r="G1" s="196" t="s">
        <v>120</v>
      </c>
      <c r="H1" s="195"/>
      <c r="I1" s="195"/>
      <c r="J1" s="195"/>
      <c r="K1" s="195"/>
      <c r="L1" s="195"/>
      <c r="M1" s="195"/>
      <c r="N1" s="195"/>
      <c r="O1" s="195"/>
      <c r="P1" s="195"/>
      <c r="Q1" s="195"/>
      <c r="R1" s="195"/>
      <c r="S1" s="195"/>
      <c r="T1" s="195"/>
      <c r="U1" s="195"/>
      <c r="V1" s="195"/>
      <c r="W1" s="195"/>
      <c r="X1" s="195"/>
      <c r="Y1" s="195"/>
      <c r="Z1" s="195"/>
    </row>
    <row r="2" ht="9.75" customHeight="1">
      <c r="A2" s="198"/>
      <c r="B2" s="198"/>
      <c r="C2" s="198"/>
      <c r="D2" s="198"/>
      <c r="E2" s="198"/>
      <c r="F2" s="199" t="s">
        <v>121</v>
      </c>
      <c r="G2" s="74"/>
      <c r="H2" s="74"/>
      <c r="I2" s="74"/>
      <c r="J2" s="74"/>
      <c r="K2" s="74"/>
      <c r="L2" s="75"/>
      <c r="M2" s="198"/>
      <c r="N2" s="198"/>
      <c r="O2" s="198"/>
      <c r="P2" s="198"/>
      <c r="Q2" s="198"/>
      <c r="R2" s="198"/>
      <c r="S2" s="198"/>
      <c r="T2" s="198"/>
      <c r="U2" s="198"/>
      <c r="V2" s="198"/>
      <c r="W2" s="198"/>
      <c r="X2" s="198"/>
      <c r="Y2" s="198"/>
      <c r="Z2" s="198"/>
    </row>
    <row r="3" ht="14.25" customHeight="1">
      <c r="C3" s="200"/>
      <c r="D3" s="202" t="s">
        <v>122</v>
      </c>
      <c r="E3" s="239" t="s">
        <v>153</v>
      </c>
      <c r="F3" s="240">
        <v>1.0</v>
      </c>
      <c r="G3" s="240">
        <v>2.0</v>
      </c>
      <c r="H3" s="240">
        <v>3.0</v>
      </c>
      <c r="I3" s="240">
        <v>4.0</v>
      </c>
      <c r="J3" s="240">
        <v>5.0</v>
      </c>
      <c r="K3" s="240">
        <v>6.0</v>
      </c>
      <c r="L3" s="240">
        <v>7.0</v>
      </c>
      <c r="M3" s="204" t="s">
        <v>124</v>
      </c>
    </row>
    <row r="4" ht="18.0" customHeight="1">
      <c r="A4" s="195"/>
      <c r="B4" s="195"/>
      <c r="C4" s="205" t="s">
        <v>125</v>
      </c>
      <c r="D4" s="206">
        <f>+D5+D6+D8+D13+D18+D21</f>
        <v>32</v>
      </c>
      <c r="E4" s="207"/>
      <c r="F4" s="208"/>
      <c r="G4" s="208"/>
      <c r="H4" s="208"/>
      <c r="I4" s="208"/>
      <c r="J4" s="208"/>
      <c r="K4" s="208"/>
      <c r="L4" s="208"/>
      <c r="M4" s="209">
        <f>+M5+M6+M7+M20+M21</f>
        <v>665</v>
      </c>
      <c r="N4" s="195"/>
      <c r="O4" s="195"/>
      <c r="P4" s="195"/>
      <c r="Q4" s="195"/>
      <c r="R4" s="195"/>
      <c r="S4" s="195"/>
      <c r="T4" s="195"/>
      <c r="U4" s="195"/>
      <c r="V4" s="195"/>
      <c r="W4" s="195"/>
      <c r="X4" s="195"/>
      <c r="Y4" s="195"/>
      <c r="Z4" s="195"/>
    </row>
    <row r="5" ht="18.0" customHeight="1">
      <c r="C5" s="210" t="s">
        <v>126</v>
      </c>
      <c r="D5" s="211">
        <v>1.0</v>
      </c>
      <c r="E5" s="212"/>
      <c r="F5" s="213">
        <v>20.0</v>
      </c>
      <c r="G5" s="213"/>
      <c r="H5" s="213"/>
      <c r="I5" s="213"/>
      <c r="J5" s="213"/>
      <c r="K5" s="213"/>
      <c r="L5" s="213"/>
      <c r="M5" s="214">
        <f t="shared" ref="M5:M6" si="1">+F5</f>
        <v>20</v>
      </c>
      <c r="N5" s="215"/>
    </row>
    <row r="6" ht="14.25" customHeight="1">
      <c r="C6" s="210" t="s">
        <v>127</v>
      </c>
      <c r="D6" s="211">
        <v>2.0</v>
      </c>
      <c r="E6" s="211">
        <v>1.0</v>
      </c>
      <c r="F6" s="213">
        <v>40.0</v>
      </c>
      <c r="G6" s="213"/>
      <c r="H6" s="213"/>
      <c r="I6" s="213"/>
      <c r="J6" s="213"/>
      <c r="K6" s="213"/>
      <c r="L6" s="213"/>
      <c r="M6" s="214">
        <f t="shared" si="1"/>
        <v>40</v>
      </c>
    </row>
    <row r="7" ht="14.25" customHeight="1">
      <c r="C7" s="210" t="s">
        <v>128</v>
      </c>
      <c r="D7" s="216">
        <f>+D8+D13+D18</f>
        <v>28</v>
      </c>
      <c r="E7" s="211"/>
      <c r="F7" s="217">
        <v>50.0</v>
      </c>
      <c r="G7" s="217">
        <f>+G8+G12</f>
        <v>220</v>
      </c>
      <c r="H7" s="217">
        <f t="shared" ref="H7:J7" si="2">+H13</f>
        <v>100</v>
      </c>
      <c r="I7" s="217">
        <f t="shared" si="2"/>
        <v>100</v>
      </c>
      <c r="J7" s="217">
        <f t="shared" si="2"/>
        <v>60</v>
      </c>
      <c r="K7" s="217">
        <v>20.0</v>
      </c>
      <c r="L7" s="217"/>
      <c r="M7" s="218">
        <f>SUM(F7:L7)</f>
        <v>550</v>
      </c>
    </row>
    <row r="8" ht="14.25" customHeight="1" outlineLevel="1">
      <c r="C8" s="219" t="s">
        <v>129</v>
      </c>
      <c r="D8" s="220">
        <f>SUM(D9:D11)</f>
        <v>12</v>
      </c>
      <c r="E8" s="220"/>
      <c r="F8" s="221">
        <v>50.0</v>
      </c>
      <c r="G8" s="221">
        <f>+G10+G11</f>
        <v>170</v>
      </c>
      <c r="H8" s="221"/>
      <c r="I8" s="221"/>
      <c r="J8" s="221"/>
      <c r="K8" s="221"/>
      <c r="L8" s="221"/>
      <c r="M8" s="222">
        <v>220.0</v>
      </c>
    </row>
    <row r="9" ht="18.75" customHeight="1" outlineLevel="2">
      <c r="C9" s="223" t="s">
        <v>130</v>
      </c>
      <c r="D9" s="224">
        <v>2.0</v>
      </c>
      <c r="E9" s="224">
        <v>2.0</v>
      </c>
      <c r="F9" s="225">
        <v>50.0</v>
      </c>
      <c r="G9" s="225"/>
      <c r="H9" s="225"/>
      <c r="I9" s="225"/>
      <c r="J9" s="225"/>
      <c r="K9" s="225"/>
      <c r="L9" s="225"/>
      <c r="M9" s="226">
        <v>50.0</v>
      </c>
    </row>
    <row r="10" ht="14.25" customHeight="1" outlineLevel="2">
      <c r="C10" s="227" t="s">
        <v>131</v>
      </c>
      <c r="D10" s="224">
        <v>9.0</v>
      </c>
      <c r="E10" s="224" t="s">
        <v>132</v>
      </c>
      <c r="F10" s="225"/>
      <c r="G10" s="225">
        <v>150.0</v>
      </c>
      <c r="H10" s="225"/>
      <c r="I10" s="225"/>
      <c r="J10" s="225"/>
      <c r="K10" s="225"/>
      <c r="L10" s="225"/>
      <c r="M10" s="226">
        <v>150.0</v>
      </c>
    </row>
    <row r="11" ht="15.0" customHeight="1" outlineLevel="2">
      <c r="C11" s="223" t="s">
        <v>133</v>
      </c>
      <c r="D11" s="224">
        <v>1.0</v>
      </c>
      <c r="E11" s="224" t="s">
        <v>134</v>
      </c>
      <c r="F11" s="225"/>
      <c r="G11" s="225">
        <v>20.0</v>
      </c>
      <c r="H11" s="225"/>
      <c r="I11" s="225"/>
      <c r="J11" s="225"/>
      <c r="K11" s="225"/>
      <c r="L11" s="225"/>
      <c r="M11" s="226">
        <v>20.0</v>
      </c>
    </row>
    <row r="12" ht="14.25" customHeight="1" outlineLevel="1">
      <c r="C12" s="228" t="s">
        <v>135</v>
      </c>
      <c r="D12" s="229">
        <v>5.0</v>
      </c>
      <c r="E12" s="224">
        <v>2.0</v>
      </c>
      <c r="F12" s="221"/>
      <c r="G12" s="221">
        <v>50.0</v>
      </c>
      <c r="H12" s="221"/>
      <c r="I12" s="221"/>
      <c r="J12" s="221"/>
      <c r="K12" s="221"/>
      <c r="L12" s="221"/>
      <c r="M12" s="222">
        <v>50.0</v>
      </c>
    </row>
    <row r="13" ht="15.75" customHeight="1" outlineLevel="1">
      <c r="C13" s="228" t="s">
        <v>136</v>
      </c>
      <c r="D13" s="229">
        <f>SUM(D14:D17)</f>
        <v>15</v>
      </c>
      <c r="E13" s="224"/>
      <c r="F13" s="221"/>
      <c r="G13" s="221"/>
      <c r="H13" s="221">
        <v>100.0</v>
      </c>
      <c r="I13" s="221">
        <v>100.0</v>
      </c>
      <c r="J13" s="221">
        <f>+J15+J16+J17</f>
        <v>60</v>
      </c>
      <c r="K13" s="221"/>
      <c r="L13" s="221"/>
      <c r="M13" s="230">
        <f>+H13+I13+J13</f>
        <v>260</v>
      </c>
    </row>
    <row r="14" ht="14.25" customHeight="1" outlineLevel="2">
      <c r="C14" s="223" t="s">
        <v>137</v>
      </c>
      <c r="D14" s="224">
        <v>10.0</v>
      </c>
      <c r="E14" s="224" t="s">
        <v>138</v>
      </c>
      <c r="F14" s="225"/>
      <c r="G14" s="225"/>
      <c r="H14" s="225">
        <v>100.0</v>
      </c>
      <c r="I14" s="225">
        <v>100.0</v>
      </c>
      <c r="J14" s="225"/>
      <c r="K14" s="225"/>
      <c r="L14" s="225"/>
      <c r="M14" s="231">
        <v>200.0</v>
      </c>
    </row>
    <row r="15" ht="18.0" customHeight="1" outlineLevel="2">
      <c r="C15" s="227" t="s">
        <v>139</v>
      </c>
      <c r="D15" s="224">
        <v>2.0</v>
      </c>
      <c r="E15" s="224" t="s">
        <v>140</v>
      </c>
      <c r="F15" s="225"/>
      <c r="G15" s="225"/>
      <c r="H15" s="225"/>
      <c r="I15" s="225"/>
      <c r="J15" s="225">
        <v>20.0</v>
      </c>
      <c r="K15" s="225"/>
      <c r="L15" s="225"/>
      <c r="M15" s="226">
        <v>20.0</v>
      </c>
    </row>
    <row r="16" ht="13.5" customHeight="1" outlineLevel="2">
      <c r="C16" s="227" t="s">
        <v>141</v>
      </c>
      <c r="D16" s="224">
        <v>2.0</v>
      </c>
      <c r="E16" s="224" t="s">
        <v>142</v>
      </c>
      <c r="F16" s="225"/>
      <c r="G16" s="225"/>
      <c r="H16" s="225"/>
      <c r="I16" s="225"/>
      <c r="J16" s="225">
        <v>20.0</v>
      </c>
      <c r="K16" s="225"/>
      <c r="L16" s="225"/>
      <c r="M16" s="226">
        <v>20.0</v>
      </c>
    </row>
    <row r="17" ht="14.25" customHeight="1" outlineLevel="2">
      <c r="C17" s="227" t="s">
        <v>143</v>
      </c>
      <c r="D17" s="224">
        <v>1.0</v>
      </c>
      <c r="E17" s="224" t="s">
        <v>144</v>
      </c>
      <c r="F17" s="225"/>
      <c r="G17" s="225"/>
      <c r="H17" s="225"/>
      <c r="I17" s="225"/>
      <c r="J17" s="225">
        <v>20.0</v>
      </c>
      <c r="K17" s="225"/>
      <c r="L17" s="225"/>
      <c r="M17" s="226">
        <v>20.0</v>
      </c>
    </row>
    <row r="18" ht="14.25" customHeight="1" outlineLevel="1">
      <c r="C18" s="228" t="s">
        <v>145</v>
      </c>
      <c r="D18" s="220">
        <v>1.0</v>
      </c>
      <c r="E18" s="224" t="s">
        <v>146</v>
      </c>
      <c r="F18" s="221"/>
      <c r="G18" s="221"/>
      <c r="H18" s="221"/>
      <c r="I18" s="221"/>
      <c r="J18" s="221"/>
      <c r="K18" s="221">
        <v>20.0</v>
      </c>
      <c r="L18" s="221"/>
      <c r="M18" s="232">
        <f>+K18</f>
        <v>20</v>
      </c>
    </row>
    <row r="19" ht="21.0" customHeight="1" outlineLevel="1">
      <c r="C19" s="228" t="s">
        <v>147</v>
      </c>
      <c r="D19" s="220" t="s">
        <v>148</v>
      </c>
      <c r="E19" s="220">
        <v>6.0</v>
      </c>
      <c r="F19" s="221"/>
      <c r="G19" s="221"/>
      <c r="H19" s="221"/>
      <c r="I19" s="221"/>
      <c r="J19" s="221"/>
      <c r="K19" s="221"/>
      <c r="L19" s="221"/>
      <c r="M19" s="233" t="s">
        <v>149</v>
      </c>
    </row>
    <row r="20" ht="18.0" customHeight="1">
      <c r="C20" s="210" t="s">
        <v>150</v>
      </c>
      <c r="D20" s="211">
        <f>+D4</f>
        <v>32</v>
      </c>
      <c r="E20" s="212"/>
      <c r="F20" s="213">
        <v>5.0</v>
      </c>
      <c r="G20" s="213">
        <v>5.0</v>
      </c>
      <c r="H20" s="213">
        <v>5.0</v>
      </c>
      <c r="I20" s="213">
        <v>5.0</v>
      </c>
      <c r="J20" s="213">
        <v>5.0</v>
      </c>
      <c r="K20" s="213">
        <v>5.0</v>
      </c>
      <c r="L20" s="213">
        <v>5.0</v>
      </c>
      <c r="M20" s="234">
        <f>SUM(F20:L20)</f>
        <v>35</v>
      </c>
    </row>
    <row r="21" ht="14.25" customHeight="1">
      <c r="C21" s="210" t="s">
        <v>151</v>
      </c>
      <c r="D21" s="211">
        <v>1.0</v>
      </c>
      <c r="E21" s="211">
        <v>7.0</v>
      </c>
      <c r="F21" s="213"/>
      <c r="G21" s="213"/>
      <c r="H21" s="213"/>
      <c r="I21" s="213"/>
      <c r="J21" s="213"/>
      <c r="K21" s="213"/>
      <c r="L21" s="213">
        <v>20.0</v>
      </c>
      <c r="M21" s="234">
        <f>+L21</f>
        <v>20</v>
      </c>
    </row>
    <row r="22" ht="14.25" customHeight="1">
      <c r="A22" s="195"/>
      <c r="B22" s="195"/>
      <c r="C22" s="235" t="s">
        <v>152</v>
      </c>
      <c r="D22" s="224"/>
      <c r="E22" s="236"/>
      <c r="F22" s="237">
        <f>+F20+F7+F6+F5</f>
        <v>115</v>
      </c>
      <c r="G22" s="237">
        <f>+G20+G12+G8</f>
        <v>225</v>
      </c>
      <c r="H22" s="237">
        <f t="shared" ref="H22:J22" si="3">+H20+H13</f>
        <v>105</v>
      </c>
      <c r="I22" s="237">
        <f t="shared" si="3"/>
        <v>105</v>
      </c>
      <c r="J22" s="237">
        <f t="shared" si="3"/>
        <v>65</v>
      </c>
      <c r="K22" s="237">
        <f>+K20+K18</f>
        <v>25</v>
      </c>
      <c r="L22" s="237">
        <f>+L21+L20</f>
        <v>25</v>
      </c>
      <c r="M22" s="238">
        <f>+F22+G22+H22+I22+J22+K22+L22</f>
        <v>665</v>
      </c>
      <c r="N22" s="195"/>
      <c r="O22" s="195"/>
      <c r="P22" s="195"/>
      <c r="Q22" s="195"/>
      <c r="R22" s="195"/>
      <c r="S22" s="195"/>
      <c r="T22" s="195"/>
      <c r="U22" s="195"/>
      <c r="V22" s="195"/>
      <c r="W22" s="195"/>
      <c r="X22" s="195"/>
      <c r="Y22" s="195"/>
      <c r="Z22" s="195"/>
    </row>
    <row r="23" ht="14.25" customHeight="1">
      <c r="A23" s="195"/>
      <c r="B23" s="195"/>
      <c r="C23" s="241" t="s">
        <v>154</v>
      </c>
      <c r="D23" s="242"/>
      <c r="E23" s="243"/>
      <c r="F23" s="244">
        <f>+F22</f>
        <v>115</v>
      </c>
      <c r="G23" s="244">
        <f t="shared" ref="G23:L23" si="4">+F23+G22</f>
        <v>340</v>
      </c>
      <c r="H23" s="244">
        <f t="shared" si="4"/>
        <v>445</v>
      </c>
      <c r="I23" s="244">
        <f t="shared" si="4"/>
        <v>550</v>
      </c>
      <c r="J23" s="244">
        <f t="shared" si="4"/>
        <v>615</v>
      </c>
      <c r="K23" s="244">
        <f t="shared" si="4"/>
        <v>640</v>
      </c>
      <c r="L23" s="244">
        <f t="shared" si="4"/>
        <v>665</v>
      </c>
      <c r="M23" s="245"/>
      <c r="N23" s="195"/>
      <c r="O23" s="195"/>
      <c r="P23" s="195"/>
      <c r="Q23" s="195"/>
      <c r="R23" s="195"/>
      <c r="S23" s="195"/>
      <c r="T23" s="195"/>
      <c r="U23" s="195"/>
      <c r="V23" s="195"/>
      <c r="W23" s="195"/>
      <c r="X23" s="195"/>
      <c r="Y23" s="195"/>
      <c r="Z23" s="195"/>
    </row>
    <row r="24" ht="14.25" customHeight="1">
      <c r="A24" s="195"/>
      <c r="B24" s="195"/>
      <c r="C24" s="246" t="s">
        <v>155</v>
      </c>
      <c r="D24" s="247"/>
      <c r="E24" s="247"/>
      <c r="F24" s="248">
        <f>+F23/M22</f>
        <v>0.1729323308</v>
      </c>
      <c r="G24" s="248">
        <f>+G23/M22</f>
        <v>0.5112781955</v>
      </c>
      <c r="H24" s="248">
        <f>+H23/M22</f>
        <v>0.6691729323</v>
      </c>
      <c r="I24" s="248">
        <f>+I23/M22</f>
        <v>0.8270676692</v>
      </c>
      <c r="J24" s="248">
        <f>+J23/M22</f>
        <v>0.9248120301</v>
      </c>
      <c r="K24" s="248">
        <f>+K23/M22</f>
        <v>0.962406015</v>
      </c>
      <c r="L24" s="248">
        <f>+L23/M22</f>
        <v>1</v>
      </c>
      <c r="M24" s="249"/>
      <c r="N24" s="195"/>
      <c r="O24" s="195"/>
      <c r="P24" s="195"/>
      <c r="Q24" s="195"/>
      <c r="R24" s="195"/>
      <c r="S24" s="195"/>
      <c r="T24" s="195"/>
      <c r="U24" s="195"/>
      <c r="V24" s="195"/>
      <c r="W24" s="195"/>
      <c r="X24" s="195"/>
      <c r="Y24" s="195"/>
      <c r="Z24" s="195"/>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F2:L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3"/>
  <cols>
    <col customWidth="1" min="1" max="1" width="3.38"/>
    <col customWidth="1" hidden="1" min="2" max="2" width="7.5"/>
    <col customWidth="1" min="3" max="3" width="19.75"/>
    <col customWidth="1" hidden="1" min="4" max="4" width="8.5"/>
    <col customWidth="1" hidden="1" min="5" max="5" width="6.63"/>
    <col customWidth="1" min="6" max="6" width="6.63"/>
    <col customWidth="1" min="7" max="8" width="6.0"/>
    <col customWidth="1" min="9" max="13" width="5.75"/>
    <col customWidth="1" min="14" max="14" width="9.13"/>
    <col customWidth="1" min="15" max="26" width="9.38"/>
  </cols>
  <sheetData>
    <row r="1" ht="14.25" customHeight="1">
      <c r="C1" s="250" t="s">
        <v>156</v>
      </c>
    </row>
    <row r="2" ht="16.5" customHeight="1">
      <c r="E2" s="251"/>
      <c r="F2" s="251"/>
      <c r="G2" s="252" t="s">
        <v>121</v>
      </c>
      <c r="H2" s="12"/>
      <c r="I2" s="12"/>
      <c r="J2" s="12"/>
      <c r="K2" s="12"/>
      <c r="L2" s="12"/>
      <c r="M2" s="28"/>
    </row>
    <row r="3" ht="14.25" customHeight="1">
      <c r="C3" s="253" t="s">
        <v>121</v>
      </c>
      <c r="D3" s="254" t="s">
        <v>122</v>
      </c>
      <c r="E3" s="255" t="s">
        <v>153</v>
      </c>
      <c r="F3" s="255">
        <v>0.0</v>
      </c>
      <c r="G3" s="203">
        <v>1.0</v>
      </c>
      <c r="H3" s="203">
        <v>2.0</v>
      </c>
      <c r="I3" s="203">
        <v>3.0</v>
      </c>
      <c r="J3" s="203">
        <v>4.0</v>
      </c>
      <c r="K3" s="203">
        <v>5.0</v>
      </c>
      <c r="L3" s="203">
        <v>6.0</v>
      </c>
      <c r="M3" s="203">
        <v>7.0</v>
      </c>
      <c r="N3" s="256" t="s">
        <v>157</v>
      </c>
    </row>
    <row r="4" ht="14.25" customHeight="1">
      <c r="C4" s="205" t="s">
        <v>125</v>
      </c>
      <c r="D4" s="257">
        <f>+D5+D6+D8+D13+D18+D21</f>
        <v>32</v>
      </c>
      <c r="E4" s="207"/>
      <c r="F4" s="207"/>
      <c r="G4" s="208"/>
      <c r="H4" s="208"/>
      <c r="I4" s="208"/>
      <c r="J4" s="208"/>
      <c r="K4" s="208"/>
      <c r="L4" s="208"/>
      <c r="M4" s="208"/>
      <c r="N4" s="258">
        <v>665.0</v>
      </c>
    </row>
    <row r="5" ht="23.25" customHeight="1">
      <c r="C5" s="259" t="s">
        <v>126</v>
      </c>
      <c r="D5" s="211">
        <v>1.0</v>
      </c>
      <c r="E5" s="212"/>
      <c r="F5" s="212"/>
      <c r="G5" s="260">
        <v>50.0</v>
      </c>
      <c r="H5" s="261"/>
      <c r="I5" s="261"/>
      <c r="J5" s="261"/>
      <c r="K5" s="261"/>
      <c r="L5" s="261"/>
      <c r="M5" s="261"/>
      <c r="N5" s="262">
        <v>20.0</v>
      </c>
    </row>
    <row r="6" ht="14.25" customHeight="1">
      <c r="C6" s="210" t="s">
        <v>127</v>
      </c>
      <c r="D6" s="211">
        <v>2.0</v>
      </c>
      <c r="E6" s="211">
        <v>1.0</v>
      </c>
      <c r="F6" s="211"/>
      <c r="G6" s="260">
        <v>10.0</v>
      </c>
      <c r="H6" s="261"/>
      <c r="I6" s="261"/>
      <c r="J6" s="261"/>
      <c r="K6" s="261"/>
      <c r="L6" s="261"/>
      <c r="M6" s="261"/>
      <c r="N6" s="262">
        <v>40.0</v>
      </c>
    </row>
    <row r="7" ht="14.25" customHeight="1">
      <c r="C7" s="210" t="s">
        <v>128</v>
      </c>
      <c r="D7" s="216">
        <f>+D8+D13+D18</f>
        <v>28</v>
      </c>
      <c r="E7" s="211"/>
      <c r="F7" s="211"/>
      <c r="G7" s="263">
        <f t="shared" ref="G7:G8" si="1">+G8</f>
        <v>100</v>
      </c>
      <c r="H7" s="263">
        <f>+H8+H12</f>
        <v>270</v>
      </c>
      <c r="I7" s="263"/>
      <c r="J7" s="263"/>
      <c r="K7" s="263"/>
      <c r="L7" s="263"/>
      <c r="M7" s="263"/>
      <c r="N7" s="262">
        <v>550.0</v>
      </c>
    </row>
    <row r="8" ht="14.25" customHeight="1" outlineLevel="1">
      <c r="C8" s="219" t="s">
        <v>129</v>
      </c>
      <c r="D8" s="220">
        <f>SUM(D9:D11)</f>
        <v>12</v>
      </c>
      <c r="E8" s="220"/>
      <c r="F8" s="220"/>
      <c r="G8" s="264">
        <f t="shared" si="1"/>
        <v>100</v>
      </c>
      <c r="H8" s="264">
        <f>+H9+H10+H11</f>
        <v>220</v>
      </c>
      <c r="I8" s="264"/>
      <c r="J8" s="264"/>
      <c r="K8" s="264"/>
      <c r="L8" s="264"/>
      <c r="M8" s="264"/>
      <c r="N8" s="265">
        <v>220.0</v>
      </c>
    </row>
    <row r="9" ht="14.25" customHeight="1" outlineLevel="3">
      <c r="C9" s="266" t="s">
        <v>130</v>
      </c>
      <c r="D9" s="224">
        <v>2.0</v>
      </c>
      <c r="E9" s="224">
        <v>2.0</v>
      </c>
      <c r="F9" s="224"/>
      <c r="G9" s="267">
        <v>100.0</v>
      </c>
      <c r="H9" s="267">
        <v>50.0</v>
      </c>
      <c r="I9" s="267"/>
      <c r="J9" s="267"/>
      <c r="K9" s="267"/>
      <c r="L9" s="267"/>
      <c r="M9" s="267"/>
      <c r="N9" s="237"/>
    </row>
    <row r="10" ht="14.25" customHeight="1" outlineLevel="3">
      <c r="C10" s="266" t="s">
        <v>131</v>
      </c>
      <c r="D10" s="224">
        <v>9.0</v>
      </c>
      <c r="E10" s="224" t="s">
        <v>132</v>
      </c>
      <c r="F10" s="224"/>
      <c r="G10" s="267"/>
      <c r="H10" s="268">
        <v>160.0</v>
      </c>
      <c r="I10" s="267"/>
      <c r="J10" s="267"/>
      <c r="K10" s="267"/>
      <c r="L10" s="267"/>
      <c r="M10" s="267"/>
      <c r="N10" s="237"/>
    </row>
    <row r="11" ht="14.25" customHeight="1" outlineLevel="3">
      <c r="C11" s="266" t="s">
        <v>158</v>
      </c>
      <c r="D11" s="224">
        <v>1.0</v>
      </c>
      <c r="E11" s="224" t="s">
        <v>134</v>
      </c>
      <c r="F11" s="224"/>
      <c r="G11" s="267"/>
      <c r="H11" s="268">
        <v>10.0</v>
      </c>
      <c r="I11" s="267"/>
      <c r="J11" s="267"/>
      <c r="K11" s="267"/>
      <c r="L11" s="267"/>
      <c r="M11" s="267"/>
      <c r="N11" s="237"/>
    </row>
    <row r="12" ht="14.25" customHeight="1" outlineLevel="1">
      <c r="C12" s="228" t="s">
        <v>135</v>
      </c>
      <c r="D12" s="229">
        <v>5.0</v>
      </c>
      <c r="E12" s="224">
        <v>2.0</v>
      </c>
      <c r="F12" s="224"/>
      <c r="G12" s="264"/>
      <c r="H12" s="221">
        <v>50.0</v>
      </c>
      <c r="I12" s="264"/>
      <c r="J12" s="264"/>
      <c r="K12" s="264"/>
      <c r="L12" s="264"/>
      <c r="M12" s="264"/>
      <c r="N12" s="269">
        <v>50.0</v>
      </c>
    </row>
    <row r="13" ht="14.25" customHeight="1" outlineLevel="1">
      <c r="C13" s="228" t="s">
        <v>136</v>
      </c>
      <c r="D13" s="229">
        <f>SUM(D14:D17)</f>
        <v>15</v>
      </c>
      <c r="E13" s="224"/>
      <c r="F13" s="224"/>
      <c r="G13" s="264"/>
      <c r="H13" s="264"/>
      <c r="I13" s="264"/>
      <c r="J13" s="264"/>
      <c r="K13" s="264"/>
      <c r="L13" s="264"/>
      <c r="M13" s="264"/>
      <c r="N13" s="269">
        <v>260.0</v>
      </c>
    </row>
    <row r="14" ht="14.25" customHeight="1" outlineLevel="2">
      <c r="C14" s="270" t="s">
        <v>137</v>
      </c>
      <c r="D14" s="224">
        <v>10.0</v>
      </c>
      <c r="E14" s="224" t="s">
        <v>138</v>
      </c>
      <c r="F14" s="224"/>
      <c r="G14" s="267"/>
      <c r="H14" s="267"/>
      <c r="I14" s="267"/>
      <c r="J14" s="267"/>
      <c r="K14" s="267"/>
      <c r="L14" s="267"/>
      <c r="M14" s="267"/>
      <c r="N14" s="237"/>
    </row>
    <row r="15" ht="14.25" customHeight="1" outlineLevel="2">
      <c r="C15" s="266" t="s">
        <v>139</v>
      </c>
      <c r="D15" s="224">
        <v>2.0</v>
      </c>
      <c r="E15" s="224" t="s">
        <v>140</v>
      </c>
      <c r="F15" s="224"/>
      <c r="G15" s="267"/>
      <c r="H15" s="267"/>
      <c r="I15" s="267"/>
      <c r="J15" s="267"/>
      <c r="K15" s="267"/>
      <c r="L15" s="267"/>
      <c r="M15" s="267"/>
      <c r="N15" s="237"/>
    </row>
    <row r="16" ht="14.25" customHeight="1" outlineLevel="2">
      <c r="C16" s="266" t="s">
        <v>141</v>
      </c>
      <c r="D16" s="224">
        <v>2.0</v>
      </c>
      <c r="E16" s="224" t="s">
        <v>142</v>
      </c>
      <c r="F16" s="224"/>
      <c r="G16" s="267"/>
      <c r="H16" s="267"/>
      <c r="I16" s="267"/>
      <c r="J16" s="267"/>
      <c r="K16" s="267"/>
      <c r="L16" s="267"/>
      <c r="M16" s="267"/>
      <c r="N16" s="237"/>
    </row>
    <row r="17" ht="14.25" customHeight="1" outlineLevel="2">
      <c r="C17" s="266" t="s">
        <v>143</v>
      </c>
      <c r="D17" s="224">
        <v>1.0</v>
      </c>
      <c r="E17" s="224" t="s">
        <v>144</v>
      </c>
      <c r="F17" s="224"/>
      <c r="G17" s="267"/>
      <c r="H17" s="267"/>
      <c r="I17" s="267"/>
      <c r="J17" s="267"/>
      <c r="K17" s="267"/>
      <c r="L17" s="267"/>
      <c r="M17" s="267"/>
      <c r="N17" s="237"/>
    </row>
    <row r="18" ht="14.25" customHeight="1" outlineLevel="1">
      <c r="C18" s="228" t="s">
        <v>145</v>
      </c>
      <c r="D18" s="220">
        <v>1.0</v>
      </c>
      <c r="E18" s="224" t="s">
        <v>146</v>
      </c>
      <c r="F18" s="224"/>
      <c r="G18" s="264"/>
      <c r="H18" s="264"/>
      <c r="I18" s="264"/>
      <c r="J18" s="264"/>
      <c r="K18" s="264"/>
      <c r="L18" s="264"/>
      <c r="M18" s="264"/>
      <c r="N18" s="269">
        <v>20.0</v>
      </c>
    </row>
    <row r="19" ht="14.25" customHeight="1" outlineLevel="1">
      <c r="C19" s="228" t="s">
        <v>159</v>
      </c>
      <c r="D19" s="220" t="s">
        <v>148</v>
      </c>
      <c r="E19" s="220">
        <v>6.0</v>
      </c>
      <c r="F19" s="220"/>
      <c r="G19" s="264"/>
      <c r="H19" s="264"/>
      <c r="I19" s="264"/>
      <c r="J19" s="264"/>
      <c r="K19" s="264"/>
      <c r="L19" s="264"/>
      <c r="M19" s="264"/>
      <c r="N19" s="269" t="s">
        <v>149</v>
      </c>
    </row>
    <row r="20" ht="14.25" customHeight="1">
      <c r="C20" s="210" t="s">
        <v>150</v>
      </c>
      <c r="D20" s="211">
        <f>+D4</f>
        <v>32</v>
      </c>
      <c r="E20" s="212"/>
      <c r="F20" s="212"/>
      <c r="G20" s="261">
        <v>0.0</v>
      </c>
      <c r="H20" s="261">
        <v>5.0</v>
      </c>
      <c r="I20" s="261"/>
      <c r="J20" s="261"/>
      <c r="K20" s="261"/>
      <c r="L20" s="261"/>
      <c r="M20" s="261"/>
      <c r="N20" s="262">
        <v>35.0</v>
      </c>
    </row>
    <row r="21" ht="14.25" customHeight="1">
      <c r="C21" s="210" t="s">
        <v>151</v>
      </c>
      <c r="D21" s="211">
        <v>1.0</v>
      </c>
      <c r="E21" s="211">
        <v>7.0</v>
      </c>
      <c r="F21" s="211"/>
      <c r="G21" s="261"/>
      <c r="H21" s="261"/>
      <c r="I21" s="261"/>
      <c r="J21" s="261"/>
      <c r="K21" s="261"/>
      <c r="L21" s="261"/>
      <c r="M21" s="261"/>
      <c r="N21" s="262">
        <v>20.0</v>
      </c>
    </row>
    <row r="22" ht="14.25" customHeight="1">
      <c r="C22" s="235" t="s">
        <v>152</v>
      </c>
      <c r="D22" s="224"/>
      <c r="E22" s="236"/>
      <c r="F22" s="236"/>
      <c r="G22" s="271">
        <f>+G20+G7+G6+G5</f>
        <v>160</v>
      </c>
      <c r="H22" s="271">
        <f>+H7+H20</f>
        <v>275</v>
      </c>
      <c r="I22" s="271">
        <f t="shared" ref="I22:K22" si="2">+I20+I13</f>
        <v>0</v>
      </c>
      <c r="J22" s="271">
        <f t="shared" si="2"/>
        <v>0</v>
      </c>
      <c r="K22" s="271">
        <f t="shared" si="2"/>
        <v>0</v>
      </c>
      <c r="L22" s="271">
        <f>+L20+L18</f>
        <v>0</v>
      </c>
      <c r="M22" s="271">
        <f>+M21+M20</f>
        <v>0</v>
      </c>
      <c r="N22" s="272"/>
    </row>
    <row r="23" ht="14.25" customHeight="1">
      <c r="C23" s="246" t="s">
        <v>160</v>
      </c>
      <c r="D23" s="206"/>
      <c r="E23" s="247"/>
      <c r="F23" s="247">
        <v>0.0</v>
      </c>
      <c r="G23" s="273">
        <f>+G22</f>
        <v>160</v>
      </c>
      <c r="H23" s="273">
        <f>+G23+H22</f>
        <v>435</v>
      </c>
      <c r="I23" s="273"/>
      <c r="J23" s="273"/>
      <c r="K23" s="273">
        <f t="shared" ref="K23:M23" si="3">+J23+K22</f>
        <v>0</v>
      </c>
      <c r="L23" s="273">
        <f t="shared" si="3"/>
        <v>0</v>
      </c>
      <c r="M23" s="273">
        <f t="shared" si="3"/>
        <v>0</v>
      </c>
      <c r="N23" s="274"/>
    </row>
    <row r="24" ht="14.25" customHeight="1">
      <c r="C24" s="246" t="s">
        <v>155</v>
      </c>
      <c r="D24" s="247"/>
      <c r="E24" s="247"/>
      <c r="F24" s="247"/>
      <c r="G24" s="248">
        <f>+G23/N4</f>
        <v>0.2406015038</v>
      </c>
      <c r="H24" s="248">
        <f>+H23/N4</f>
        <v>0.6541353383</v>
      </c>
      <c r="I24" s="248"/>
      <c r="J24" s="248"/>
      <c r="K24" s="248"/>
      <c r="L24" s="248"/>
      <c r="M24" s="248"/>
      <c r="N24" s="274"/>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1:N1"/>
    <mergeCell ref="G2:M2"/>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6" width="9.38"/>
  </cols>
  <sheetData>
    <row r="1" ht="14.25" customHeight="1"/>
    <row r="2" ht="14.25" customHeight="1">
      <c r="A2" s="275" t="s">
        <v>161</v>
      </c>
      <c r="B2" s="275">
        <v>1.0</v>
      </c>
      <c r="C2" s="275">
        <v>2.0</v>
      </c>
      <c r="D2" s="275">
        <v>3.0</v>
      </c>
      <c r="E2" s="275">
        <v>4.0</v>
      </c>
      <c r="F2" s="275">
        <v>5.0</v>
      </c>
      <c r="G2" s="275">
        <v>6.0</v>
      </c>
      <c r="H2" s="275">
        <v>7.0</v>
      </c>
    </row>
    <row r="3" ht="14.25" customHeight="1">
      <c r="A3" s="275" t="s">
        <v>162</v>
      </c>
      <c r="B3" s="276">
        <v>115.0</v>
      </c>
      <c r="C3" s="276">
        <v>340.0</v>
      </c>
      <c r="D3" s="183">
        <v>445.0</v>
      </c>
      <c r="E3" s="183">
        <v>550.0</v>
      </c>
      <c r="F3" s="183">
        <v>615.0</v>
      </c>
      <c r="G3" s="183">
        <v>640.0</v>
      </c>
      <c r="H3" s="183">
        <v>665.0</v>
      </c>
    </row>
    <row r="4" ht="14.25" customHeight="1">
      <c r="A4" s="275" t="s">
        <v>163</v>
      </c>
      <c r="B4" s="276">
        <f>+'costo real'!G23</f>
        <v>160</v>
      </c>
      <c r="C4" s="276">
        <f>+'costo real'!H23</f>
        <v>435</v>
      </c>
      <c r="D4" s="183"/>
      <c r="E4" s="183"/>
      <c r="F4" s="183"/>
      <c r="G4" s="183"/>
      <c r="H4" s="183"/>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5"/>
    <col customWidth="1" min="2" max="2" width="13.5"/>
    <col customWidth="1" min="3" max="3" width="11.5"/>
    <col customWidth="1" min="4" max="4" width="9.0"/>
    <col customWidth="1" min="5" max="5" width="6.5"/>
    <col customWidth="1" min="6" max="6" width="6.38"/>
    <col customWidth="1" min="7" max="7" width="8.0"/>
    <col customWidth="1" min="8" max="13" width="6.0"/>
    <col customWidth="1" min="14" max="14" width="10.38"/>
    <col customWidth="1" min="15" max="26" width="9.38"/>
  </cols>
  <sheetData>
    <row r="1">
      <c r="E1" s="195"/>
    </row>
    <row r="2" ht="31.5" customHeight="1">
      <c r="A2" s="195"/>
      <c r="B2" s="195"/>
      <c r="C2" s="195"/>
      <c r="D2" s="277" t="s">
        <v>164</v>
      </c>
      <c r="N2" s="195"/>
      <c r="O2" s="195"/>
      <c r="P2" s="195"/>
      <c r="Q2" s="195"/>
      <c r="R2" s="195"/>
      <c r="S2" s="195"/>
      <c r="T2" s="195"/>
      <c r="U2" s="195"/>
      <c r="V2" s="195"/>
      <c r="W2" s="195"/>
      <c r="X2" s="195"/>
      <c r="Y2" s="195"/>
      <c r="Z2" s="195"/>
    </row>
    <row r="3" ht="0.75" customHeight="1"/>
    <row r="4" ht="21.75" hidden="1" customHeight="1"/>
    <row r="5" ht="16.5" customHeight="1">
      <c r="A5" s="195"/>
      <c r="B5" s="195"/>
      <c r="C5" s="195"/>
      <c r="D5" s="250"/>
      <c r="E5" s="250"/>
      <c r="F5" s="278" t="s">
        <v>165</v>
      </c>
      <c r="G5" s="12"/>
      <c r="H5" s="12"/>
      <c r="I5" s="12"/>
      <c r="J5" s="12"/>
      <c r="K5" s="12"/>
      <c r="L5" s="12"/>
      <c r="M5" s="28"/>
      <c r="N5" s="195"/>
      <c r="O5" s="195"/>
      <c r="P5" s="195"/>
      <c r="Q5" s="195"/>
      <c r="R5" s="195"/>
      <c r="S5" s="195"/>
      <c r="T5" s="195"/>
      <c r="U5" s="195"/>
      <c r="V5" s="195"/>
      <c r="W5" s="195"/>
      <c r="X5" s="195"/>
      <c r="Y5" s="195"/>
      <c r="Z5" s="195"/>
    </row>
    <row r="6">
      <c r="A6" s="279"/>
      <c r="B6" s="202" t="s">
        <v>166</v>
      </c>
      <c r="C6" s="202" t="s">
        <v>122</v>
      </c>
      <c r="D6" s="202" t="s">
        <v>153</v>
      </c>
      <c r="E6" s="280" t="s">
        <v>167</v>
      </c>
      <c r="F6" s="281">
        <v>1.0</v>
      </c>
      <c r="G6" s="281" t="s">
        <v>168</v>
      </c>
      <c r="H6" s="281">
        <v>2.0</v>
      </c>
      <c r="I6" s="281">
        <v>3.0</v>
      </c>
      <c r="J6" s="281">
        <v>4.0</v>
      </c>
      <c r="K6" s="281">
        <v>5.0</v>
      </c>
      <c r="L6" s="281">
        <v>6.0</v>
      </c>
      <c r="M6" s="281">
        <v>7.0</v>
      </c>
      <c r="N6" s="282" t="s">
        <v>169</v>
      </c>
      <c r="O6" s="279"/>
      <c r="P6" s="279"/>
      <c r="Q6" s="279"/>
      <c r="R6" s="279"/>
      <c r="S6" s="279"/>
      <c r="T6" s="279"/>
      <c r="U6" s="279"/>
      <c r="V6" s="279"/>
      <c r="W6" s="279"/>
      <c r="X6" s="279"/>
      <c r="Y6" s="279"/>
      <c r="Z6" s="279"/>
    </row>
    <row r="7">
      <c r="A7" s="195"/>
      <c r="B7" s="205" t="s">
        <v>125</v>
      </c>
      <c r="C7" s="206">
        <f>+C8+C9+C11+C16+C21+C24</f>
        <v>32</v>
      </c>
      <c r="D7" s="207"/>
      <c r="E7" s="207"/>
      <c r="F7" s="208"/>
      <c r="G7" s="208"/>
      <c r="H7" s="208"/>
      <c r="I7" s="208"/>
      <c r="J7" s="208"/>
      <c r="K7" s="208"/>
      <c r="L7" s="208"/>
      <c r="M7" s="208"/>
      <c r="N7" s="209">
        <v>665.0</v>
      </c>
      <c r="O7" s="195"/>
      <c r="P7" s="195"/>
      <c r="Q7" s="195"/>
      <c r="R7" s="195"/>
      <c r="S7" s="195"/>
      <c r="T7" s="195"/>
      <c r="U7" s="195"/>
      <c r="V7" s="195"/>
      <c r="W7" s="195"/>
      <c r="X7" s="195"/>
      <c r="Y7" s="195"/>
      <c r="Z7" s="195"/>
    </row>
    <row r="8">
      <c r="A8" s="195"/>
      <c r="B8" s="210" t="s">
        <v>126</v>
      </c>
      <c r="C8" s="211">
        <v>1.0</v>
      </c>
      <c r="D8" s="212"/>
      <c r="E8" s="283">
        <v>1.0</v>
      </c>
      <c r="F8" s="213">
        <v>20.0</v>
      </c>
      <c r="G8" s="213"/>
      <c r="H8" s="213"/>
      <c r="I8" s="213"/>
      <c r="J8" s="213"/>
      <c r="K8" s="213"/>
      <c r="L8" s="213"/>
      <c r="M8" s="213"/>
      <c r="N8" s="214">
        <v>20.0</v>
      </c>
      <c r="O8" s="195"/>
      <c r="P8" s="195"/>
      <c r="Q8" s="195"/>
      <c r="R8" s="195"/>
      <c r="S8" s="195"/>
      <c r="T8" s="195"/>
      <c r="U8" s="195"/>
      <c r="V8" s="195"/>
      <c r="W8" s="195"/>
      <c r="X8" s="195"/>
      <c r="Y8" s="195"/>
      <c r="Z8" s="195"/>
    </row>
    <row r="9">
      <c r="A9" s="195"/>
      <c r="B9" s="210" t="s">
        <v>127</v>
      </c>
      <c r="C9" s="211">
        <v>2.0</v>
      </c>
      <c r="D9" s="211">
        <v>1.0</v>
      </c>
      <c r="E9" s="284">
        <v>1.0</v>
      </c>
      <c r="F9" s="213">
        <v>40.0</v>
      </c>
      <c r="G9" s="213"/>
      <c r="H9" s="213"/>
      <c r="I9" s="213"/>
      <c r="J9" s="213"/>
      <c r="K9" s="213"/>
      <c r="L9" s="213"/>
      <c r="M9" s="213"/>
      <c r="N9" s="214">
        <v>40.0</v>
      </c>
      <c r="O9" s="195"/>
      <c r="P9" s="195"/>
      <c r="Q9" s="195"/>
      <c r="R9" s="195"/>
      <c r="S9" s="195"/>
      <c r="T9" s="195"/>
      <c r="U9" s="195"/>
      <c r="V9" s="195"/>
      <c r="W9" s="195"/>
      <c r="X9" s="195"/>
      <c r="Y9" s="195"/>
      <c r="Z9" s="195"/>
    </row>
    <row r="10">
      <c r="A10" s="195"/>
      <c r="B10" s="210" t="s">
        <v>128</v>
      </c>
      <c r="C10" s="216">
        <f>+C11+C16+C21</f>
        <v>28</v>
      </c>
      <c r="D10" s="211"/>
      <c r="E10" s="211"/>
      <c r="F10" s="217">
        <f t="shared" ref="F10:F11" si="1">+F11</f>
        <v>12.5</v>
      </c>
      <c r="G10" s="217"/>
      <c r="H10" s="217">
        <f>+H11+H15</f>
        <v>255.5</v>
      </c>
      <c r="I10" s="217"/>
      <c r="J10" s="217"/>
      <c r="K10" s="217"/>
      <c r="L10" s="217"/>
      <c r="M10" s="217"/>
      <c r="N10" s="218">
        <v>550.0</v>
      </c>
      <c r="O10" s="195"/>
      <c r="P10" s="195"/>
      <c r="Q10" s="195"/>
      <c r="R10" s="195"/>
      <c r="S10" s="195"/>
      <c r="T10" s="195"/>
      <c r="U10" s="195"/>
      <c r="V10" s="195"/>
      <c r="W10" s="195"/>
      <c r="X10" s="195"/>
      <c r="Y10" s="195"/>
      <c r="Z10" s="195"/>
    </row>
    <row r="11">
      <c r="A11" s="195"/>
      <c r="B11" s="219" t="s">
        <v>129</v>
      </c>
      <c r="C11" s="220">
        <f>SUM(C12:C14)</f>
        <v>12</v>
      </c>
      <c r="D11" s="220"/>
      <c r="E11" s="220"/>
      <c r="F11" s="221">
        <f t="shared" si="1"/>
        <v>12.5</v>
      </c>
      <c r="G11" s="221"/>
      <c r="H11" s="221">
        <f>+H12+H13+H14</f>
        <v>205.5</v>
      </c>
      <c r="I11" s="221"/>
      <c r="J11" s="221"/>
      <c r="K11" s="221"/>
      <c r="L11" s="221"/>
      <c r="M11" s="221"/>
      <c r="N11" s="222">
        <v>220.0</v>
      </c>
      <c r="O11" s="195"/>
      <c r="P11" s="195"/>
      <c r="Q11" s="195"/>
      <c r="R11" s="195"/>
      <c r="S11" s="195"/>
      <c r="T11" s="195"/>
      <c r="U11" s="195"/>
      <c r="V11" s="195"/>
      <c r="W11" s="195"/>
      <c r="X11" s="195"/>
      <c r="Y11" s="195"/>
      <c r="Z11" s="195"/>
    </row>
    <row r="12" ht="42.75" customHeight="1">
      <c r="A12" s="195"/>
      <c r="B12" s="285" t="s">
        <v>170</v>
      </c>
      <c r="C12" s="224">
        <v>2.0</v>
      </c>
      <c r="D12" s="224">
        <v>2.0</v>
      </c>
      <c r="E12" s="286">
        <v>0.25</v>
      </c>
      <c r="F12" s="225">
        <v>12.5</v>
      </c>
      <c r="G12" s="287">
        <v>0.75</v>
      </c>
      <c r="H12" s="225">
        <f t="shared" ref="H12:H14" si="2">+G12*N12</f>
        <v>37.5</v>
      </c>
      <c r="I12" s="225"/>
      <c r="J12" s="225"/>
      <c r="K12" s="225"/>
      <c r="L12" s="225"/>
      <c r="M12" s="225"/>
      <c r="N12" s="226">
        <v>50.0</v>
      </c>
      <c r="O12" s="195"/>
      <c r="P12" s="195"/>
      <c r="Q12" s="195"/>
      <c r="R12" s="195"/>
      <c r="S12" s="195"/>
      <c r="T12" s="195"/>
      <c r="U12" s="195"/>
      <c r="V12" s="195"/>
      <c r="W12" s="195"/>
      <c r="X12" s="195"/>
      <c r="Y12" s="195"/>
      <c r="Z12" s="195"/>
    </row>
    <row r="13">
      <c r="A13" s="195"/>
      <c r="B13" s="285" t="s">
        <v>131</v>
      </c>
      <c r="C13" s="224">
        <v>9.0</v>
      </c>
      <c r="D13" s="224" t="s">
        <v>132</v>
      </c>
      <c r="E13" s="224"/>
      <c r="F13" s="225"/>
      <c r="G13" s="287">
        <v>1.0</v>
      </c>
      <c r="H13" s="225">
        <f t="shared" si="2"/>
        <v>150</v>
      </c>
      <c r="I13" s="225"/>
      <c r="J13" s="225"/>
      <c r="K13" s="225"/>
      <c r="L13" s="225"/>
      <c r="M13" s="225"/>
      <c r="N13" s="226">
        <v>150.0</v>
      </c>
      <c r="O13" s="195"/>
      <c r="P13" s="195"/>
      <c r="Q13" s="195"/>
      <c r="R13" s="195"/>
      <c r="S13" s="195"/>
      <c r="T13" s="195"/>
      <c r="U13" s="195"/>
      <c r="V13" s="195"/>
      <c r="W13" s="195"/>
      <c r="X13" s="195"/>
      <c r="Y13" s="195"/>
      <c r="Z13" s="195"/>
    </row>
    <row r="14">
      <c r="A14" s="195"/>
      <c r="B14" s="285" t="s">
        <v>158</v>
      </c>
      <c r="C14" s="224">
        <v>1.0</v>
      </c>
      <c r="D14" s="224" t="s">
        <v>134</v>
      </c>
      <c r="E14" s="224"/>
      <c r="F14" s="225"/>
      <c r="G14" s="287">
        <v>0.9</v>
      </c>
      <c r="H14" s="225">
        <f t="shared" si="2"/>
        <v>18</v>
      </c>
      <c r="I14" s="225"/>
      <c r="J14" s="225"/>
      <c r="K14" s="225"/>
      <c r="L14" s="225"/>
      <c r="M14" s="225"/>
      <c r="N14" s="226">
        <v>20.0</v>
      </c>
      <c r="O14" s="195"/>
      <c r="P14" s="195"/>
      <c r="Q14" s="195"/>
      <c r="R14" s="195"/>
      <c r="S14" s="195"/>
      <c r="T14" s="195"/>
      <c r="U14" s="195"/>
      <c r="V14" s="195"/>
      <c r="W14" s="195"/>
      <c r="X14" s="195"/>
      <c r="Y14" s="195"/>
      <c r="Z14" s="195"/>
    </row>
    <row r="15">
      <c r="A15" s="195"/>
      <c r="B15" s="228" t="s">
        <v>135</v>
      </c>
      <c r="C15" s="229">
        <v>5.0</v>
      </c>
      <c r="D15" s="224">
        <v>2.0</v>
      </c>
      <c r="E15" s="224"/>
      <c r="F15" s="221"/>
      <c r="G15" s="287">
        <v>1.0</v>
      </c>
      <c r="H15" s="221">
        <f>+N15*G15</f>
        <v>50</v>
      </c>
      <c r="I15" s="221"/>
      <c r="J15" s="221"/>
      <c r="K15" s="221"/>
      <c r="L15" s="221"/>
      <c r="M15" s="221"/>
      <c r="N15" s="222">
        <v>50.0</v>
      </c>
      <c r="O15" s="195"/>
      <c r="P15" s="195"/>
      <c r="Q15" s="195"/>
      <c r="R15" s="195"/>
      <c r="S15" s="195"/>
      <c r="T15" s="195"/>
      <c r="U15" s="195"/>
      <c r="V15" s="195"/>
      <c r="W15" s="195"/>
      <c r="X15" s="195"/>
      <c r="Y15" s="195"/>
      <c r="Z15" s="195"/>
    </row>
    <row r="16">
      <c r="A16" s="195"/>
      <c r="B16" s="228" t="s">
        <v>136</v>
      </c>
      <c r="C16" s="229">
        <f>SUM(C17:C20)</f>
        <v>15</v>
      </c>
      <c r="D16" s="224"/>
      <c r="E16" s="224"/>
      <c r="F16" s="221"/>
      <c r="G16" s="268"/>
      <c r="H16" s="221"/>
      <c r="I16" s="221"/>
      <c r="J16" s="221"/>
      <c r="K16" s="221"/>
      <c r="L16" s="221"/>
      <c r="M16" s="221"/>
      <c r="N16" s="288">
        <v>260.0</v>
      </c>
      <c r="O16" s="195"/>
      <c r="P16" s="195"/>
      <c r="Q16" s="195"/>
      <c r="R16" s="195"/>
      <c r="S16" s="195"/>
      <c r="T16" s="195"/>
      <c r="U16" s="195"/>
      <c r="V16" s="195"/>
      <c r="W16" s="195"/>
      <c r="X16" s="195"/>
      <c r="Y16" s="195"/>
      <c r="Z16" s="195"/>
    </row>
    <row r="17">
      <c r="A17" s="195"/>
      <c r="B17" s="289" t="s">
        <v>137</v>
      </c>
      <c r="C17" s="224">
        <v>10.0</v>
      </c>
      <c r="D17" s="224" t="s">
        <v>138</v>
      </c>
      <c r="E17" s="224"/>
      <c r="F17" s="225"/>
      <c r="G17" s="225"/>
      <c r="H17" s="225"/>
      <c r="I17" s="225"/>
      <c r="J17" s="225"/>
      <c r="K17" s="225"/>
      <c r="L17" s="225"/>
      <c r="M17" s="225"/>
      <c r="N17" s="231"/>
      <c r="O17" s="195"/>
      <c r="P17" s="195"/>
      <c r="Q17" s="195"/>
      <c r="R17" s="195"/>
      <c r="S17" s="195"/>
      <c r="T17" s="195"/>
      <c r="U17" s="195"/>
      <c r="V17" s="195"/>
      <c r="W17" s="195"/>
      <c r="X17" s="195"/>
      <c r="Y17" s="195"/>
      <c r="Z17" s="195"/>
    </row>
    <row r="18">
      <c r="A18" s="195"/>
      <c r="B18" s="285" t="s">
        <v>139</v>
      </c>
      <c r="C18" s="224">
        <v>2.0</v>
      </c>
      <c r="D18" s="224" t="s">
        <v>140</v>
      </c>
      <c r="E18" s="224"/>
      <c r="F18" s="225"/>
      <c r="G18" s="225"/>
      <c r="H18" s="225"/>
      <c r="I18" s="225"/>
      <c r="J18" s="225"/>
      <c r="K18" s="225"/>
      <c r="L18" s="225"/>
      <c r="M18" s="225"/>
      <c r="N18" s="226"/>
      <c r="O18" s="195"/>
      <c r="P18" s="195"/>
      <c r="Q18" s="195"/>
      <c r="R18" s="195"/>
      <c r="S18" s="195"/>
      <c r="T18" s="195"/>
      <c r="U18" s="195"/>
      <c r="V18" s="195"/>
      <c r="W18" s="195"/>
      <c r="X18" s="195"/>
      <c r="Y18" s="195"/>
      <c r="Z18" s="195"/>
    </row>
    <row r="19">
      <c r="A19" s="195"/>
      <c r="B19" s="285" t="s">
        <v>141</v>
      </c>
      <c r="C19" s="224">
        <v>2.0</v>
      </c>
      <c r="D19" s="224" t="s">
        <v>142</v>
      </c>
      <c r="E19" s="224"/>
      <c r="F19" s="225"/>
      <c r="G19" s="225"/>
      <c r="H19" s="225"/>
      <c r="I19" s="225"/>
      <c r="J19" s="225"/>
      <c r="K19" s="225"/>
      <c r="L19" s="225"/>
      <c r="M19" s="225"/>
      <c r="N19" s="226"/>
      <c r="O19" s="195"/>
      <c r="P19" s="195"/>
      <c r="Q19" s="195"/>
      <c r="R19" s="195"/>
      <c r="S19" s="195"/>
      <c r="T19" s="195"/>
      <c r="U19" s="195"/>
      <c r="V19" s="195"/>
      <c r="W19" s="195"/>
      <c r="X19" s="195"/>
      <c r="Y19" s="195"/>
      <c r="Z19" s="195"/>
    </row>
    <row r="20">
      <c r="A20" s="195"/>
      <c r="B20" s="285" t="s">
        <v>143</v>
      </c>
      <c r="C20" s="224">
        <v>1.0</v>
      </c>
      <c r="D20" s="224" t="s">
        <v>144</v>
      </c>
      <c r="E20" s="224"/>
      <c r="F20" s="225"/>
      <c r="G20" s="225"/>
      <c r="H20" s="225"/>
      <c r="I20" s="225"/>
      <c r="J20" s="225"/>
      <c r="K20" s="225"/>
      <c r="L20" s="225"/>
      <c r="M20" s="225"/>
      <c r="N20" s="226"/>
      <c r="O20" s="195"/>
      <c r="P20" s="195"/>
      <c r="Q20" s="195"/>
      <c r="R20" s="195"/>
      <c r="S20" s="195"/>
      <c r="T20" s="195"/>
      <c r="U20" s="195"/>
      <c r="V20" s="195"/>
      <c r="W20" s="195"/>
      <c r="X20" s="195"/>
      <c r="Y20" s="195"/>
      <c r="Z20" s="195"/>
    </row>
    <row r="21">
      <c r="A21" s="195"/>
      <c r="B21" s="228" t="s">
        <v>145</v>
      </c>
      <c r="C21" s="220">
        <v>1.0</v>
      </c>
      <c r="D21" s="224" t="s">
        <v>146</v>
      </c>
      <c r="E21" s="224"/>
      <c r="F21" s="221"/>
      <c r="G21" s="221"/>
      <c r="H21" s="221"/>
      <c r="I21" s="221"/>
      <c r="J21" s="221"/>
      <c r="K21" s="221"/>
      <c r="L21" s="221"/>
      <c r="M21" s="221"/>
      <c r="N21" s="233">
        <v>20.0</v>
      </c>
      <c r="O21" s="195"/>
      <c r="P21" s="195"/>
      <c r="Q21" s="195"/>
      <c r="R21" s="195"/>
      <c r="S21" s="195"/>
      <c r="T21" s="195"/>
      <c r="U21" s="195"/>
      <c r="V21" s="195"/>
      <c r="W21" s="195"/>
      <c r="X21" s="195"/>
      <c r="Y21" s="195"/>
      <c r="Z21" s="195"/>
    </row>
    <row r="22">
      <c r="A22" s="195"/>
      <c r="B22" s="228" t="s">
        <v>159</v>
      </c>
      <c r="C22" s="220" t="s">
        <v>148</v>
      </c>
      <c r="D22" s="220">
        <v>6.0</v>
      </c>
      <c r="E22" s="220"/>
      <c r="F22" s="221"/>
      <c r="G22" s="221"/>
      <c r="H22" s="221"/>
      <c r="I22" s="221"/>
      <c r="J22" s="221"/>
      <c r="K22" s="221"/>
      <c r="L22" s="221"/>
      <c r="M22" s="221"/>
      <c r="N22" s="233" t="s">
        <v>149</v>
      </c>
      <c r="O22" s="195"/>
      <c r="P22" s="195"/>
      <c r="Q22" s="195"/>
      <c r="R22" s="195"/>
      <c r="S22" s="195"/>
      <c r="T22" s="195"/>
      <c r="U22" s="195"/>
      <c r="V22" s="195"/>
      <c r="W22" s="195"/>
      <c r="X22" s="195"/>
      <c r="Y22" s="195"/>
      <c r="Z22" s="195"/>
    </row>
    <row r="23">
      <c r="A23" s="195"/>
      <c r="B23" s="210" t="s">
        <v>150</v>
      </c>
      <c r="C23" s="211">
        <f>+C7</f>
        <v>32</v>
      </c>
      <c r="D23" s="212"/>
      <c r="E23" s="290">
        <v>0.0</v>
      </c>
      <c r="F23" s="213">
        <v>0.0</v>
      </c>
      <c r="G23" s="287">
        <v>0.14</v>
      </c>
      <c r="H23" s="213">
        <v>5.0</v>
      </c>
      <c r="I23" s="213"/>
      <c r="J23" s="213"/>
      <c r="K23" s="213"/>
      <c r="L23" s="213"/>
      <c r="M23" s="213"/>
      <c r="N23" s="234">
        <v>35.0</v>
      </c>
      <c r="O23" s="195"/>
      <c r="P23" s="195"/>
      <c r="Q23" s="195"/>
      <c r="R23" s="195"/>
      <c r="S23" s="195"/>
      <c r="T23" s="195"/>
      <c r="U23" s="195"/>
      <c r="V23" s="195"/>
      <c r="W23" s="195"/>
      <c r="X23" s="195"/>
      <c r="Y23" s="195"/>
      <c r="Z23" s="195"/>
    </row>
    <row r="24">
      <c r="A24" s="195"/>
      <c r="B24" s="210" t="s">
        <v>151</v>
      </c>
      <c r="C24" s="211">
        <v>1.0</v>
      </c>
      <c r="D24" s="211">
        <v>7.0</v>
      </c>
      <c r="E24" s="211"/>
      <c r="F24" s="213"/>
      <c r="G24" s="213"/>
      <c r="H24" s="213"/>
      <c r="I24" s="213"/>
      <c r="J24" s="213"/>
      <c r="K24" s="213"/>
      <c r="L24" s="213"/>
      <c r="M24" s="213"/>
      <c r="N24" s="234">
        <v>20.0</v>
      </c>
      <c r="O24" s="195"/>
      <c r="P24" s="195"/>
      <c r="Q24" s="195"/>
      <c r="R24" s="195"/>
      <c r="S24" s="195"/>
      <c r="T24" s="195"/>
      <c r="U24" s="195"/>
      <c r="V24" s="195"/>
      <c r="W24" s="195"/>
      <c r="X24" s="195"/>
      <c r="Y24" s="195"/>
      <c r="Z24" s="195"/>
    </row>
    <row r="25">
      <c r="A25" s="195"/>
      <c r="B25" s="235" t="s">
        <v>152</v>
      </c>
      <c r="C25" s="224"/>
      <c r="D25" s="236"/>
      <c r="E25" s="236"/>
      <c r="F25" s="291">
        <f>+F23+F10+F9+F8</f>
        <v>72.5</v>
      </c>
      <c r="G25" s="292"/>
      <c r="H25" s="293">
        <f>+H23+H15+H14+H13+H12</f>
        <v>260.5</v>
      </c>
      <c r="I25" s="231">
        <f t="shared" ref="I25:K25" si="3">+I23+I16</f>
        <v>0</v>
      </c>
      <c r="J25" s="231">
        <f t="shared" si="3"/>
        <v>0</v>
      </c>
      <c r="K25" s="231">
        <f t="shared" si="3"/>
        <v>0</v>
      </c>
      <c r="L25" s="231">
        <f>+L23+L21</f>
        <v>0</v>
      </c>
      <c r="M25" s="293">
        <f>+M24+M23</f>
        <v>0</v>
      </c>
      <c r="N25" s="272">
        <f>+F25+H25+I25+J25+K25+L25+M25</f>
        <v>333</v>
      </c>
      <c r="O25" s="195"/>
      <c r="P25" s="195"/>
      <c r="Q25" s="195"/>
      <c r="R25" s="195"/>
      <c r="S25" s="195"/>
      <c r="T25" s="195"/>
      <c r="U25" s="195"/>
      <c r="V25" s="195"/>
      <c r="W25" s="195"/>
      <c r="X25" s="195"/>
      <c r="Y25" s="195"/>
      <c r="Z25" s="195"/>
    </row>
    <row r="26">
      <c r="A26" s="195"/>
      <c r="B26" s="246" t="s">
        <v>171</v>
      </c>
      <c r="C26" s="206"/>
      <c r="D26" s="247"/>
      <c r="E26" s="247"/>
      <c r="F26" s="294">
        <f>+F25</f>
        <v>72.5</v>
      </c>
      <c r="G26" s="295"/>
      <c r="H26" s="218">
        <f>+F26+H25</f>
        <v>333</v>
      </c>
      <c r="I26" s="218" t="s">
        <v>172</v>
      </c>
      <c r="J26" s="218" t="s">
        <v>172</v>
      </c>
      <c r="K26" s="218" t="s">
        <v>172</v>
      </c>
      <c r="L26" s="218" t="s">
        <v>172</v>
      </c>
      <c r="M26" s="218" t="s">
        <v>172</v>
      </c>
      <c r="N26" s="274"/>
      <c r="O26" s="195"/>
      <c r="P26" s="195"/>
      <c r="Q26" s="195"/>
      <c r="R26" s="195"/>
      <c r="S26" s="195"/>
      <c r="T26" s="195"/>
      <c r="U26" s="195"/>
      <c r="V26" s="195"/>
      <c r="W26" s="195"/>
      <c r="X26" s="195"/>
      <c r="Y26" s="195"/>
      <c r="Z26" s="195"/>
    </row>
    <row r="27">
      <c r="A27" s="195"/>
      <c r="B27" s="246" t="s">
        <v>155</v>
      </c>
      <c r="C27" s="247"/>
      <c r="D27" s="247"/>
      <c r="E27" s="247"/>
      <c r="F27" s="296">
        <f>+F26/N7</f>
        <v>0.1090225564</v>
      </c>
      <c r="G27" s="297"/>
      <c r="H27" s="296">
        <f>+H26/N7</f>
        <v>0.5007518797</v>
      </c>
      <c r="I27" s="248"/>
      <c r="J27" s="248"/>
      <c r="K27" s="248"/>
      <c r="L27" s="248"/>
      <c r="M27" s="248"/>
      <c r="N27" s="274"/>
      <c r="O27" s="195"/>
      <c r="P27" s="195"/>
      <c r="Q27" s="195"/>
      <c r="R27" s="195"/>
      <c r="S27" s="195"/>
      <c r="T27" s="195"/>
      <c r="U27" s="195"/>
      <c r="V27" s="195"/>
      <c r="W27" s="195"/>
      <c r="X27" s="195"/>
      <c r="Y27" s="195"/>
      <c r="Z27" s="195"/>
    </row>
    <row r="28">
      <c r="E28" s="195"/>
    </row>
    <row r="29">
      <c r="E29" s="195"/>
    </row>
    <row r="30">
      <c r="E30" s="195"/>
    </row>
    <row r="31">
      <c r="E31" s="195"/>
    </row>
    <row r="32">
      <c r="E32" s="195"/>
    </row>
    <row r="33">
      <c r="E33" s="195"/>
    </row>
    <row r="34">
      <c r="E34" s="195"/>
    </row>
    <row r="35">
      <c r="E35" s="195"/>
    </row>
    <row r="36">
      <c r="E36" s="195"/>
    </row>
    <row r="37">
      <c r="E37" s="195"/>
    </row>
    <row r="38">
      <c r="E38" s="195"/>
    </row>
    <row r="39">
      <c r="E39" s="195"/>
    </row>
    <row r="40">
      <c r="E40" s="195"/>
    </row>
    <row r="41">
      <c r="E41" s="195"/>
    </row>
    <row r="42">
      <c r="E42" s="195"/>
    </row>
    <row r="43">
      <c r="E43" s="195"/>
    </row>
    <row r="44">
      <c r="E44" s="195"/>
    </row>
    <row r="45">
      <c r="E45" s="195"/>
    </row>
    <row r="46">
      <c r="E46" s="195"/>
    </row>
    <row r="47">
      <c r="E47" s="195"/>
    </row>
    <row r="48">
      <c r="E48" s="195"/>
    </row>
    <row r="49">
      <c r="E49" s="195"/>
    </row>
    <row r="50">
      <c r="E50" s="195"/>
    </row>
    <row r="51">
      <c r="E51" s="195"/>
    </row>
    <row r="52">
      <c r="E52" s="195"/>
    </row>
    <row r="53">
      <c r="E53" s="195"/>
    </row>
    <row r="54">
      <c r="E54" s="195"/>
    </row>
    <row r="55">
      <c r="E55" s="195"/>
    </row>
    <row r="56">
      <c r="E56" s="195"/>
    </row>
    <row r="57">
      <c r="E57" s="195"/>
    </row>
    <row r="58">
      <c r="E58" s="195"/>
    </row>
    <row r="59">
      <c r="E59" s="195"/>
    </row>
    <row r="60">
      <c r="E60" s="195"/>
    </row>
    <row r="61">
      <c r="E61" s="195"/>
    </row>
    <row r="62">
      <c r="E62" s="195"/>
    </row>
    <row r="63">
      <c r="E63" s="195"/>
    </row>
    <row r="64">
      <c r="E64" s="195"/>
    </row>
    <row r="65">
      <c r="E65" s="195"/>
    </row>
    <row r="66">
      <c r="E66" s="195"/>
    </row>
    <row r="67">
      <c r="E67" s="195"/>
    </row>
    <row r="68">
      <c r="E68" s="195"/>
    </row>
    <row r="69">
      <c r="E69" s="195"/>
    </row>
    <row r="70">
      <c r="E70" s="195"/>
    </row>
    <row r="71">
      <c r="E71" s="195"/>
    </row>
    <row r="72">
      <c r="E72" s="195"/>
    </row>
    <row r="73">
      <c r="E73" s="195"/>
    </row>
    <row r="74">
      <c r="E74" s="195"/>
    </row>
    <row r="75">
      <c r="E75" s="195"/>
    </row>
    <row r="76">
      <c r="E76" s="195"/>
    </row>
    <row r="77">
      <c r="E77" s="195"/>
    </row>
    <row r="78">
      <c r="E78" s="195"/>
    </row>
    <row r="79">
      <c r="E79" s="195"/>
    </row>
    <row r="80">
      <c r="E80" s="195"/>
    </row>
    <row r="81">
      <c r="E81" s="195"/>
    </row>
    <row r="82">
      <c r="E82" s="195"/>
    </row>
    <row r="83">
      <c r="E83" s="195"/>
    </row>
    <row r="84">
      <c r="E84" s="195"/>
    </row>
    <row r="85">
      <c r="E85" s="195"/>
    </row>
    <row r="86">
      <c r="E86" s="195"/>
    </row>
    <row r="87">
      <c r="E87" s="195"/>
    </row>
    <row r="88">
      <c r="E88" s="195"/>
    </row>
    <row r="89">
      <c r="E89" s="195"/>
    </row>
    <row r="90">
      <c r="E90" s="195"/>
    </row>
    <row r="91">
      <c r="E91" s="195"/>
    </row>
    <row r="92">
      <c r="E92" s="195"/>
    </row>
    <row r="93">
      <c r="E93" s="195"/>
    </row>
    <row r="94">
      <c r="E94" s="195"/>
    </row>
    <row r="95">
      <c r="E95" s="195"/>
    </row>
    <row r="96">
      <c r="E96" s="195"/>
    </row>
    <row r="97">
      <c r="E97" s="195"/>
    </row>
    <row r="98">
      <c r="E98" s="195"/>
    </row>
    <row r="99">
      <c r="E99" s="195"/>
    </row>
    <row r="100">
      <c r="E100" s="195"/>
    </row>
    <row r="101">
      <c r="E101" s="195"/>
    </row>
    <row r="102">
      <c r="E102" s="195"/>
    </row>
    <row r="103">
      <c r="E103" s="195"/>
    </row>
    <row r="104">
      <c r="E104" s="195"/>
    </row>
    <row r="105">
      <c r="E105" s="195"/>
    </row>
    <row r="106">
      <c r="E106" s="195"/>
    </row>
    <row r="107">
      <c r="E107" s="195"/>
    </row>
    <row r="108">
      <c r="E108" s="195"/>
    </row>
    <row r="109">
      <c r="E109" s="195"/>
    </row>
    <row r="110">
      <c r="E110" s="195"/>
    </row>
    <row r="111">
      <c r="E111" s="195"/>
    </row>
    <row r="112">
      <c r="E112" s="195"/>
    </row>
    <row r="113">
      <c r="E113" s="195"/>
    </row>
    <row r="114">
      <c r="E114" s="195"/>
    </row>
    <row r="115">
      <c r="E115" s="195"/>
    </row>
    <row r="116">
      <c r="E116" s="195"/>
    </row>
    <row r="117">
      <c r="E117" s="195"/>
    </row>
    <row r="118">
      <c r="E118" s="195"/>
    </row>
    <row r="119">
      <c r="E119" s="195"/>
    </row>
    <row r="120">
      <c r="E120" s="195"/>
    </row>
    <row r="121">
      <c r="E121" s="195"/>
    </row>
    <row r="122">
      <c r="E122" s="195"/>
    </row>
    <row r="123">
      <c r="E123" s="195"/>
    </row>
    <row r="124">
      <c r="E124" s="195"/>
    </row>
    <row r="125">
      <c r="E125" s="195"/>
    </row>
    <row r="126">
      <c r="E126" s="195"/>
    </row>
    <row r="127">
      <c r="E127" s="195"/>
    </row>
    <row r="128">
      <c r="E128" s="195"/>
    </row>
    <row r="129">
      <c r="E129" s="195"/>
    </row>
    <row r="130">
      <c r="E130" s="195"/>
    </row>
    <row r="131">
      <c r="E131" s="195"/>
    </row>
    <row r="132">
      <c r="E132" s="195"/>
    </row>
    <row r="133">
      <c r="E133" s="195"/>
    </row>
    <row r="134">
      <c r="E134" s="195"/>
    </row>
    <row r="135">
      <c r="E135" s="195"/>
    </row>
    <row r="136">
      <c r="E136" s="195"/>
    </row>
    <row r="137">
      <c r="E137" s="195"/>
    </row>
    <row r="138">
      <c r="E138" s="195"/>
    </row>
    <row r="139">
      <c r="E139" s="195"/>
    </row>
    <row r="140">
      <c r="E140" s="195"/>
    </row>
    <row r="141">
      <c r="E141" s="195"/>
    </row>
    <row r="142">
      <c r="E142" s="195"/>
    </row>
    <row r="143">
      <c r="E143" s="195"/>
    </row>
    <row r="144">
      <c r="E144" s="195"/>
    </row>
    <row r="145">
      <c r="E145" s="195"/>
    </row>
    <row r="146">
      <c r="E146" s="195"/>
    </row>
    <row r="147">
      <c r="E147" s="195"/>
    </row>
    <row r="148">
      <c r="E148" s="195"/>
    </row>
    <row r="149">
      <c r="E149" s="195"/>
    </row>
    <row r="150">
      <c r="E150" s="195"/>
    </row>
    <row r="151">
      <c r="E151" s="195"/>
    </row>
    <row r="152">
      <c r="E152" s="195"/>
    </row>
    <row r="153">
      <c r="E153" s="195"/>
    </row>
    <row r="154">
      <c r="E154" s="195"/>
    </row>
    <row r="155">
      <c r="E155" s="195"/>
    </row>
    <row r="156">
      <c r="E156" s="195"/>
    </row>
    <row r="157">
      <c r="E157" s="195"/>
    </row>
    <row r="158">
      <c r="E158" s="195"/>
    </row>
    <row r="159">
      <c r="E159" s="195"/>
    </row>
    <row r="160">
      <c r="E160" s="195"/>
    </row>
    <row r="161">
      <c r="E161" s="195"/>
    </row>
    <row r="162">
      <c r="E162" s="195"/>
    </row>
    <row r="163">
      <c r="E163" s="195"/>
    </row>
    <row r="164">
      <c r="E164" s="195"/>
    </row>
    <row r="165">
      <c r="E165" s="195"/>
    </row>
    <row r="166">
      <c r="E166" s="195"/>
    </row>
    <row r="167">
      <c r="E167" s="195"/>
    </row>
    <row r="168">
      <c r="E168" s="195"/>
    </row>
    <row r="169">
      <c r="E169" s="195"/>
    </row>
    <row r="170">
      <c r="E170" s="195"/>
    </row>
    <row r="171">
      <c r="E171" s="195"/>
    </row>
    <row r="172">
      <c r="E172" s="195"/>
    </row>
    <row r="173">
      <c r="E173" s="195"/>
    </row>
    <row r="174">
      <c r="E174" s="195"/>
    </row>
    <row r="175">
      <c r="E175" s="195"/>
    </row>
    <row r="176">
      <c r="E176" s="195"/>
    </row>
    <row r="177">
      <c r="E177" s="195"/>
    </row>
    <row r="178">
      <c r="E178" s="195"/>
    </row>
    <row r="179">
      <c r="E179" s="195"/>
    </row>
    <row r="180">
      <c r="E180" s="195"/>
    </row>
    <row r="181">
      <c r="E181" s="195"/>
    </row>
    <row r="182">
      <c r="E182" s="195"/>
    </row>
    <row r="183">
      <c r="E183" s="195"/>
    </row>
    <row r="184">
      <c r="E184" s="195"/>
    </row>
    <row r="185">
      <c r="E185" s="195"/>
    </row>
    <row r="186">
      <c r="E186" s="195"/>
    </row>
    <row r="187">
      <c r="E187" s="195"/>
    </row>
    <row r="188">
      <c r="E188" s="195"/>
    </row>
    <row r="189">
      <c r="E189" s="195"/>
    </row>
    <row r="190">
      <c r="E190" s="195"/>
    </row>
    <row r="191">
      <c r="E191" s="195"/>
    </row>
    <row r="192">
      <c r="E192" s="195"/>
    </row>
    <row r="193">
      <c r="E193" s="195"/>
    </row>
    <row r="194">
      <c r="E194" s="195"/>
    </row>
    <row r="195">
      <c r="E195" s="195"/>
    </row>
    <row r="196">
      <c r="E196" s="195"/>
    </row>
    <row r="197">
      <c r="E197" s="195"/>
    </row>
    <row r="198">
      <c r="E198" s="195"/>
    </row>
    <row r="199">
      <c r="E199" s="195"/>
    </row>
    <row r="200">
      <c r="E200" s="195"/>
    </row>
    <row r="201">
      <c r="E201" s="195"/>
    </row>
    <row r="202">
      <c r="E202" s="195"/>
    </row>
    <row r="203">
      <c r="E203" s="195"/>
    </row>
    <row r="204">
      <c r="E204" s="195"/>
    </row>
    <row r="205">
      <c r="E205" s="195"/>
    </row>
    <row r="206">
      <c r="E206" s="195"/>
    </row>
    <row r="207">
      <c r="E207" s="195"/>
    </row>
    <row r="208">
      <c r="E208" s="195"/>
    </row>
    <row r="209">
      <c r="E209" s="195"/>
    </row>
    <row r="210">
      <c r="E210" s="195"/>
    </row>
    <row r="211">
      <c r="E211" s="195"/>
    </row>
    <row r="212">
      <c r="E212" s="195"/>
    </row>
    <row r="213">
      <c r="E213" s="195"/>
    </row>
    <row r="214">
      <c r="E214" s="195"/>
    </row>
    <row r="215">
      <c r="E215" s="195"/>
    </row>
    <row r="216">
      <c r="E216" s="195"/>
    </row>
    <row r="217">
      <c r="E217" s="195"/>
    </row>
    <row r="218">
      <c r="E218" s="195"/>
    </row>
    <row r="219">
      <c r="E219" s="195"/>
    </row>
    <row r="220">
      <c r="E220" s="195"/>
    </row>
    <row r="221">
      <c r="E221" s="195"/>
    </row>
    <row r="222">
      <c r="E222" s="195"/>
    </row>
    <row r="223">
      <c r="E223" s="195"/>
    </row>
    <row r="224">
      <c r="E224" s="195"/>
    </row>
    <row r="225">
      <c r="E225" s="195"/>
    </row>
    <row r="226">
      <c r="E226" s="195"/>
    </row>
    <row r="227">
      <c r="E227" s="195"/>
    </row>
    <row r="228">
      <c r="E228" s="195"/>
    </row>
    <row r="229">
      <c r="E229" s="195"/>
    </row>
    <row r="230">
      <c r="E230" s="195"/>
    </row>
    <row r="231">
      <c r="E231" s="195"/>
    </row>
    <row r="232">
      <c r="E232" s="195"/>
    </row>
    <row r="233">
      <c r="E233" s="195"/>
    </row>
    <row r="234">
      <c r="E234" s="195"/>
    </row>
    <row r="235">
      <c r="E235" s="195"/>
    </row>
    <row r="236">
      <c r="E236" s="195"/>
    </row>
    <row r="237">
      <c r="E237" s="195"/>
    </row>
    <row r="238">
      <c r="E238" s="195"/>
    </row>
    <row r="239">
      <c r="E239" s="195"/>
    </row>
    <row r="240">
      <c r="E240" s="195"/>
    </row>
    <row r="241">
      <c r="E241" s="195"/>
    </row>
    <row r="242">
      <c r="E242" s="195"/>
    </row>
    <row r="243">
      <c r="E243" s="195"/>
    </row>
    <row r="244">
      <c r="E244" s="195"/>
    </row>
    <row r="245">
      <c r="E245" s="195"/>
    </row>
    <row r="246">
      <c r="E246" s="195"/>
    </row>
    <row r="247">
      <c r="E247" s="195"/>
    </row>
    <row r="248">
      <c r="E248" s="195"/>
    </row>
    <row r="249">
      <c r="E249" s="195"/>
    </row>
    <row r="250">
      <c r="E250" s="195"/>
    </row>
    <row r="251">
      <c r="E251" s="195"/>
    </row>
    <row r="252">
      <c r="E252" s="195"/>
    </row>
    <row r="253">
      <c r="E253" s="195"/>
    </row>
    <row r="254">
      <c r="E254" s="195"/>
    </row>
    <row r="255">
      <c r="E255" s="195"/>
    </row>
    <row r="256">
      <c r="E256" s="195"/>
    </row>
    <row r="257">
      <c r="E257" s="195"/>
    </row>
    <row r="258">
      <c r="E258" s="195"/>
    </row>
    <row r="259">
      <c r="E259" s="195"/>
    </row>
    <row r="260">
      <c r="E260" s="195"/>
    </row>
    <row r="261">
      <c r="E261" s="195"/>
    </row>
    <row r="262">
      <c r="E262" s="195"/>
    </row>
    <row r="263">
      <c r="E263" s="195"/>
    </row>
    <row r="264">
      <c r="E264" s="195"/>
    </row>
    <row r="265">
      <c r="E265" s="195"/>
    </row>
    <row r="266">
      <c r="E266" s="195"/>
    </row>
    <row r="267">
      <c r="E267" s="195"/>
    </row>
    <row r="268">
      <c r="E268" s="195"/>
    </row>
    <row r="269">
      <c r="E269" s="195"/>
    </row>
    <row r="270">
      <c r="E270" s="195"/>
    </row>
    <row r="271">
      <c r="E271" s="195"/>
    </row>
    <row r="272">
      <c r="E272" s="195"/>
    </row>
    <row r="273">
      <c r="E273" s="195"/>
    </row>
    <row r="274">
      <c r="E274" s="195"/>
    </row>
    <row r="275">
      <c r="E275" s="195"/>
    </row>
    <row r="276">
      <c r="E276" s="195"/>
    </row>
    <row r="277">
      <c r="E277" s="195"/>
    </row>
    <row r="278">
      <c r="E278" s="195"/>
    </row>
    <row r="279">
      <c r="E279" s="195"/>
    </row>
    <row r="280">
      <c r="E280" s="195"/>
    </row>
    <row r="281">
      <c r="E281" s="195"/>
    </row>
    <row r="282">
      <c r="E282" s="195"/>
    </row>
    <row r="283">
      <c r="E283" s="195"/>
    </row>
    <row r="284">
      <c r="E284" s="195"/>
    </row>
    <row r="285">
      <c r="E285" s="195"/>
    </row>
    <row r="286">
      <c r="E286" s="195"/>
    </row>
    <row r="287">
      <c r="E287" s="195"/>
    </row>
    <row r="288">
      <c r="E288" s="195"/>
    </row>
    <row r="289">
      <c r="E289" s="195"/>
    </row>
    <row r="290">
      <c r="E290" s="195"/>
    </row>
    <row r="291">
      <c r="E291" s="195"/>
    </row>
    <row r="292">
      <c r="E292" s="195"/>
    </row>
    <row r="293">
      <c r="E293" s="195"/>
    </row>
    <row r="294">
      <c r="E294" s="195"/>
    </row>
    <row r="295">
      <c r="E295" s="195"/>
    </row>
    <row r="296">
      <c r="E296" s="195"/>
    </row>
    <row r="297">
      <c r="E297" s="195"/>
    </row>
    <row r="298">
      <c r="E298" s="195"/>
    </row>
    <row r="299">
      <c r="E299" s="195"/>
    </row>
    <row r="300">
      <c r="E300" s="195"/>
    </row>
    <row r="301">
      <c r="E301" s="195"/>
    </row>
    <row r="302">
      <c r="E302" s="195"/>
    </row>
    <row r="303">
      <c r="E303" s="195"/>
    </row>
    <row r="304">
      <c r="E304" s="195"/>
    </row>
    <row r="305">
      <c r="E305" s="195"/>
    </row>
    <row r="306">
      <c r="E306" s="195"/>
    </row>
    <row r="307">
      <c r="E307" s="195"/>
    </row>
    <row r="308">
      <c r="E308" s="195"/>
    </row>
    <row r="309">
      <c r="E309" s="195"/>
    </row>
    <row r="310">
      <c r="E310" s="195"/>
    </row>
    <row r="311">
      <c r="E311" s="195"/>
    </row>
    <row r="312">
      <c r="E312" s="195"/>
    </row>
    <row r="313">
      <c r="E313" s="195"/>
    </row>
    <row r="314">
      <c r="E314" s="195"/>
    </row>
    <row r="315">
      <c r="E315" s="195"/>
    </row>
    <row r="316">
      <c r="E316" s="195"/>
    </row>
    <row r="317">
      <c r="E317" s="195"/>
    </row>
    <row r="318">
      <c r="E318" s="195"/>
    </row>
    <row r="319">
      <c r="E319" s="195"/>
    </row>
    <row r="320">
      <c r="E320" s="195"/>
    </row>
    <row r="321">
      <c r="E321" s="195"/>
    </row>
    <row r="322">
      <c r="E322" s="195"/>
    </row>
    <row r="323">
      <c r="E323" s="195"/>
    </row>
    <row r="324">
      <c r="E324" s="195"/>
    </row>
    <row r="325">
      <c r="E325" s="195"/>
    </row>
    <row r="326">
      <c r="E326" s="195"/>
    </row>
    <row r="327">
      <c r="E327" s="195"/>
    </row>
    <row r="328">
      <c r="E328" s="195"/>
    </row>
    <row r="329">
      <c r="E329" s="195"/>
    </row>
    <row r="330">
      <c r="E330" s="195"/>
    </row>
    <row r="331">
      <c r="E331" s="195"/>
    </row>
    <row r="332">
      <c r="E332" s="195"/>
    </row>
    <row r="333">
      <c r="E333" s="195"/>
    </row>
    <row r="334">
      <c r="E334" s="195"/>
    </row>
    <row r="335">
      <c r="E335" s="195"/>
    </row>
    <row r="336">
      <c r="E336" s="195"/>
    </row>
    <row r="337">
      <c r="E337" s="195"/>
    </row>
    <row r="338">
      <c r="E338" s="195"/>
    </row>
    <row r="339">
      <c r="E339" s="195"/>
    </row>
    <row r="340">
      <c r="E340" s="195"/>
    </row>
    <row r="341">
      <c r="E341" s="195"/>
    </row>
    <row r="342">
      <c r="E342" s="195"/>
    </row>
    <row r="343">
      <c r="E343" s="195"/>
    </row>
    <row r="344">
      <c r="E344" s="195"/>
    </row>
    <row r="345">
      <c r="E345" s="195"/>
    </row>
    <row r="346">
      <c r="E346" s="195"/>
    </row>
    <row r="347">
      <c r="E347" s="195"/>
    </row>
    <row r="348">
      <c r="E348" s="195"/>
    </row>
    <row r="349">
      <c r="E349" s="195"/>
    </row>
    <row r="350">
      <c r="E350" s="195"/>
    </row>
    <row r="351">
      <c r="E351" s="195"/>
    </row>
    <row r="352">
      <c r="E352" s="195"/>
    </row>
    <row r="353">
      <c r="E353" s="195"/>
    </row>
    <row r="354">
      <c r="E354" s="195"/>
    </row>
    <row r="355">
      <c r="E355" s="195"/>
    </row>
    <row r="356">
      <c r="E356" s="195"/>
    </row>
    <row r="357">
      <c r="E357" s="195"/>
    </row>
    <row r="358">
      <c r="E358" s="195"/>
    </row>
    <row r="359">
      <c r="E359" s="195"/>
    </row>
    <row r="360">
      <c r="E360" s="195"/>
    </row>
    <row r="361">
      <c r="E361" s="195"/>
    </row>
    <row r="362">
      <c r="E362" s="195"/>
    </row>
    <row r="363">
      <c r="E363" s="195"/>
    </row>
    <row r="364">
      <c r="E364" s="195"/>
    </row>
    <row r="365">
      <c r="E365" s="195"/>
    </row>
    <row r="366">
      <c r="E366" s="195"/>
    </row>
    <row r="367">
      <c r="E367" s="195"/>
    </row>
    <row r="368">
      <c r="E368" s="195"/>
    </row>
    <row r="369">
      <c r="E369" s="195"/>
    </row>
    <row r="370">
      <c r="E370" s="195"/>
    </row>
    <row r="371">
      <c r="E371" s="195"/>
    </row>
    <row r="372">
      <c r="E372" s="195"/>
    </row>
    <row r="373">
      <c r="E373" s="195"/>
    </row>
    <row r="374">
      <c r="E374" s="195"/>
    </row>
    <row r="375">
      <c r="E375" s="195"/>
    </row>
    <row r="376">
      <c r="E376" s="195"/>
    </row>
    <row r="377">
      <c r="E377" s="195"/>
    </row>
    <row r="378">
      <c r="E378" s="195"/>
    </row>
    <row r="379">
      <c r="E379" s="195"/>
    </row>
    <row r="380">
      <c r="E380" s="195"/>
    </row>
    <row r="381">
      <c r="E381" s="195"/>
    </row>
    <row r="382">
      <c r="E382" s="195"/>
    </row>
    <row r="383">
      <c r="E383" s="195"/>
    </row>
    <row r="384">
      <c r="E384" s="195"/>
    </row>
    <row r="385">
      <c r="E385" s="195"/>
    </row>
    <row r="386">
      <c r="E386" s="195"/>
    </row>
    <row r="387">
      <c r="E387" s="195"/>
    </row>
    <row r="388">
      <c r="E388" s="195"/>
    </row>
    <row r="389">
      <c r="E389" s="195"/>
    </row>
    <row r="390">
      <c r="E390" s="195"/>
    </row>
    <row r="391">
      <c r="E391" s="195"/>
    </row>
    <row r="392">
      <c r="E392" s="195"/>
    </row>
    <row r="393">
      <c r="E393" s="195"/>
    </row>
    <row r="394">
      <c r="E394" s="195"/>
    </row>
    <row r="395">
      <c r="E395" s="195"/>
    </row>
    <row r="396">
      <c r="E396" s="195"/>
    </row>
    <row r="397">
      <c r="E397" s="195"/>
    </row>
    <row r="398">
      <c r="E398" s="195"/>
    </row>
    <row r="399">
      <c r="E399" s="195"/>
    </row>
    <row r="400">
      <c r="E400" s="195"/>
    </row>
    <row r="401">
      <c r="E401" s="195"/>
    </row>
    <row r="402">
      <c r="E402" s="195"/>
    </row>
    <row r="403">
      <c r="E403" s="195"/>
    </row>
    <row r="404">
      <c r="E404" s="195"/>
    </row>
    <row r="405">
      <c r="E405" s="195"/>
    </row>
    <row r="406">
      <c r="E406" s="195"/>
    </row>
    <row r="407">
      <c r="E407" s="195"/>
    </row>
    <row r="408">
      <c r="E408" s="195"/>
    </row>
    <row r="409">
      <c r="E409" s="195"/>
    </row>
    <row r="410">
      <c r="E410" s="195"/>
    </row>
    <row r="411">
      <c r="E411" s="195"/>
    </row>
    <row r="412">
      <c r="E412" s="195"/>
    </row>
    <row r="413">
      <c r="E413" s="195"/>
    </row>
    <row r="414">
      <c r="E414" s="195"/>
    </row>
    <row r="415">
      <c r="E415" s="195"/>
    </row>
    <row r="416">
      <c r="E416" s="195"/>
    </row>
    <row r="417">
      <c r="E417" s="195"/>
    </row>
    <row r="418">
      <c r="E418" s="195"/>
    </row>
    <row r="419">
      <c r="E419" s="195"/>
    </row>
    <row r="420">
      <c r="E420" s="195"/>
    </row>
    <row r="421">
      <c r="E421" s="195"/>
    </row>
    <row r="422">
      <c r="E422" s="195"/>
    </row>
    <row r="423">
      <c r="E423" s="195"/>
    </row>
    <row r="424">
      <c r="E424" s="195"/>
    </row>
    <row r="425">
      <c r="E425" s="195"/>
    </row>
    <row r="426">
      <c r="E426" s="195"/>
    </row>
    <row r="427">
      <c r="E427" s="195"/>
    </row>
    <row r="428">
      <c r="E428" s="195"/>
    </row>
    <row r="429">
      <c r="E429" s="195"/>
    </row>
    <row r="430">
      <c r="E430" s="195"/>
    </row>
    <row r="431">
      <c r="E431" s="195"/>
    </row>
    <row r="432">
      <c r="E432" s="195"/>
    </row>
    <row r="433">
      <c r="E433" s="195"/>
    </row>
    <row r="434">
      <c r="E434" s="195"/>
    </row>
    <row r="435">
      <c r="E435" s="195"/>
    </row>
    <row r="436">
      <c r="E436" s="195"/>
    </row>
    <row r="437">
      <c r="E437" s="195"/>
    </row>
    <row r="438">
      <c r="E438" s="195"/>
    </row>
    <row r="439">
      <c r="E439" s="195"/>
    </row>
    <row r="440">
      <c r="E440" s="195"/>
    </row>
    <row r="441">
      <c r="E441" s="195"/>
    </row>
    <row r="442">
      <c r="E442" s="195"/>
    </row>
    <row r="443">
      <c r="E443" s="195"/>
    </row>
    <row r="444">
      <c r="E444" s="195"/>
    </row>
    <row r="445">
      <c r="E445" s="195"/>
    </row>
    <row r="446">
      <c r="E446" s="195"/>
    </row>
    <row r="447">
      <c r="E447" s="195"/>
    </row>
    <row r="448">
      <c r="E448" s="195"/>
    </row>
    <row r="449">
      <c r="E449" s="195"/>
    </row>
    <row r="450">
      <c r="E450" s="195"/>
    </row>
    <row r="451">
      <c r="E451" s="195"/>
    </row>
    <row r="452">
      <c r="E452" s="195"/>
    </row>
    <row r="453">
      <c r="E453" s="195"/>
    </row>
    <row r="454">
      <c r="E454" s="195"/>
    </row>
    <row r="455">
      <c r="E455" s="195"/>
    </row>
    <row r="456">
      <c r="E456" s="195"/>
    </row>
    <row r="457">
      <c r="E457" s="195"/>
    </row>
    <row r="458">
      <c r="E458" s="195"/>
    </row>
    <row r="459">
      <c r="E459" s="195"/>
    </row>
    <row r="460">
      <c r="E460" s="195"/>
    </row>
    <row r="461">
      <c r="E461" s="195"/>
    </row>
    <row r="462">
      <c r="E462" s="195"/>
    </row>
    <row r="463">
      <c r="E463" s="195"/>
    </row>
    <row r="464">
      <c r="E464" s="195"/>
    </row>
    <row r="465">
      <c r="E465" s="195"/>
    </row>
    <row r="466">
      <c r="E466" s="195"/>
    </row>
    <row r="467">
      <c r="E467" s="195"/>
    </row>
    <row r="468">
      <c r="E468" s="195"/>
    </row>
    <row r="469">
      <c r="E469" s="195"/>
    </row>
    <row r="470">
      <c r="E470" s="195"/>
    </row>
    <row r="471">
      <c r="E471" s="195"/>
    </row>
    <row r="472">
      <c r="E472" s="195"/>
    </row>
    <row r="473">
      <c r="E473" s="195"/>
    </row>
    <row r="474">
      <c r="E474" s="195"/>
    </row>
    <row r="475">
      <c r="E475" s="195"/>
    </row>
    <row r="476">
      <c r="E476" s="195"/>
    </row>
    <row r="477">
      <c r="E477" s="195"/>
    </row>
    <row r="478">
      <c r="E478" s="195"/>
    </row>
    <row r="479">
      <c r="E479" s="195"/>
    </row>
    <row r="480">
      <c r="E480" s="195"/>
    </row>
    <row r="481">
      <c r="E481" s="195"/>
    </row>
    <row r="482">
      <c r="E482" s="195"/>
    </row>
    <row r="483">
      <c r="E483" s="195"/>
    </row>
    <row r="484">
      <c r="E484" s="195"/>
    </row>
    <row r="485">
      <c r="E485" s="195"/>
    </row>
    <row r="486">
      <c r="E486" s="195"/>
    </row>
    <row r="487">
      <c r="E487" s="195"/>
    </row>
    <row r="488">
      <c r="E488" s="195"/>
    </row>
    <row r="489">
      <c r="E489" s="195"/>
    </row>
    <row r="490">
      <c r="E490" s="195"/>
    </row>
    <row r="491">
      <c r="E491" s="195"/>
    </row>
    <row r="492">
      <c r="E492" s="195"/>
    </row>
    <row r="493">
      <c r="E493" s="195"/>
    </row>
    <row r="494">
      <c r="E494" s="195"/>
    </row>
    <row r="495">
      <c r="E495" s="195"/>
    </row>
    <row r="496">
      <c r="E496" s="195"/>
    </row>
    <row r="497">
      <c r="E497" s="195"/>
    </row>
    <row r="498">
      <c r="E498" s="195"/>
    </row>
    <row r="499">
      <c r="E499" s="195"/>
    </row>
    <row r="500">
      <c r="E500" s="195"/>
    </row>
    <row r="501">
      <c r="E501" s="195"/>
    </row>
    <row r="502">
      <c r="E502" s="195"/>
    </row>
    <row r="503">
      <c r="E503" s="195"/>
    </row>
    <row r="504">
      <c r="E504" s="195"/>
    </row>
    <row r="505">
      <c r="E505" s="195"/>
    </row>
    <row r="506">
      <c r="E506" s="195"/>
    </row>
    <row r="507">
      <c r="E507" s="195"/>
    </row>
    <row r="508">
      <c r="E508" s="195"/>
    </row>
    <row r="509">
      <c r="E509" s="195"/>
    </row>
    <row r="510">
      <c r="E510" s="195"/>
    </row>
    <row r="511">
      <c r="E511" s="195"/>
    </row>
    <row r="512">
      <c r="E512" s="195"/>
    </row>
    <row r="513">
      <c r="E513" s="195"/>
    </row>
    <row r="514">
      <c r="E514" s="195"/>
    </row>
    <row r="515">
      <c r="E515" s="195"/>
    </row>
    <row r="516">
      <c r="E516" s="195"/>
    </row>
    <row r="517">
      <c r="E517" s="195"/>
    </row>
    <row r="518">
      <c r="E518" s="195"/>
    </row>
    <row r="519">
      <c r="E519" s="195"/>
    </row>
    <row r="520">
      <c r="E520" s="195"/>
    </row>
    <row r="521">
      <c r="E521" s="195"/>
    </row>
    <row r="522">
      <c r="E522" s="195"/>
    </row>
    <row r="523">
      <c r="E523" s="195"/>
    </row>
    <row r="524">
      <c r="E524" s="195"/>
    </row>
    <row r="525">
      <c r="E525" s="195"/>
    </row>
    <row r="526">
      <c r="E526" s="195"/>
    </row>
    <row r="527">
      <c r="E527" s="195"/>
    </row>
    <row r="528">
      <c r="E528" s="195"/>
    </row>
    <row r="529">
      <c r="E529" s="195"/>
    </row>
    <row r="530">
      <c r="E530" s="195"/>
    </row>
    <row r="531">
      <c r="E531" s="195"/>
    </row>
    <row r="532">
      <c r="E532" s="195"/>
    </row>
    <row r="533">
      <c r="E533" s="195"/>
    </row>
    <row r="534">
      <c r="E534" s="195"/>
    </row>
    <row r="535">
      <c r="E535" s="195"/>
    </row>
    <row r="536">
      <c r="E536" s="195"/>
    </row>
    <row r="537">
      <c r="E537" s="195"/>
    </row>
    <row r="538">
      <c r="E538" s="195"/>
    </row>
    <row r="539">
      <c r="E539" s="195"/>
    </row>
    <row r="540">
      <c r="E540" s="195"/>
    </row>
    <row r="541">
      <c r="E541" s="195"/>
    </row>
    <row r="542">
      <c r="E542" s="195"/>
    </row>
    <row r="543">
      <c r="E543" s="195"/>
    </row>
    <row r="544">
      <c r="E544" s="195"/>
    </row>
    <row r="545">
      <c r="E545" s="195"/>
    </row>
    <row r="546">
      <c r="E546" s="195"/>
    </row>
    <row r="547">
      <c r="E547" s="195"/>
    </row>
    <row r="548">
      <c r="E548" s="195"/>
    </row>
    <row r="549">
      <c r="E549" s="195"/>
    </row>
    <row r="550">
      <c r="E550" s="195"/>
    </row>
    <row r="551">
      <c r="E551" s="195"/>
    </row>
    <row r="552">
      <c r="E552" s="195"/>
    </row>
    <row r="553">
      <c r="E553" s="195"/>
    </row>
    <row r="554">
      <c r="E554" s="195"/>
    </row>
    <row r="555">
      <c r="E555" s="195"/>
    </row>
    <row r="556">
      <c r="E556" s="195"/>
    </row>
    <row r="557">
      <c r="E557" s="195"/>
    </row>
    <row r="558">
      <c r="E558" s="195"/>
    </row>
    <row r="559">
      <c r="E559" s="195"/>
    </row>
    <row r="560">
      <c r="E560" s="195"/>
    </row>
    <row r="561">
      <c r="E561" s="195"/>
    </row>
    <row r="562">
      <c r="E562" s="195"/>
    </row>
    <row r="563">
      <c r="E563" s="195"/>
    </row>
    <row r="564">
      <c r="E564" s="195"/>
    </row>
    <row r="565">
      <c r="E565" s="195"/>
    </row>
    <row r="566">
      <c r="E566" s="195"/>
    </row>
    <row r="567">
      <c r="E567" s="195"/>
    </row>
    <row r="568">
      <c r="E568" s="195"/>
    </row>
    <row r="569">
      <c r="E569" s="195"/>
    </row>
    <row r="570">
      <c r="E570" s="195"/>
    </row>
    <row r="571">
      <c r="E571" s="195"/>
    </row>
    <row r="572">
      <c r="E572" s="195"/>
    </row>
    <row r="573">
      <c r="E573" s="195"/>
    </row>
    <row r="574">
      <c r="E574" s="195"/>
    </row>
    <row r="575">
      <c r="E575" s="195"/>
    </row>
    <row r="576">
      <c r="E576" s="195"/>
    </row>
    <row r="577">
      <c r="E577" s="195"/>
    </row>
    <row r="578">
      <c r="E578" s="195"/>
    </row>
    <row r="579">
      <c r="E579" s="195"/>
    </row>
    <row r="580">
      <c r="E580" s="195"/>
    </row>
    <row r="581">
      <c r="E581" s="195"/>
    </row>
    <row r="582">
      <c r="E582" s="195"/>
    </row>
    <row r="583">
      <c r="E583" s="195"/>
    </row>
    <row r="584">
      <c r="E584" s="195"/>
    </row>
    <row r="585">
      <c r="E585" s="195"/>
    </row>
    <row r="586">
      <c r="E586" s="195"/>
    </row>
    <row r="587">
      <c r="E587" s="195"/>
    </row>
    <row r="588">
      <c r="E588" s="195"/>
    </row>
    <row r="589">
      <c r="E589" s="195"/>
    </row>
    <row r="590">
      <c r="E590" s="195"/>
    </row>
    <row r="591">
      <c r="E591" s="195"/>
    </row>
    <row r="592">
      <c r="E592" s="195"/>
    </row>
    <row r="593">
      <c r="E593" s="195"/>
    </row>
    <row r="594">
      <c r="E594" s="195"/>
    </row>
    <row r="595">
      <c r="E595" s="195"/>
    </row>
    <row r="596">
      <c r="E596" s="195"/>
    </row>
    <row r="597">
      <c r="E597" s="195"/>
    </row>
    <row r="598">
      <c r="E598" s="195"/>
    </row>
    <row r="599">
      <c r="E599" s="195"/>
    </row>
    <row r="600">
      <c r="E600" s="195"/>
    </row>
    <row r="601">
      <c r="E601" s="195"/>
    </row>
    <row r="602">
      <c r="E602" s="195"/>
    </row>
    <row r="603">
      <c r="E603" s="195"/>
    </row>
    <row r="604">
      <c r="E604" s="195"/>
    </row>
    <row r="605">
      <c r="E605" s="195"/>
    </row>
    <row r="606">
      <c r="E606" s="195"/>
    </row>
    <row r="607">
      <c r="E607" s="195"/>
    </row>
    <row r="608">
      <c r="E608" s="195"/>
    </row>
    <row r="609">
      <c r="E609" s="195"/>
    </row>
    <row r="610">
      <c r="E610" s="195"/>
    </row>
    <row r="611">
      <c r="E611" s="195"/>
    </row>
    <row r="612">
      <c r="E612" s="195"/>
    </row>
    <row r="613">
      <c r="E613" s="195"/>
    </row>
    <row r="614">
      <c r="E614" s="195"/>
    </row>
    <row r="615">
      <c r="E615" s="195"/>
    </row>
    <row r="616">
      <c r="E616" s="195"/>
    </row>
    <row r="617">
      <c r="E617" s="195"/>
    </row>
    <row r="618">
      <c r="E618" s="195"/>
    </row>
    <row r="619">
      <c r="E619" s="195"/>
    </row>
    <row r="620">
      <c r="E620" s="195"/>
    </row>
    <row r="621">
      <c r="E621" s="195"/>
    </row>
    <row r="622">
      <c r="E622" s="195"/>
    </row>
    <row r="623">
      <c r="E623" s="195"/>
    </row>
    <row r="624">
      <c r="E624" s="195"/>
    </row>
    <row r="625">
      <c r="E625" s="195"/>
    </row>
    <row r="626">
      <c r="E626" s="195"/>
    </row>
    <row r="627">
      <c r="E627" s="195"/>
    </row>
    <row r="628">
      <c r="E628" s="195"/>
    </row>
    <row r="629">
      <c r="E629" s="195"/>
    </row>
    <row r="630">
      <c r="E630" s="195"/>
    </row>
    <row r="631">
      <c r="E631" s="195"/>
    </row>
    <row r="632">
      <c r="E632" s="195"/>
    </row>
    <row r="633">
      <c r="E633" s="195"/>
    </row>
    <row r="634">
      <c r="E634" s="195"/>
    </row>
    <row r="635">
      <c r="E635" s="195"/>
    </row>
    <row r="636">
      <c r="E636" s="195"/>
    </row>
    <row r="637">
      <c r="E637" s="195"/>
    </row>
    <row r="638">
      <c r="E638" s="195"/>
    </row>
    <row r="639">
      <c r="E639" s="195"/>
    </row>
    <row r="640">
      <c r="E640" s="195"/>
    </row>
    <row r="641">
      <c r="E641" s="195"/>
    </row>
    <row r="642">
      <c r="E642" s="195"/>
    </row>
    <row r="643">
      <c r="E643" s="195"/>
    </row>
    <row r="644">
      <c r="E644" s="195"/>
    </row>
    <row r="645">
      <c r="E645" s="195"/>
    </row>
    <row r="646">
      <c r="E646" s="195"/>
    </row>
    <row r="647">
      <c r="E647" s="195"/>
    </row>
    <row r="648">
      <c r="E648" s="195"/>
    </row>
    <row r="649">
      <c r="E649" s="195"/>
    </row>
    <row r="650">
      <c r="E650" s="195"/>
    </row>
    <row r="651">
      <c r="E651" s="195"/>
    </row>
    <row r="652">
      <c r="E652" s="195"/>
    </row>
    <row r="653">
      <c r="E653" s="195"/>
    </row>
    <row r="654">
      <c r="E654" s="195"/>
    </row>
    <row r="655">
      <c r="E655" s="195"/>
    </row>
    <row r="656">
      <c r="E656" s="195"/>
    </row>
    <row r="657">
      <c r="E657" s="195"/>
    </row>
    <row r="658">
      <c r="E658" s="195"/>
    </row>
    <row r="659">
      <c r="E659" s="195"/>
    </row>
    <row r="660">
      <c r="E660" s="195"/>
    </row>
    <row r="661">
      <c r="E661" s="195"/>
    </row>
    <row r="662">
      <c r="E662" s="195"/>
    </row>
    <row r="663">
      <c r="E663" s="195"/>
    </row>
    <row r="664">
      <c r="E664" s="195"/>
    </row>
    <row r="665">
      <c r="E665" s="195"/>
    </row>
    <row r="666">
      <c r="E666" s="195"/>
    </row>
    <row r="667">
      <c r="E667" s="195"/>
    </row>
    <row r="668">
      <c r="E668" s="195"/>
    </row>
    <row r="669">
      <c r="E669" s="195"/>
    </row>
    <row r="670">
      <c r="E670" s="195"/>
    </row>
    <row r="671">
      <c r="E671" s="195"/>
    </row>
    <row r="672">
      <c r="E672" s="195"/>
    </row>
    <row r="673">
      <c r="E673" s="195"/>
    </row>
    <row r="674">
      <c r="E674" s="195"/>
    </row>
    <row r="675">
      <c r="E675" s="195"/>
    </row>
    <row r="676">
      <c r="E676" s="195"/>
    </row>
    <row r="677">
      <c r="E677" s="195"/>
    </row>
    <row r="678">
      <c r="E678" s="195"/>
    </row>
    <row r="679">
      <c r="E679" s="195"/>
    </row>
    <row r="680">
      <c r="E680" s="195"/>
    </row>
    <row r="681">
      <c r="E681" s="195"/>
    </row>
    <row r="682">
      <c r="E682" s="195"/>
    </row>
    <row r="683">
      <c r="E683" s="195"/>
    </row>
    <row r="684">
      <c r="E684" s="195"/>
    </row>
    <row r="685">
      <c r="E685" s="195"/>
    </row>
    <row r="686">
      <c r="E686" s="195"/>
    </row>
    <row r="687">
      <c r="E687" s="195"/>
    </row>
    <row r="688">
      <c r="E688" s="195"/>
    </row>
    <row r="689">
      <c r="E689" s="195"/>
    </row>
    <row r="690">
      <c r="E690" s="195"/>
    </row>
    <row r="691">
      <c r="E691" s="195"/>
    </row>
    <row r="692">
      <c r="E692" s="195"/>
    </row>
    <row r="693">
      <c r="E693" s="195"/>
    </row>
    <row r="694">
      <c r="E694" s="195"/>
    </row>
    <row r="695">
      <c r="E695" s="195"/>
    </row>
    <row r="696">
      <c r="E696" s="195"/>
    </row>
    <row r="697">
      <c r="E697" s="195"/>
    </row>
    <row r="698">
      <c r="E698" s="195"/>
    </row>
    <row r="699">
      <c r="E699" s="195"/>
    </row>
    <row r="700">
      <c r="E700" s="195"/>
    </row>
    <row r="701">
      <c r="E701" s="195"/>
    </row>
    <row r="702">
      <c r="E702" s="195"/>
    </row>
    <row r="703">
      <c r="E703" s="195"/>
    </row>
    <row r="704">
      <c r="E704" s="195"/>
    </row>
    <row r="705">
      <c r="E705" s="195"/>
    </row>
    <row r="706">
      <c r="E706" s="195"/>
    </row>
    <row r="707">
      <c r="E707" s="195"/>
    </row>
    <row r="708">
      <c r="E708" s="195"/>
    </row>
    <row r="709">
      <c r="E709" s="195"/>
    </row>
    <row r="710">
      <c r="E710" s="195"/>
    </row>
    <row r="711">
      <c r="E711" s="195"/>
    </row>
    <row r="712">
      <c r="E712" s="195"/>
    </row>
    <row r="713">
      <c r="E713" s="195"/>
    </row>
    <row r="714">
      <c r="E714" s="195"/>
    </row>
    <row r="715">
      <c r="E715" s="195"/>
    </row>
    <row r="716">
      <c r="E716" s="195"/>
    </row>
    <row r="717">
      <c r="E717" s="195"/>
    </row>
    <row r="718">
      <c r="E718" s="195"/>
    </row>
    <row r="719">
      <c r="E719" s="195"/>
    </row>
    <row r="720">
      <c r="E720" s="195"/>
    </row>
    <row r="721">
      <c r="E721" s="195"/>
    </row>
    <row r="722">
      <c r="E722" s="195"/>
    </row>
    <row r="723">
      <c r="E723" s="195"/>
    </row>
    <row r="724">
      <c r="E724" s="195"/>
    </row>
    <row r="725">
      <c r="E725" s="195"/>
    </row>
    <row r="726">
      <c r="E726" s="195"/>
    </row>
    <row r="727">
      <c r="E727" s="195"/>
    </row>
    <row r="728">
      <c r="E728" s="195"/>
    </row>
    <row r="729">
      <c r="E729" s="195"/>
    </row>
    <row r="730">
      <c r="E730" s="195"/>
    </row>
    <row r="731">
      <c r="E731" s="195"/>
    </row>
    <row r="732">
      <c r="E732" s="195"/>
    </row>
    <row r="733">
      <c r="E733" s="195"/>
    </row>
    <row r="734">
      <c r="E734" s="195"/>
    </row>
    <row r="735">
      <c r="E735" s="195"/>
    </row>
    <row r="736">
      <c r="E736" s="195"/>
    </row>
    <row r="737">
      <c r="E737" s="195"/>
    </row>
    <row r="738">
      <c r="E738" s="195"/>
    </row>
    <row r="739">
      <c r="E739" s="195"/>
    </row>
    <row r="740">
      <c r="E740" s="195"/>
    </row>
    <row r="741">
      <c r="E741" s="195"/>
    </row>
    <row r="742">
      <c r="E742" s="195"/>
    </row>
    <row r="743">
      <c r="E743" s="195"/>
    </row>
    <row r="744">
      <c r="E744" s="195"/>
    </row>
    <row r="745">
      <c r="E745" s="195"/>
    </row>
    <row r="746">
      <c r="E746" s="195"/>
    </row>
    <row r="747">
      <c r="E747" s="195"/>
    </row>
    <row r="748">
      <c r="E748" s="195"/>
    </row>
    <row r="749">
      <c r="E749" s="195"/>
    </row>
    <row r="750">
      <c r="E750" s="195"/>
    </row>
    <row r="751">
      <c r="E751" s="195"/>
    </row>
    <row r="752">
      <c r="E752" s="195"/>
    </row>
    <row r="753">
      <c r="E753" s="195"/>
    </row>
    <row r="754">
      <c r="E754" s="195"/>
    </row>
    <row r="755">
      <c r="E755" s="195"/>
    </row>
    <row r="756">
      <c r="E756" s="195"/>
    </row>
    <row r="757">
      <c r="E757" s="195"/>
    </row>
    <row r="758">
      <c r="E758" s="195"/>
    </row>
    <row r="759">
      <c r="E759" s="195"/>
    </row>
    <row r="760">
      <c r="E760" s="195"/>
    </row>
    <row r="761">
      <c r="E761" s="195"/>
    </row>
    <row r="762">
      <c r="E762" s="195"/>
    </row>
    <row r="763">
      <c r="E763" s="195"/>
    </row>
    <row r="764">
      <c r="E764" s="195"/>
    </row>
    <row r="765">
      <c r="E765" s="195"/>
    </row>
    <row r="766">
      <c r="E766" s="195"/>
    </row>
    <row r="767">
      <c r="E767" s="195"/>
    </row>
    <row r="768">
      <c r="E768" s="195"/>
    </row>
    <row r="769">
      <c r="E769" s="195"/>
    </row>
    <row r="770">
      <c r="E770" s="195"/>
    </row>
    <row r="771">
      <c r="E771" s="195"/>
    </row>
    <row r="772">
      <c r="E772" s="195"/>
    </row>
    <row r="773">
      <c r="E773" s="195"/>
    </row>
    <row r="774">
      <c r="E774" s="195"/>
    </row>
    <row r="775">
      <c r="E775" s="195"/>
    </row>
    <row r="776">
      <c r="E776" s="195"/>
    </row>
    <row r="777">
      <c r="E777" s="195"/>
    </row>
    <row r="778">
      <c r="E778" s="195"/>
    </row>
    <row r="779">
      <c r="E779" s="195"/>
    </row>
    <row r="780">
      <c r="E780" s="195"/>
    </row>
    <row r="781">
      <c r="E781" s="195"/>
    </row>
    <row r="782">
      <c r="E782" s="195"/>
    </row>
    <row r="783">
      <c r="E783" s="195"/>
    </row>
    <row r="784">
      <c r="E784" s="195"/>
    </row>
    <row r="785">
      <c r="E785" s="195"/>
    </row>
    <row r="786">
      <c r="E786" s="195"/>
    </row>
    <row r="787">
      <c r="E787" s="195"/>
    </row>
    <row r="788">
      <c r="E788" s="195"/>
    </row>
    <row r="789">
      <c r="E789" s="195"/>
    </row>
    <row r="790">
      <c r="E790" s="195"/>
    </row>
    <row r="791">
      <c r="E791" s="195"/>
    </row>
    <row r="792">
      <c r="E792" s="195"/>
    </row>
    <row r="793">
      <c r="E793" s="195"/>
    </row>
    <row r="794">
      <c r="E794" s="195"/>
    </row>
    <row r="795">
      <c r="E795" s="195"/>
    </row>
    <row r="796">
      <c r="E796" s="195"/>
    </row>
    <row r="797">
      <c r="E797" s="195"/>
    </row>
    <row r="798">
      <c r="E798" s="195"/>
    </row>
    <row r="799">
      <c r="E799" s="195"/>
    </row>
    <row r="800">
      <c r="E800" s="195"/>
    </row>
    <row r="801">
      <c r="E801" s="195"/>
    </row>
    <row r="802">
      <c r="E802" s="195"/>
    </row>
    <row r="803">
      <c r="E803" s="195"/>
    </row>
    <row r="804">
      <c r="E804" s="195"/>
    </row>
    <row r="805">
      <c r="E805" s="195"/>
    </row>
    <row r="806">
      <c r="E806" s="195"/>
    </row>
    <row r="807">
      <c r="E807" s="195"/>
    </row>
    <row r="808">
      <c r="E808" s="195"/>
    </row>
    <row r="809">
      <c r="E809" s="195"/>
    </row>
    <row r="810">
      <c r="E810" s="195"/>
    </row>
    <row r="811">
      <c r="E811" s="195"/>
    </row>
    <row r="812">
      <c r="E812" s="195"/>
    </row>
    <row r="813">
      <c r="E813" s="195"/>
    </row>
    <row r="814">
      <c r="E814" s="195"/>
    </row>
    <row r="815">
      <c r="E815" s="195"/>
    </row>
    <row r="816">
      <c r="E816" s="195"/>
    </row>
    <row r="817">
      <c r="E817" s="195"/>
    </row>
    <row r="818">
      <c r="E818" s="195"/>
    </row>
    <row r="819">
      <c r="E819" s="195"/>
    </row>
    <row r="820">
      <c r="E820" s="195"/>
    </row>
    <row r="821">
      <c r="E821" s="195"/>
    </row>
    <row r="822">
      <c r="E822" s="195"/>
    </row>
    <row r="823">
      <c r="E823" s="195"/>
    </row>
    <row r="824">
      <c r="E824" s="195"/>
    </row>
    <row r="825">
      <c r="E825" s="195"/>
    </row>
    <row r="826">
      <c r="E826" s="195"/>
    </row>
    <row r="827">
      <c r="E827" s="195"/>
    </row>
    <row r="828">
      <c r="E828" s="195"/>
    </row>
    <row r="829">
      <c r="E829" s="195"/>
    </row>
    <row r="830">
      <c r="E830" s="195"/>
    </row>
    <row r="831">
      <c r="E831" s="195"/>
    </row>
    <row r="832">
      <c r="E832" s="195"/>
    </row>
    <row r="833">
      <c r="E833" s="195"/>
    </row>
    <row r="834">
      <c r="E834" s="195"/>
    </row>
    <row r="835">
      <c r="E835" s="195"/>
    </row>
    <row r="836">
      <c r="E836" s="195"/>
    </row>
    <row r="837">
      <c r="E837" s="195"/>
    </row>
    <row r="838">
      <c r="E838" s="195"/>
    </row>
    <row r="839">
      <c r="E839" s="195"/>
    </row>
    <row r="840">
      <c r="E840" s="195"/>
    </row>
    <row r="841">
      <c r="E841" s="195"/>
    </row>
    <row r="842">
      <c r="E842" s="195"/>
    </row>
    <row r="843">
      <c r="E843" s="195"/>
    </row>
    <row r="844">
      <c r="E844" s="195"/>
    </row>
    <row r="845">
      <c r="E845" s="195"/>
    </row>
    <row r="846">
      <c r="E846" s="195"/>
    </row>
    <row r="847">
      <c r="E847" s="195"/>
    </row>
    <row r="848">
      <c r="E848" s="195"/>
    </row>
    <row r="849">
      <c r="E849" s="195"/>
    </row>
    <row r="850">
      <c r="E850" s="195"/>
    </row>
    <row r="851">
      <c r="E851" s="195"/>
    </row>
    <row r="852">
      <c r="E852" s="195"/>
    </row>
    <row r="853">
      <c r="E853" s="195"/>
    </row>
    <row r="854">
      <c r="E854" s="195"/>
    </row>
    <row r="855">
      <c r="E855" s="195"/>
    </row>
    <row r="856">
      <c r="E856" s="195"/>
    </row>
    <row r="857">
      <c r="E857" s="195"/>
    </row>
    <row r="858">
      <c r="E858" s="195"/>
    </row>
    <row r="859">
      <c r="E859" s="195"/>
    </row>
    <row r="860">
      <c r="E860" s="195"/>
    </row>
    <row r="861">
      <c r="E861" s="195"/>
    </row>
    <row r="862">
      <c r="E862" s="195"/>
    </row>
    <row r="863">
      <c r="E863" s="195"/>
    </row>
    <row r="864">
      <c r="E864" s="195"/>
    </row>
    <row r="865">
      <c r="E865" s="195"/>
    </row>
    <row r="866">
      <c r="E866" s="195"/>
    </row>
    <row r="867">
      <c r="E867" s="195"/>
    </row>
    <row r="868">
      <c r="E868" s="195"/>
    </row>
    <row r="869">
      <c r="E869" s="195"/>
    </row>
    <row r="870">
      <c r="E870" s="195"/>
    </row>
    <row r="871">
      <c r="E871" s="195"/>
    </row>
    <row r="872">
      <c r="E872" s="195"/>
    </row>
    <row r="873">
      <c r="E873" s="195"/>
    </row>
    <row r="874">
      <c r="E874" s="195"/>
    </row>
    <row r="875">
      <c r="E875" s="195"/>
    </row>
    <row r="876">
      <c r="E876" s="195"/>
    </row>
    <row r="877">
      <c r="E877" s="195"/>
    </row>
    <row r="878">
      <c r="E878" s="195"/>
    </row>
    <row r="879">
      <c r="E879" s="195"/>
    </row>
    <row r="880">
      <c r="E880" s="195"/>
    </row>
    <row r="881">
      <c r="E881" s="195"/>
    </row>
    <row r="882">
      <c r="E882" s="195"/>
    </row>
    <row r="883">
      <c r="E883" s="195"/>
    </row>
    <row r="884">
      <c r="E884" s="195"/>
    </row>
    <row r="885">
      <c r="E885" s="195"/>
    </row>
    <row r="886">
      <c r="E886" s="195"/>
    </row>
    <row r="887">
      <c r="E887" s="195"/>
    </row>
    <row r="888">
      <c r="E888" s="195"/>
    </row>
    <row r="889">
      <c r="E889" s="195"/>
    </row>
    <row r="890">
      <c r="E890" s="195"/>
    </row>
    <row r="891">
      <c r="E891" s="195"/>
    </row>
    <row r="892">
      <c r="E892" s="195"/>
    </row>
    <row r="893">
      <c r="E893" s="195"/>
    </row>
    <row r="894">
      <c r="E894" s="195"/>
    </row>
    <row r="895">
      <c r="E895" s="195"/>
    </row>
    <row r="896">
      <c r="E896" s="195"/>
    </row>
    <row r="897">
      <c r="E897" s="195"/>
    </row>
    <row r="898">
      <c r="E898" s="195"/>
    </row>
    <row r="899">
      <c r="E899" s="195"/>
    </row>
    <row r="900">
      <c r="E900" s="195"/>
    </row>
    <row r="901">
      <c r="E901" s="195"/>
    </row>
    <row r="902">
      <c r="E902" s="195"/>
    </row>
    <row r="903">
      <c r="E903" s="195"/>
    </row>
    <row r="904">
      <c r="E904" s="195"/>
    </row>
    <row r="905">
      <c r="E905" s="195"/>
    </row>
    <row r="906">
      <c r="E906" s="195"/>
    </row>
    <row r="907">
      <c r="E907" s="195"/>
    </row>
    <row r="908">
      <c r="E908" s="195"/>
    </row>
    <row r="909">
      <c r="E909" s="195"/>
    </row>
    <row r="910">
      <c r="E910" s="195"/>
    </row>
    <row r="911">
      <c r="E911" s="195"/>
    </row>
    <row r="912">
      <c r="E912" s="195"/>
    </row>
    <row r="913">
      <c r="E913" s="195"/>
    </row>
    <row r="914">
      <c r="E914" s="195"/>
    </row>
    <row r="915">
      <c r="E915" s="195"/>
    </row>
    <row r="916">
      <c r="E916" s="195"/>
    </row>
    <row r="917">
      <c r="E917" s="195"/>
    </row>
    <row r="918">
      <c r="E918" s="195"/>
    </row>
    <row r="919">
      <c r="E919" s="195"/>
    </row>
    <row r="920">
      <c r="E920" s="195"/>
    </row>
    <row r="921">
      <c r="E921" s="195"/>
    </row>
    <row r="922">
      <c r="E922" s="195"/>
    </row>
    <row r="923">
      <c r="E923" s="195"/>
    </row>
    <row r="924">
      <c r="E924" s="195"/>
    </row>
    <row r="925">
      <c r="E925" s="195"/>
    </row>
    <row r="926">
      <c r="E926" s="195"/>
    </row>
    <row r="927">
      <c r="E927" s="195"/>
    </row>
    <row r="928">
      <c r="E928" s="195"/>
    </row>
    <row r="929">
      <c r="E929" s="195"/>
    </row>
    <row r="930">
      <c r="E930" s="195"/>
    </row>
    <row r="931">
      <c r="E931" s="195"/>
    </row>
    <row r="932">
      <c r="E932" s="195"/>
    </row>
    <row r="933">
      <c r="E933" s="195"/>
    </row>
    <row r="934">
      <c r="E934" s="195"/>
    </row>
    <row r="935">
      <c r="E935" s="195"/>
    </row>
    <row r="936">
      <c r="E936" s="195"/>
    </row>
    <row r="937">
      <c r="E937" s="195"/>
    </row>
    <row r="938">
      <c r="E938" s="195"/>
    </row>
    <row r="939">
      <c r="E939" s="195"/>
    </row>
    <row r="940">
      <c r="E940" s="195"/>
    </row>
    <row r="941">
      <c r="E941" s="195"/>
    </row>
    <row r="942">
      <c r="E942" s="195"/>
    </row>
    <row r="943">
      <c r="E943" s="195"/>
    </row>
    <row r="944">
      <c r="E944" s="195"/>
    </row>
    <row r="945">
      <c r="E945" s="195"/>
    </row>
    <row r="946">
      <c r="E946" s="195"/>
    </row>
    <row r="947">
      <c r="E947" s="195"/>
    </row>
    <row r="948">
      <c r="E948" s="195"/>
    </row>
    <row r="949">
      <c r="E949" s="195"/>
    </row>
    <row r="950">
      <c r="E950" s="195"/>
    </row>
    <row r="951">
      <c r="E951" s="195"/>
    </row>
    <row r="952">
      <c r="E952" s="195"/>
    </row>
    <row r="953">
      <c r="E953" s="195"/>
    </row>
    <row r="954">
      <c r="E954" s="195"/>
    </row>
    <row r="955">
      <c r="E955" s="195"/>
    </row>
    <row r="956">
      <c r="E956" s="195"/>
    </row>
    <row r="957">
      <c r="E957" s="195"/>
    </row>
    <row r="958">
      <c r="E958" s="195"/>
    </row>
    <row r="959">
      <c r="E959" s="195"/>
    </row>
    <row r="960">
      <c r="E960" s="195"/>
    </row>
    <row r="961">
      <c r="E961" s="195"/>
    </row>
    <row r="962">
      <c r="E962" s="195"/>
    </row>
    <row r="963">
      <c r="E963" s="195"/>
    </row>
    <row r="964">
      <c r="E964" s="195"/>
    </row>
    <row r="965">
      <c r="E965" s="195"/>
    </row>
    <row r="966">
      <c r="E966" s="195"/>
    </row>
    <row r="967">
      <c r="E967" s="195"/>
    </row>
    <row r="968">
      <c r="E968" s="195"/>
    </row>
    <row r="969">
      <c r="E969" s="195"/>
    </row>
    <row r="970">
      <c r="E970" s="195"/>
    </row>
    <row r="971">
      <c r="E971" s="195"/>
    </row>
    <row r="972">
      <c r="E972" s="195"/>
    </row>
    <row r="973">
      <c r="E973" s="195"/>
    </row>
    <row r="974">
      <c r="E974" s="195"/>
    </row>
    <row r="975">
      <c r="E975" s="195"/>
    </row>
    <row r="976">
      <c r="E976" s="195"/>
    </row>
    <row r="977">
      <c r="E977" s="195"/>
    </row>
    <row r="978">
      <c r="E978" s="195"/>
    </row>
    <row r="979">
      <c r="E979" s="195"/>
    </row>
    <row r="980">
      <c r="E980" s="195"/>
    </row>
    <row r="981">
      <c r="E981" s="195"/>
    </row>
    <row r="982">
      <c r="E982" s="195"/>
    </row>
    <row r="983">
      <c r="E983" s="195"/>
    </row>
    <row r="984">
      <c r="E984" s="195"/>
    </row>
    <row r="985">
      <c r="E985" s="195"/>
    </row>
    <row r="986">
      <c r="E986" s="195"/>
    </row>
    <row r="987">
      <c r="E987" s="195"/>
    </row>
    <row r="988">
      <c r="E988" s="195"/>
    </row>
    <row r="989">
      <c r="E989" s="195"/>
    </row>
    <row r="990">
      <c r="E990" s="195"/>
    </row>
    <row r="991">
      <c r="E991" s="195"/>
    </row>
    <row r="992">
      <c r="E992" s="195"/>
    </row>
    <row r="993">
      <c r="E993" s="195"/>
    </row>
    <row r="994">
      <c r="E994" s="195"/>
    </row>
    <row r="995">
      <c r="E995" s="195"/>
    </row>
    <row r="996">
      <c r="E996" s="195"/>
    </row>
    <row r="997">
      <c r="E997" s="195"/>
    </row>
    <row r="998">
      <c r="E998" s="195"/>
    </row>
    <row r="999">
      <c r="E999" s="195"/>
    </row>
    <row r="1000">
      <c r="E1000" s="195"/>
    </row>
  </sheetData>
  <mergeCells count="2">
    <mergeCell ref="D2:M4"/>
    <mergeCell ref="F5:M5"/>
  </mergeCells>
  <printOptions/>
  <pageMargins bottom="0.75" footer="0.0" header="0.0" left="0.7" right="0.7" top="0.75"/>
  <pageSetup orientation="portrait"/>
  <drawing r:id="rId1"/>
</worksheet>
</file>

<file path=xl/worksheets/xl/_rels/comments10.xml.rels><?xml version="1.0" encoding="UTF-8" standalone="yes"?>
<Relationships xmlns="http://schemas.openxmlformats.org/package/2006/relationships"><Relationship Target="commentsmeta9" Type="http://customschemas.google.com/relationships/workbookmetadata" Id="rId1"></Relationship></Relationships>
</file>

<file path=xl/worksheets/xl/_rels/comments11.xml.rels><?xml version="1.0" encoding="UTF-8" standalone="yes"?>
<Relationships xmlns="http://schemas.openxmlformats.org/package/2006/relationships"><Relationship Target="commentsmeta10" Type="http://customschemas.google.com/relationships/workbookmetadata" Id="rId1"></Relationship></Relationships>
</file>

<file path=xl/worksheets/xl/_rels/comments12.xml.rels><?xml version="1.0" encoding="UTF-8" standalone="yes"?>
<Relationships xmlns="http://schemas.openxmlformats.org/package/2006/relationships"><Relationship Target="commentsmeta11" Type="http://customschemas.google.com/relationships/workbookmetadata" Id="rId1"></Relationship></Relationships>
</file>

<file path=xl/worksheets/xl/_rels/comments13.xml.rels><?xml version="1.0" encoding="UTF-8" standalone="yes"?>
<Relationships xmlns="http://schemas.openxmlformats.org/package/2006/relationships"><Relationship Target="commentsmeta12" Type="http://customschemas.google.com/relationships/workbookmetadata" Id="rId1"></Relationship></Relationships>
</file>

<file path=xl/worksheets/xl/_rels/comments14.xml.rels><?xml version="1.0" encoding="UTF-8" standalone="yes"?>
<Relationships xmlns="http://schemas.openxmlformats.org/package/2006/relationships"><Relationship Target="commentsmeta13" Type="http://customschemas.google.com/relationships/workbookmetadata" Id="rId1"></Relationship></Relationships>
</file>

<file path=xl/worksheets/xl/_rels/comments15.xml.rels><?xml version="1.0" encoding="UTF-8" standalone="yes"?>
<Relationships xmlns="http://schemas.openxmlformats.org/package/2006/relationships"><Relationship Target="commentsmeta14" Type="http://customschemas.google.com/relationships/workbookmetadata" Id="rId1"></Relationship></Relationships>
</file>

<file path=xl/worksheets/xl/_rels/comments16.xml.rels><?xml version="1.0" encoding="UTF-8" standalone="yes"?>
<Relationships xmlns="http://schemas.openxmlformats.org/package/2006/relationships"><Relationship Target="commentsmeta15" Type="http://customschemas.google.com/relationships/workbookmetadata" Id="rId1"></Relationship></Relationships>
</file>

<file path=xl/worksheets/xl/_rels/comments17.xml.rels><?xml version="1.0" encoding="UTF-8" standalone="yes"?>
<Relationships xmlns="http://schemas.openxmlformats.org/package/2006/relationships"><Relationship Target="commentsmeta16" Type="http://customschemas.google.com/relationships/workbookmetadata" Id="rId1"></Relationship></Relationships>
</file>

<file path=xl/worksheets/xl/_rels/comments18.xml.rels><?xml version="1.0" encoding="UTF-8" standalone="yes"?>
<Relationships xmlns="http://schemas.openxmlformats.org/package/2006/relationships"><Relationship Target="commentsmeta17" Type="http://customschemas.google.com/relationships/workbookmetadata" Id="rId1"></Relationship></Relationships>
</file>

<file path=xl/worksheets/xl/_rels/comments19.xml.rels><?xml version="1.0" encoding="UTF-8" standalone="yes"?>
<Relationships xmlns="http://schemas.openxmlformats.org/package/2006/relationships"><Relationship Target="commentsmeta18" Type="http://customschemas.google.com/relationships/workbookmetadata" Id="rId1"></Relationship></Relationships>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20.xml.rels><?xml version="1.0" encoding="UTF-8" standalone="yes"?>
<Relationships xmlns="http://schemas.openxmlformats.org/package/2006/relationships"><Relationship Target="commentsmeta19" Type="http://customschemas.google.com/relationships/workbookmetadata" Id="rId1"></Relationship></Relationships>
</file>

<file path=xl/worksheets/xl/_rels/comments21.xml.rels><?xml version="1.0" encoding="UTF-8" standalone="yes"?>
<Relationships xmlns="http://schemas.openxmlformats.org/package/2006/relationships"><Relationship Target="commentsmeta20" Type="http://customschemas.google.com/relationships/workbookmetadata" Id="rId1"></Relationship></Relationships>
</file>

<file path=xl/worksheets/xl/_rels/comments22.xml.rels><?xml version="1.0" encoding="UTF-8" standalone="yes"?>
<Relationships xmlns="http://schemas.openxmlformats.org/package/2006/relationships"><Relationship Target="commentsmeta21" Type="http://customschemas.google.com/relationships/workbookmetadata" Id="rId1"></Relationship></Relationships>
</file>

<file path=xl/worksheets/xl/_rels/comments23.xml.rels><?xml version="1.0" encoding="UTF-8" standalone="yes"?>
<Relationships xmlns="http://schemas.openxmlformats.org/package/2006/relationships"><Relationship Target="commentsmeta22" Type="http://customschemas.google.com/relationships/workbookmetadata" Id="rId1"></Relationship></Relationships>
</file>

<file path=xl/worksheets/xl/_rels/comments24.xml.rels><?xml version="1.0" encoding="UTF-8" standalone="yes"?>
<Relationships xmlns="http://schemas.openxmlformats.org/package/2006/relationships"><Relationship Target="commentsmeta23" Type="http://customschemas.google.com/relationships/workbookmetadata" Id="rId1"></Relationship></Relationships>
</file>

<file path=xl/worksheets/xl/_rels/comments25.xml.rels><?xml version="1.0" encoding="UTF-8" standalone="yes"?>
<Relationships xmlns="http://schemas.openxmlformats.org/package/2006/relationships"><Relationship Target="commentsmeta24" Type="http://customschemas.google.com/relationships/workbookmetadata" Id="rId1"></Relationship></Relationships>
</file>

<file path=xl/worksheets/xl/_rels/comments26.xml.rels><?xml version="1.0" encoding="UTF-8" standalone="yes"?>
<Relationships xmlns="http://schemas.openxmlformats.org/package/2006/relationships"><Relationship Target="commentsmeta25" Type="http://customschemas.google.com/relationships/workbookmetadata" Id="rId1"></Relationship></Relationships>
</file>

<file path=xl/worksheets/xl/_rels/comments27.xml.rels><?xml version="1.0" encoding="UTF-8" standalone="yes"?>
<Relationships xmlns="http://schemas.openxmlformats.org/package/2006/relationships"><Relationship Target="commentsmeta26" Type="http://customschemas.google.com/relationships/workbookmetadata" Id="rId1"></Relationship></Relationships>
</file>

<file path=xl/worksheets/xl/_rels/comments28.xml.rels><?xml version="1.0" encoding="UTF-8" standalone="yes"?>
<Relationships xmlns="http://schemas.openxmlformats.org/package/2006/relationships"><Relationship Target="commentsmeta27" Type="http://customschemas.google.com/relationships/workbookmetadata" Id="rId1"></Relationship></Relationships>
</file>

<file path=xl/worksheets/xl/_rels/comments29.xml.rels><?xml version="1.0" encoding="UTF-8" standalone="yes"?>
<Relationships xmlns="http://schemas.openxmlformats.org/package/2006/relationships"><Relationship Target="commentsmeta28"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xl/worksheets/xl/_rels/comments7.xml.rels><?xml version="1.0" encoding="UTF-8" standalone="yes"?>
<Relationships xmlns="http://schemas.openxmlformats.org/package/2006/relationships"><Relationship Target="commentsmeta6" Type="http://customschemas.google.com/relationships/workbookmetadata" Id="rId1"></Relationship></Relationships>
</file>

<file path=xl/worksheets/xl/_rels/comments8.xml.rels><?xml version="1.0" encoding="UTF-8" standalone="yes"?>
<Relationships xmlns="http://schemas.openxmlformats.org/package/2006/relationships"><Relationship Target="commentsmeta7" Type="http://customschemas.google.com/relationships/workbookmetadata" Id="rId1"></Relationship></Relationships>
</file>

<file path=xl/worksheets/xl/_rels/comments9.xml.rels><?xml version="1.0" encoding="UTF-8" standalone="yes"?>
<Relationships xmlns="http://schemas.openxmlformats.org/package/2006/relationships"><Relationship Target="commentsmeta8" Type="http://customschemas.google.com/relationships/workbookmetadata" Id="rId1"></Relationship></Relationship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2019-03-14T15:27:26Z</dcterms:created>
  <dc:creator>tosh</dc:creator>
</cp:coreProperties>
</file>