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A:\Philip\Work\VHDL\Public\VHDL\Speed_Test\"/>
    </mc:Choice>
  </mc:AlternateContent>
  <xr:revisionPtr revIDLastSave="0" documentId="13_ncr:1_{276652CD-0D7D-4ACD-9B1C-B2BB63AA36FF}" xr6:coauthVersionLast="47" xr6:coauthVersionMax="47" xr10:uidLastSave="{00000000-0000-0000-0000-000000000000}"/>
  <bookViews>
    <workbookView xWindow="3750" yWindow="910" windowWidth="28600" windowHeight="18970" xr2:uid="{B2ED5811-C0FE-4F49-B972-7C3F20F16D2E}"/>
  </bookViews>
  <sheets>
    <sheet name="Fmax" sheetId="2" r:id="rId1"/>
    <sheet name="Chart" sheetId="1" r:id="rId2"/>
  </sheets>
  <definedNames>
    <definedName name="ExternalData_1" localSheetId="0" hidden="1">Fmax!$A$1:$K$128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2" l="1"/>
  <c r="O3" i="2"/>
  <c r="D14" i="1" a="1"/>
  <c r="D14" i="1" s="1"/>
  <c r="D13" i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  <c r="E4" i="1" a="1"/>
  <c r="E4" i="1" s="1"/>
  <c r="O4" i="2" a="1"/>
  <c r="O8" i="2" a="1"/>
  <c r="O8" i="2" l="1"/>
  <c r="O4" i="2"/>
  <c r="L43" i="2" l="1"/>
  <c r="L79" i="2"/>
  <c r="L42" i="2"/>
  <c r="L74" i="2"/>
  <c r="L27" i="2"/>
  <c r="L28" i="2"/>
  <c r="L80" i="2"/>
  <c r="L29" i="2"/>
  <c r="L90" i="2"/>
  <c r="L13" i="2"/>
  <c r="L17" i="2"/>
  <c r="L98" i="2"/>
  <c r="L57" i="2"/>
  <c r="L75" i="2"/>
  <c r="L14" i="2"/>
  <c r="L18" i="2"/>
  <c r="L99" i="2"/>
  <c r="L4" i="2"/>
  <c r="L77" i="2"/>
  <c r="L9" i="2"/>
  <c r="L5" i="2"/>
  <c r="L40" i="2"/>
  <c r="L64" i="2"/>
  <c r="L60" i="2"/>
  <c r="L10" i="2"/>
  <c r="L6" i="2"/>
  <c r="L51" i="2"/>
  <c r="L106" i="2"/>
  <c r="L111" i="2"/>
  <c r="L11" i="2"/>
  <c r="L7" i="2"/>
  <c r="L71" i="2"/>
  <c r="L22" i="2"/>
  <c r="L8" i="2"/>
  <c r="L30" i="2"/>
  <c r="L62" i="2"/>
  <c r="L72" i="2"/>
  <c r="L2" i="2"/>
  <c r="L37" i="2"/>
  <c r="L26" i="2"/>
  <c r="L68" i="2"/>
  <c r="L115" i="2"/>
  <c r="L3" i="2"/>
  <c r="L86" i="2"/>
  <c r="L31" i="2"/>
  <c r="L65" i="2"/>
  <c r="L116" i="2"/>
  <c r="L20" i="2"/>
  <c r="L87" i="2"/>
  <c r="L23" i="2"/>
  <c r="L63" i="2"/>
  <c r="L117" i="2"/>
  <c r="L21" i="2"/>
  <c r="L122" i="2"/>
  <c r="L32" i="2"/>
  <c r="L69" i="2"/>
  <c r="L118" i="2"/>
  <c r="L15" i="2"/>
  <c r="L123" i="2"/>
  <c r="L24" i="2"/>
  <c r="L70" i="2"/>
  <c r="L76" i="2"/>
  <c r="L12" i="2"/>
  <c r="L113" i="2"/>
  <c r="L41" i="2"/>
  <c r="L97" i="2"/>
  <c r="L112" i="2"/>
  <c r="L19" i="2"/>
  <c r="L114" i="2"/>
  <c r="L46" i="2"/>
  <c r="L81" i="2"/>
  <c r="L73" i="2"/>
  <c r="L16" i="2"/>
  <c r="L102" i="2"/>
  <c r="L44" i="2"/>
  <c r="L100" i="2"/>
  <c r="L120" i="2"/>
  <c r="L105" i="2"/>
  <c r="L47" i="2"/>
  <c r="L124" i="2"/>
  <c r="L56" i="2"/>
  <c r="L121" i="2"/>
  <c r="L91" i="2"/>
  <c r="L48" i="2"/>
  <c r="L82" i="2"/>
  <c r="L119" i="2"/>
  <c r="L128" i="2"/>
  <c r="L34" i="2"/>
  <c r="L110" i="2"/>
  <c r="L67" i="2"/>
  <c r="L103" i="2"/>
  <c r="L35" i="2"/>
  <c r="L107" i="2"/>
  <c r="L88" i="2"/>
  <c r="L94" i="2"/>
  <c r="L55" i="2"/>
  <c r="L109" i="2"/>
  <c r="L52" i="2"/>
  <c r="L104" i="2"/>
  <c r="L108" i="2"/>
  <c r="L89" i="2"/>
  <c r="L127" i="2"/>
  <c r="L33" i="2"/>
  <c r="L59" i="2"/>
  <c r="L54" i="2"/>
  <c r="L61" i="2"/>
  <c r="L92" i="2"/>
  <c r="L49" i="2"/>
  <c r="L83" i="2"/>
  <c r="L38" i="2"/>
  <c r="L93" i="2"/>
  <c r="L50" i="2"/>
  <c r="L101" i="2"/>
  <c r="L53" i="2"/>
  <c r="L95" i="2"/>
  <c r="L126" i="2"/>
  <c r="L78" i="2"/>
  <c r="L85" i="2"/>
  <c r="L39" i="2"/>
  <c r="L36" i="2"/>
  <c r="L125" i="2"/>
  <c r="L58" i="2"/>
  <c r="L96" i="2"/>
  <c r="L45" i="2"/>
  <c r="L84" i="2"/>
  <c r="L66" i="2"/>
  <c r="L25" i="2"/>
  <c r="O1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1EB2A5-86E8-4B83-A636-67FAB3E176F0}" keepAlive="1" name="Query - fmax" description="Connection to the 'fmax' query in the workbook." type="5" refreshedVersion="8" background="1" saveData="1">
    <dbPr connection="Provider=Microsoft.Mashup.OleDb.1;Data Source=$Workbook$;Location=fmax;Extended Properties=&quot;&quot;" command="SELECT * FROM [fmax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<sst xmlns="http://schemas.openxmlformats.org/spreadsheetml/2006/main" count="676" uniqueCount="291">
  <si>
    <t>Part</t>
  </si>
  <si>
    <t>xc7k70tfbv676-2</t>
  </si>
  <si>
    <t>xc7k160tfbg484-2</t>
  </si>
  <si>
    <t>xc7a12tcsg325-2</t>
  </si>
  <si>
    <t>xc7a25tcpg238-2</t>
  </si>
  <si>
    <t>xc7a50tcsg324-2</t>
  </si>
  <si>
    <t>xc7a35tftg256-2</t>
  </si>
  <si>
    <t>xc7a15tcpg236-2</t>
  </si>
  <si>
    <t>xc7a75tfgg484-2</t>
  </si>
  <si>
    <t>xc7a100tftg256-2</t>
  </si>
  <si>
    <t>xc7a200tfbg484-2</t>
  </si>
  <si>
    <t>xc7z010clg400-2</t>
  </si>
  <si>
    <t>xc7z007sclg400-2</t>
  </si>
  <si>
    <t>xc7z015clg485-2</t>
  </si>
  <si>
    <t>xc7z012sclg485-2</t>
  </si>
  <si>
    <t>xc7z014sclg484-2</t>
  </si>
  <si>
    <t>xc7z020clg484-2</t>
  </si>
  <si>
    <t>xc7z030sbg485-2</t>
  </si>
  <si>
    <t>xcku3p-ffva676-2-i</t>
  </si>
  <si>
    <t>xcku5p-ffva676-2-i</t>
  </si>
  <si>
    <t>xcau20p-ffvb676-2-i</t>
  </si>
  <si>
    <t>xcau25p-ffvb676-2-i</t>
  </si>
  <si>
    <t>xcau10p-ffvb676-2-i</t>
  </si>
  <si>
    <t>xcau15p-ffvb676-2-i</t>
  </si>
  <si>
    <t>xczu2cg-sbva484-2-i</t>
  </si>
  <si>
    <t>xczu2eg-sbva484-2-i</t>
  </si>
  <si>
    <t>xczu3cg-sbva484-2-i</t>
  </si>
  <si>
    <t>xczu3eg-sbva484-2-i</t>
  </si>
  <si>
    <t>xczu4cg-fbvb900-2-i</t>
  </si>
  <si>
    <t>xczu4eg-fbvb900-2-i</t>
  </si>
  <si>
    <t>xczu4ev-fbvb900-2-i</t>
  </si>
  <si>
    <t>xczu5cg-fbvb900-2-i</t>
  </si>
  <si>
    <t>xczu5eg-fbvb900-2-i</t>
  </si>
  <si>
    <t>xczu5ev-fbvb900-2-i</t>
  </si>
  <si>
    <t>xczu7cg-fbvb900-2-i</t>
  </si>
  <si>
    <t>xczu7eg-fbvb900-2-i</t>
  </si>
  <si>
    <t>xczu7ev-fbvb900-2-i</t>
  </si>
  <si>
    <t>xczu1cg-sbva484-2-i</t>
  </si>
  <si>
    <t>xczu1eg-sbva484-2-i</t>
  </si>
  <si>
    <t>xczu3tcg-sfvc784-2-i</t>
  </si>
  <si>
    <t>xczu3teg-sfvc784-2-i</t>
  </si>
  <si>
    <t>xcku025-ffva1156-2-i</t>
  </si>
  <si>
    <t>xcku035-fbva676-2-i</t>
  </si>
  <si>
    <t>Architecture</t>
  </si>
  <si>
    <t>Device</t>
  </si>
  <si>
    <t>Speed</t>
  </si>
  <si>
    <t>Temperature</t>
  </si>
  <si>
    <t>Flip-flops</t>
  </si>
  <si>
    <t>LUTs</t>
  </si>
  <si>
    <t>DSP</t>
  </si>
  <si>
    <t>BlockRAMs</t>
  </si>
  <si>
    <t>Slices</t>
  </si>
  <si>
    <t>Fmax (MHz)</t>
  </si>
  <si>
    <t>Kintex-7</t>
  </si>
  <si>
    <t>xc7k70t</t>
  </si>
  <si>
    <t>-2</t>
  </si>
  <si>
    <t/>
  </si>
  <si>
    <t>xc7k160t</t>
  </si>
  <si>
    <t>Zynq-7000</t>
  </si>
  <si>
    <t>xc7z010</t>
  </si>
  <si>
    <t>xc7z007s</t>
  </si>
  <si>
    <t>xc7z015</t>
  </si>
  <si>
    <t>xc7z012s</t>
  </si>
  <si>
    <t>xc7z014s</t>
  </si>
  <si>
    <t>xc7z020</t>
  </si>
  <si>
    <t>xc7z030</t>
  </si>
  <si>
    <t>Kintex UltraScale+</t>
  </si>
  <si>
    <t>xcku3p</t>
  </si>
  <si>
    <t>I</t>
  </si>
  <si>
    <t>xcku5p</t>
  </si>
  <si>
    <t>xcau20p</t>
  </si>
  <si>
    <t>xcau25p</t>
  </si>
  <si>
    <t>xcau10p</t>
  </si>
  <si>
    <t>xcau15p</t>
  </si>
  <si>
    <t>Zynq UltraScale+</t>
  </si>
  <si>
    <t>xczu2cg</t>
  </si>
  <si>
    <t>xczu2eg</t>
  </si>
  <si>
    <t>xczu3cg</t>
  </si>
  <si>
    <t>xczu3eg</t>
  </si>
  <si>
    <t>xczu4cg</t>
  </si>
  <si>
    <t>xczu4eg</t>
  </si>
  <si>
    <t>xczu4ev</t>
  </si>
  <si>
    <t>xczu5cg</t>
  </si>
  <si>
    <t>xczu5eg</t>
  </si>
  <si>
    <t>xczu5ev</t>
  </si>
  <si>
    <t>xczu7cg</t>
  </si>
  <si>
    <t>xczu7eg</t>
  </si>
  <si>
    <t>xczu7ev</t>
  </si>
  <si>
    <t>xczu1cg</t>
  </si>
  <si>
    <t>xczu1eg</t>
  </si>
  <si>
    <t>xczu3tcg</t>
  </si>
  <si>
    <t>xczu3teg</t>
  </si>
  <si>
    <t>Kintex UltraScale</t>
  </si>
  <si>
    <t>xcku025</t>
  </si>
  <si>
    <t>xcku035</t>
  </si>
  <si>
    <t>xc7vx485tffg1157-2</t>
  </si>
  <si>
    <t>Virtex-7</t>
  </si>
  <si>
    <t>xc7vx485t</t>
  </si>
  <si>
    <t>xc7vx330tffg1157-2</t>
  </si>
  <si>
    <t>xc7vx330t</t>
  </si>
  <si>
    <t>xc7vx415tffg1157-2</t>
  </si>
  <si>
    <t>xc7vx415t</t>
  </si>
  <si>
    <t>xc7v585tffg1761-2</t>
  </si>
  <si>
    <t>xc7v585t</t>
  </si>
  <si>
    <t>xc7vx550tffg1158-2</t>
  </si>
  <si>
    <t>xc7vx550t</t>
  </si>
  <si>
    <t>xc7vh580tflg1155-2</t>
  </si>
  <si>
    <t>xc7vh580t</t>
  </si>
  <si>
    <t>xc7vx690tffg1157-2</t>
  </si>
  <si>
    <t>xc7vx690t</t>
  </si>
  <si>
    <t>xc7vh870tflg1932-2</t>
  </si>
  <si>
    <t>xc7vh870t</t>
  </si>
  <si>
    <t>xc7vx980tffg1926-2</t>
  </si>
  <si>
    <t>xc7vx980t</t>
  </si>
  <si>
    <t>xc7vx1140tflg1926-2</t>
  </si>
  <si>
    <t>xc7vx1140t</t>
  </si>
  <si>
    <t>xc7v2000tflg1925-2</t>
  </si>
  <si>
    <t>xc7v2000t</t>
  </si>
  <si>
    <t>xc7k325tffv900-2</t>
  </si>
  <si>
    <t>xc7k325t</t>
  </si>
  <si>
    <t>xc7k355tffg901-2</t>
  </si>
  <si>
    <t>xc7k355t</t>
  </si>
  <si>
    <t>xc7k410tfbg676-2</t>
  </si>
  <si>
    <t>xc7k410t</t>
  </si>
  <si>
    <t>xc7k420tffg1156-2</t>
  </si>
  <si>
    <t>xc7k420t</t>
  </si>
  <si>
    <t>xc7k480tffv901-2</t>
  </si>
  <si>
    <t>xc7k480t</t>
  </si>
  <si>
    <t>xc7z045ffv900-2</t>
  </si>
  <si>
    <t>xc7z045</t>
  </si>
  <si>
    <t>xc7z035fbg676-2</t>
  </si>
  <si>
    <t>xc7z035</t>
  </si>
  <si>
    <t>xc7z100ffv900-2</t>
  </si>
  <si>
    <t>xc7z100</t>
  </si>
  <si>
    <t>xcvu065-ffvc1517-2-i</t>
  </si>
  <si>
    <t>Virtex UltraScale</t>
  </si>
  <si>
    <t>xcvu065</t>
  </si>
  <si>
    <t>xcvu080-ffva2104-2-i</t>
  </si>
  <si>
    <t>xcvu080</t>
  </si>
  <si>
    <t>xcvu095-ffva2104-2-i</t>
  </si>
  <si>
    <t>xcvu095</t>
  </si>
  <si>
    <t>xcvu125-flva2104-2-i</t>
  </si>
  <si>
    <t>xcvu125</t>
  </si>
  <si>
    <t>xcvu160-flgb2104-2-i</t>
  </si>
  <si>
    <t>xcvu160</t>
  </si>
  <si>
    <t>xcvu190-flga2577-2-i</t>
  </si>
  <si>
    <t>xcvu190</t>
  </si>
  <si>
    <t>xcvu440-flga2892-2-i</t>
  </si>
  <si>
    <t>xcvu440</t>
  </si>
  <si>
    <t>xczu21dr-ffvd1156-2-i</t>
  </si>
  <si>
    <t>Zynq UltraScale+ RFSOC</t>
  </si>
  <si>
    <t>xczu21dr</t>
  </si>
  <si>
    <t>xczu25dr-ffve1156-2-i</t>
  </si>
  <si>
    <t>xczu25dr</t>
  </si>
  <si>
    <t>xczu27dr-ffve1156-2-i</t>
  </si>
  <si>
    <t>xczu27dr</t>
  </si>
  <si>
    <t>xczu28dr-ffve1156-2-i</t>
  </si>
  <si>
    <t>xczu28dr</t>
  </si>
  <si>
    <t>xczu29dr-ffvf1760-2-i</t>
  </si>
  <si>
    <t>xczu29dr</t>
  </si>
  <si>
    <t>xqzu21dr-ffrd1156-2-i</t>
  </si>
  <si>
    <t>xqzu21dr</t>
  </si>
  <si>
    <t>xqzu28dr-ffre1156-2-i</t>
  </si>
  <si>
    <t>xqzu28dr</t>
  </si>
  <si>
    <t>xqzu29dr-ffrf1760-2-i</t>
  </si>
  <si>
    <t>xqzu29dr</t>
  </si>
  <si>
    <t>xczu39dr-ffvf1760-2-i</t>
  </si>
  <si>
    <t>xczu39dr</t>
  </si>
  <si>
    <t>xcvu11p-flga2577-2-i</t>
  </si>
  <si>
    <t>Virtex UltraScale+</t>
  </si>
  <si>
    <t>xcvu11p</t>
  </si>
  <si>
    <t>xcvu13p-fhga2104-2-i</t>
  </si>
  <si>
    <t>xcvu13p</t>
  </si>
  <si>
    <t>xcvu3p-ffvc1517-2-i</t>
  </si>
  <si>
    <t>xcvu3p</t>
  </si>
  <si>
    <t>xcvu5p-flva2104-2-i</t>
  </si>
  <si>
    <t>xcvu5p</t>
  </si>
  <si>
    <t>xcvu7p-flva2104-2-i</t>
  </si>
  <si>
    <t>xcvu7p</t>
  </si>
  <si>
    <t>xcvu9p-flga2104-2-i</t>
  </si>
  <si>
    <t>xcvu9p</t>
  </si>
  <si>
    <t>xqvu11p-flrc2104-2-i</t>
  </si>
  <si>
    <t>xqvu11p</t>
  </si>
  <si>
    <t>xqvu13p-fhqa2104-2-i</t>
  </si>
  <si>
    <t>xqvu13p</t>
  </si>
  <si>
    <t>xqvu3p-ffrc1517-2-i</t>
  </si>
  <si>
    <t>xqvu3p</t>
  </si>
  <si>
    <t>xqvu7p-flra2104-2-i</t>
  </si>
  <si>
    <t>xqvu7p</t>
  </si>
  <si>
    <t>xqvu9p-flqa2104-2-i</t>
  </si>
  <si>
    <t>xqvu9p</t>
  </si>
  <si>
    <t>xcvu27p-figd2104-2-i</t>
  </si>
  <si>
    <t>xcvu27p</t>
  </si>
  <si>
    <t>xcvu29p-figd2104-2-i</t>
  </si>
  <si>
    <t>xcvu29p</t>
  </si>
  <si>
    <t>xcku11p-ffva1156-2-i</t>
  </si>
  <si>
    <t>xcku11p</t>
  </si>
  <si>
    <t>xcku13p-ffve900-2-i</t>
  </si>
  <si>
    <t>xcku13p</t>
  </si>
  <si>
    <t>xcku15p-ffva1156-2-i</t>
  </si>
  <si>
    <t>xcku15p</t>
  </si>
  <si>
    <t>xcku9p-ffve900-2-i</t>
  </si>
  <si>
    <t>xcku9p</t>
  </si>
  <si>
    <t>xqku15p-ffra1156-2-i</t>
  </si>
  <si>
    <t>xqku15p</t>
  </si>
  <si>
    <t>xqku5p-ffrb676-2-i</t>
  </si>
  <si>
    <t>xqku5p</t>
  </si>
  <si>
    <t>xczu11eg-ffvb1517-2-i</t>
  </si>
  <si>
    <t>xczu11eg</t>
  </si>
  <si>
    <t>xczu15eg-ffvb1156-2-i</t>
  </si>
  <si>
    <t>xczu15eg</t>
  </si>
  <si>
    <t>xczu17eg-ffvb1517-2-i</t>
  </si>
  <si>
    <t>xczu17eg</t>
  </si>
  <si>
    <t>xczu19eg-ffvb1517-2-i</t>
  </si>
  <si>
    <t>xczu19eg</t>
  </si>
  <si>
    <t>xczu6cg-ffvb1156-2-i</t>
  </si>
  <si>
    <t>xczu6cg</t>
  </si>
  <si>
    <t>xczu6eg-ffvb1156-2-i</t>
  </si>
  <si>
    <t>xczu6eg</t>
  </si>
  <si>
    <t>xczu9cg-ffvb1156-2-i</t>
  </si>
  <si>
    <t>xczu9cg</t>
  </si>
  <si>
    <t>xczu9eg-ffvb1156-2-i</t>
  </si>
  <si>
    <t>xczu9eg</t>
  </si>
  <si>
    <t>xqzu11eg-ffrc1156-2-i</t>
  </si>
  <si>
    <t>xqzu11eg</t>
  </si>
  <si>
    <t>xqzu15eg-ffrb1156-2-i</t>
  </si>
  <si>
    <t>xqzu15eg</t>
  </si>
  <si>
    <t>xqzu19eg-ffrb1517-2-i</t>
  </si>
  <si>
    <t>xqzu19eg</t>
  </si>
  <si>
    <t>xqzu3eg-sfra484-2-i</t>
  </si>
  <si>
    <t>xqzu3eg</t>
  </si>
  <si>
    <t>xqzu4eg-sfrc784-2-i</t>
  </si>
  <si>
    <t>xqzu4eg</t>
  </si>
  <si>
    <t>xqzu5ev-ffrb900-2-i</t>
  </si>
  <si>
    <t>xqzu5ev</t>
  </si>
  <si>
    <t>xqzu7ev-ffrb900-2-i</t>
  </si>
  <si>
    <t>xqzu7ev</t>
  </si>
  <si>
    <t>xqzu9eg-ffrb1156-2-i</t>
  </si>
  <si>
    <t>xqzu9eg</t>
  </si>
  <si>
    <t>xcku040-fbva676-2-i</t>
  </si>
  <si>
    <t>xcku040</t>
  </si>
  <si>
    <t>xcku060-ffva1156-2-i</t>
  </si>
  <si>
    <t>xcku060</t>
  </si>
  <si>
    <t>xcku085-flva1517-2-i</t>
  </si>
  <si>
    <t>xcku085</t>
  </si>
  <si>
    <t>xcku115-flva1517-2-i</t>
  </si>
  <si>
    <t>xcku115</t>
  </si>
  <si>
    <t>xcku095-ffva1156-2-i</t>
  </si>
  <si>
    <t>xcku095</t>
  </si>
  <si>
    <t>xqku040-rba676-2-i</t>
  </si>
  <si>
    <t>xqku040</t>
  </si>
  <si>
    <t>xqku060-rfa1156-2-i</t>
  </si>
  <si>
    <t>xqku060</t>
  </si>
  <si>
    <t>xqku095-rfa1156-2-i</t>
  </si>
  <si>
    <t>xqku095</t>
  </si>
  <si>
    <t>xqku115-rld1517-2-i</t>
  </si>
  <si>
    <t>xqku115</t>
  </si>
  <si>
    <t>Artix-7</t>
  </si>
  <si>
    <t>xc7a12t</t>
  </si>
  <si>
    <t>xc7a25t</t>
  </si>
  <si>
    <t>xc7a50t</t>
  </si>
  <si>
    <t>xc7a35t</t>
  </si>
  <si>
    <t>xc7a15t</t>
  </si>
  <si>
    <t>xc7a75t</t>
  </si>
  <si>
    <t>xc7a100t</t>
  </si>
  <si>
    <t>xc7a200t</t>
  </si>
  <si>
    <t>xc7s6ftgb196-2</t>
  </si>
  <si>
    <t>Spartan-7</t>
  </si>
  <si>
    <t>xc7s6</t>
  </si>
  <si>
    <t>xc7s15cpga196-2</t>
  </si>
  <si>
    <t>xc7s15</t>
  </si>
  <si>
    <t>xc7s25ftgb196-2</t>
  </si>
  <si>
    <t>xc7s25</t>
  </si>
  <si>
    <t>xc7s50csga324-2</t>
  </si>
  <si>
    <t>xc7s50</t>
  </si>
  <si>
    <t>xc7s100fgga676-2</t>
  </si>
  <si>
    <t>xc7s100</t>
  </si>
  <si>
    <t>xc7s75fgga484-2</t>
  </si>
  <si>
    <t>xc7s75</t>
  </si>
  <si>
    <t>Date</t>
  </si>
  <si>
    <t>Device Family</t>
  </si>
  <si>
    <r>
      <rPr>
        <b/>
        <sz val="11"/>
        <color theme="1"/>
        <rFont val="Arial"/>
        <family val="2"/>
      </rPr>
      <t xml:space="preserve">Min </t>
    </r>
    <r>
      <rPr>
        <b/>
        <i/>
        <sz val="11"/>
        <color theme="1"/>
        <rFont val="Times New Roman"/>
        <family val="1"/>
      </rPr>
      <t>f</t>
    </r>
    <r>
      <rPr>
        <b/>
        <i/>
        <vertAlign val="subscript"/>
        <sz val="11"/>
        <color theme="1"/>
        <rFont val="Times New Roman"/>
        <family val="1"/>
      </rPr>
      <t>max</t>
    </r>
    <r>
      <rPr>
        <b/>
        <sz val="11"/>
        <color theme="1"/>
        <rFont val="Aptos Narrow"/>
        <family val="2"/>
        <scheme val="minor"/>
      </rPr>
      <t xml:space="preserve"> (MHz)</t>
    </r>
  </si>
  <si>
    <r>
      <rPr>
        <b/>
        <sz val="11"/>
        <color theme="1"/>
        <rFont val="Arial"/>
        <family val="2"/>
      </rPr>
      <t xml:space="preserve">Max </t>
    </r>
    <r>
      <rPr>
        <b/>
        <i/>
        <sz val="11"/>
        <color theme="1"/>
        <rFont val="Times New Roman"/>
        <family val="1"/>
      </rPr>
      <t>f</t>
    </r>
    <r>
      <rPr>
        <b/>
        <i/>
        <vertAlign val="subscript"/>
        <sz val="11"/>
        <color theme="1"/>
        <rFont val="Times New Roman"/>
        <family val="1"/>
      </rPr>
      <t>max</t>
    </r>
    <r>
      <rPr>
        <b/>
        <sz val="11"/>
        <color theme="1"/>
        <rFont val="Aptos Narrow"/>
        <family val="2"/>
        <scheme val="minor"/>
      </rPr>
      <t xml:space="preserve"> (MHz)</t>
    </r>
  </si>
  <si>
    <t>Row</t>
  </si>
  <si>
    <t>MHz</t>
  </si>
  <si>
    <t>Improvement (%)</t>
  </si>
  <si>
    <t>Reference Device</t>
  </si>
  <si>
    <t>Reference Clock Frequency</t>
  </si>
  <si>
    <t>Target Device</t>
  </si>
  <si>
    <t>Estimate of attainable Clock Frequency</t>
  </si>
  <si>
    <r>
      <t>f</t>
    </r>
    <r>
      <rPr>
        <i/>
        <vertAlign val="subscript"/>
        <sz val="11"/>
        <color theme="1"/>
        <rFont val="Times New Roman"/>
        <family val="1"/>
      </rPr>
      <t>max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</si>
</sst>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i/>
      <sz val="11"/>
      <color theme="1"/>
      <name val="Times New Roman"/>
      <family val="1"/>
    </font>
    <font>
      <b/>
      <i/>
      <vertAlign val="subscript"/>
      <sz val="11"/>
      <color theme="1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9" fontId="7" fillId="0" borderId="0" applyFont="0" applyFill="0" applyBorder="0" applyAlignment="0" applyProtection="0"/>
    <xf numFmtId="0" fontId="8" fillId="2" borderId="2" applyNumberFormat="0" applyAlignment="0" applyProtection="0"/>
    <xf numFmtId="0" fontId="9" fillId="3" borderId="3" applyNumberFormat="0" applyAlignment="0" applyProtection="0"/>
  </cellStyleXfs>
  <cellXfs count="11">
    <xf numFmtId="0" fontId="0" fillId="0" borderId="0" xfId="0"/>
    <xf numFmtId="17" fontId="0" fillId="0" borderId="0" xfId="0" applyNumberFormat="1"/>
    <xf numFmtId="0" fontId="1" fillId="0" borderId="1" xfId="0" applyFont="1" applyBorder="1"/>
    <xf numFmtId="0" fontId="3" fillId="0" borderId="1" xfId="0" applyFont="1" applyBorder="1"/>
    <xf numFmtId="1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1" fillId="0" borderId="0" xfId="0" applyFont="1"/>
    <xf numFmtId="0" fontId="8" fillId="2" borderId="2" xfId="2"/>
    <xf numFmtId="164" fontId="9" fillId="3" borderId="3" xfId="3" applyNumberFormat="1"/>
    <xf numFmtId="0" fontId="10" fillId="0" borderId="0" xfId="0" applyFont="1"/>
  </cellXfs>
  <cellStyles count="4">
    <cellStyle name="Input" xfId="2" builtinId="20"/>
    <cellStyle name="Normal" xfId="0" builtinId="0"/>
    <cellStyle name="Output" xfId="3" builtinId="21"/>
    <cellStyle name="Percent" xfId="1" builtinId="5"/>
  </cellStyles>
  <dxfs count="6">
    <dxf>
      <numFmt numFmtId="165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Xilinx Device </a:t>
            </a:r>
            <a:r>
              <a:rPr lang="en-GB" b="1" i="1">
                <a:latin typeface="Times New Roman" panose="02020603050405020304" pitchFamily="18" charset="0"/>
                <a:cs typeface="Times New Roman" panose="02020603050405020304" pitchFamily="18" charset="0"/>
              </a:rPr>
              <a:t>f</a:t>
            </a:r>
            <a:r>
              <a:rPr lang="en-GB" b="1" i="1" baseline="-25000">
                <a:latin typeface="Times New Roman" panose="02020603050405020304" pitchFamily="18" charset="0"/>
                <a:cs typeface="Times New Roman" panose="02020603050405020304" pitchFamily="18" charset="0"/>
              </a:rPr>
              <a:t>max</a:t>
            </a:r>
            <a:r>
              <a:rPr lang="en-GB" b="1"/>
              <a:t>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Chart!$E$3</c:f>
              <c:strCache>
                <c:ptCount val="1"/>
                <c:pt idx="0">
                  <c:v>Max fmax (MHz)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4EC4BB2-8037-4758-A479-B32D0F71E2C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0AAB-4AAD-860B-8AE13F85DDF4}"/>
                </c:ext>
              </c:extLst>
            </c:dLbl>
            <c:dLbl>
              <c:idx val="1"/>
              <c:layout>
                <c:manualLayout>
                  <c:x val="-1.899366194960817E-3"/>
                  <c:y val="-3.8093313158413272E-2"/>
                </c:manualLayout>
              </c:layout>
              <c:tx>
                <c:rich>
                  <a:bodyPr/>
                  <a:lstStyle/>
                  <a:p>
                    <a:fld id="{DF97C6AA-095A-4E02-BAB4-6318CF6D891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0AAB-4AAD-860B-8AE13F85DDF4}"/>
                </c:ext>
              </c:extLst>
            </c:dLbl>
            <c:dLbl>
              <c:idx val="2"/>
              <c:layout>
                <c:manualLayout>
                  <c:x val="1.899366194960817E-3"/>
                  <c:y val="3.8093313158413217E-2"/>
                </c:manualLayout>
              </c:layout>
              <c:tx>
                <c:rich>
                  <a:bodyPr/>
                  <a:lstStyle/>
                  <a:p>
                    <a:fld id="{B5B3C161-479F-4896-9FCC-F835FA3608B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0AAB-4AAD-860B-8AE13F85DDF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CD4039B-E5BB-44F9-907E-E551750A536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0AAB-4AAD-860B-8AE13F85DDF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3E9BAA3-320F-4D1B-8EB6-09F215C90CF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0AAB-4AAD-860B-8AE13F85DDF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EC0A8BE-A9DC-4F4C-B7E5-A9D01B44091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0AAB-4AAD-860B-8AE13F85DDF4}"/>
                </c:ext>
              </c:extLst>
            </c:dLbl>
            <c:dLbl>
              <c:idx val="6"/>
              <c:layout>
                <c:manualLayout>
                  <c:x val="-0.15004992940190462"/>
                  <c:y val="-2.9302548583394851E-2"/>
                </c:manualLayout>
              </c:layout>
              <c:tx>
                <c:rich>
                  <a:bodyPr/>
                  <a:lstStyle/>
                  <a:p>
                    <a:fld id="{2A2E07EA-CDFA-41CD-B625-C213A44A90C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0AAB-4AAD-860B-8AE13F85DDF4}"/>
                </c:ext>
              </c:extLst>
            </c:dLbl>
            <c:dLbl>
              <c:idx val="7"/>
              <c:layout>
                <c:manualLayout>
                  <c:x val="-6.9642622631043816E-17"/>
                  <c:y val="1.4651274291697412E-2"/>
                </c:manualLayout>
              </c:layout>
              <c:tx>
                <c:rich>
                  <a:bodyPr/>
                  <a:lstStyle/>
                  <a:p>
                    <a:fld id="{73D7F300-6D8E-48F3-9D69-BB919499F0D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0AAB-4AAD-860B-8AE13F85DDF4}"/>
                </c:ext>
              </c:extLst>
            </c:dLbl>
            <c:dLbl>
              <c:idx val="8"/>
              <c:layout>
                <c:manualLayout>
                  <c:x val="5.698098584882451E-3"/>
                  <c:y val="-2.3442038866715857E-2"/>
                </c:manualLayout>
              </c:layout>
              <c:tx>
                <c:rich>
                  <a:bodyPr/>
                  <a:lstStyle/>
                  <a:p>
                    <a:fld id="{B2CAD02C-D7DB-4FC7-99F0-9A17F352276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0AAB-4AAD-860B-8AE13F85DDF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E003A4F-2B04-4149-9280-5FCEDFF8D23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0AAB-4AAD-860B-8AE13F85DDF4}"/>
                </c:ext>
              </c:extLst>
            </c:dLbl>
            <c:dLbl>
              <c:idx val="10"/>
              <c:layout>
                <c:manualLayout>
                  <c:x val="-6.8377183018589416E-2"/>
                  <c:y val="4.9814332591771142E-2"/>
                </c:manualLayout>
              </c:layout>
              <c:tx>
                <c:rich>
                  <a:bodyPr/>
                  <a:lstStyle/>
                  <a:p>
                    <a:fld id="{D5433D3F-3230-44DD-A458-719ED4EF956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0AAB-4AAD-860B-8AE13F85DD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Chart!$C$4:$C$14</c:f>
              <c:numCache>
                <c:formatCode>mmm\-yy</c:formatCode>
                <c:ptCount val="11"/>
                <c:pt idx="0">
                  <c:v>40330</c:v>
                </c:pt>
                <c:pt idx="1">
                  <c:v>40330</c:v>
                </c:pt>
                <c:pt idx="2">
                  <c:v>40330</c:v>
                </c:pt>
                <c:pt idx="3">
                  <c:v>40603</c:v>
                </c:pt>
                <c:pt idx="4">
                  <c:v>41609</c:v>
                </c:pt>
                <c:pt idx="5">
                  <c:v>41609</c:v>
                </c:pt>
                <c:pt idx="6">
                  <c:v>42248</c:v>
                </c:pt>
                <c:pt idx="7">
                  <c:v>42370</c:v>
                </c:pt>
                <c:pt idx="8">
                  <c:v>42370</c:v>
                </c:pt>
                <c:pt idx="9">
                  <c:v>42856</c:v>
                </c:pt>
                <c:pt idx="10">
                  <c:v>43497</c:v>
                </c:pt>
              </c:numCache>
            </c:numRef>
          </c:xVal>
          <c:yVal>
            <c:numRef>
              <c:f>Chart!$E$4:$E$14</c:f>
              <c:numCache>
                <c:formatCode>0</c:formatCode>
                <c:ptCount val="11"/>
                <c:pt idx="0">
                  <c:v>752.44544770504137</c:v>
                </c:pt>
                <c:pt idx="1">
                  <c:v>1153.4025374855826</c:v>
                </c:pt>
                <c:pt idx="2">
                  <c:v>1096.4912280701756</c:v>
                </c:pt>
                <c:pt idx="3">
                  <c:v>1140.2508551881415</c:v>
                </c:pt>
                <c:pt idx="4">
                  <c:v>1240.6947890818858</c:v>
                </c:pt>
                <c:pt idx="5">
                  <c:v>1324.5033112582782</c:v>
                </c:pt>
                <c:pt idx="6">
                  <c:v>1623.376623376623</c:v>
                </c:pt>
                <c:pt idx="7">
                  <c:v>1589.8251192368839</c:v>
                </c:pt>
                <c:pt idx="8">
                  <c:v>1615.5088852988692</c:v>
                </c:pt>
                <c:pt idx="9">
                  <c:v>751.87969924812023</c:v>
                </c:pt>
                <c:pt idx="10">
                  <c:v>1503.7593984962405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Chart!$B$4:$B$14</c15:f>
                <c15:dlblRangeCache>
                  <c:ptCount val="11"/>
                  <c:pt idx="0">
                    <c:v>Artix-7</c:v>
                  </c:pt>
                  <c:pt idx="1">
                    <c:v>Kintex-7</c:v>
                  </c:pt>
                  <c:pt idx="2">
                    <c:v>Virtex-7</c:v>
                  </c:pt>
                  <c:pt idx="3">
                    <c:v>Zynq-7000</c:v>
                  </c:pt>
                  <c:pt idx="4">
                    <c:v>Kintex UltraScale</c:v>
                  </c:pt>
                  <c:pt idx="5">
                    <c:v>Virtex UltraScale</c:v>
                  </c:pt>
                  <c:pt idx="6">
                    <c:v>Zynq UltraScale+</c:v>
                  </c:pt>
                  <c:pt idx="7">
                    <c:v>Kintex UltraScale+</c:v>
                  </c:pt>
                  <c:pt idx="8">
                    <c:v>Virtex UltraScale+</c:v>
                  </c:pt>
                  <c:pt idx="9">
                    <c:v>Spartan-7</c:v>
                  </c:pt>
                  <c:pt idx="10">
                    <c:v>Zynq UltraScale+ RFSOC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0AAB-4AAD-860B-8AE13F85D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555311"/>
        <c:axId val="74355579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Chart!$D$3</c15:sqref>
                        </c15:formulaRef>
                      </c:ext>
                    </c:extLst>
                    <c:strCache>
                      <c:ptCount val="1"/>
                      <c:pt idx="0">
                        <c:v>Min fmax (MHz)</c:v>
                      </c:pt>
                    </c:strCache>
                  </c:strRef>
                </c:tx>
                <c:spPr>
                  <a:ln w="381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dLbl>
                    <c:idx val="0"/>
                    <c:tx>
                      <c:rich>
                        <a:bodyPr/>
                        <a:lstStyle/>
                        <a:p>
                          <a:fld id="{1FF64424-CB1B-40B3-AEC6-971B7C18F66B}" type="CELLRANGE">
                            <a:rPr lang="en-US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2-0AAB-4AAD-860B-8AE13F85DDF4}"/>
                      </c:ext>
                    </c:extLst>
                  </c:dLbl>
                  <c:dLbl>
                    <c:idx val="1"/>
                    <c:tx>
                      <c:rich>
                        <a:bodyPr/>
                        <a:lstStyle/>
                        <a:p>
                          <a:fld id="{3CE998EE-BD8A-411D-B97B-E2893B0A55E5}" type="CELLRANGE">
                            <a:rPr lang="en-US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3-0AAB-4AAD-860B-8AE13F85DDF4}"/>
                      </c:ext>
                    </c:extLst>
                  </c:dLbl>
                  <c:dLbl>
                    <c:idx val="2"/>
                    <c:tx>
                      <c:rich>
                        <a:bodyPr/>
                        <a:lstStyle/>
                        <a:p>
                          <a:fld id="{C60C5FD7-030B-4326-871E-1FEE172F864B}" type="CELLRANGE">
                            <a:rPr lang="en-US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4-0AAB-4AAD-860B-8AE13F85DDF4}"/>
                      </c:ext>
                    </c:extLst>
                  </c:dLbl>
                  <c:dLbl>
                    <c:idx val="3"/>
                    <c:tx>
                      <c:rich>
                        <a:bodyPr/>
                        <a:lstStyle/>
                        <a:p>
                          <a:fld id="{473591FF-CC18-4FD2-B4CD-DBE6D67DE854}" type="CELLRANGE">
                            <a:rPr lang="en-US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5-0AAB-4AAD-860B-8AE13F85DDF4}"/>
                      </c:ext>
                    </c:extLst>
                  </c:dLbl>
                  <c:dLbl>
                    <c:idx val="4"/>
                    <c:tx>
                      <c:rich>
                        <a:bodyPr/>
                        <a:lstStyle/>
                        <a:p>
                          <a:fld id="{F4E77792-420C-48D5-9665-11E8E3C90E88}" type="CELLRANGE">
                            <a:rPr lang="en-US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6-0AAB-4AAD-860B-8AE13F85DDF4}"/>
                      </c:ext>
                    </c:extLst>
                  </c:dLbl>
                  <c:dLbl>
                    <c:idx val="5"/>
                    <c:tx>
                      <c:rich>
                        <a:bodyPr/>
                        <a:lstStyle/>
                        <a:p>
                          <a:fld id="{7B826726-E29D-4F2B-A85A-9F1231A768B7}" type="CELLRANGE">
                            <a:rPr lang="en-US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7-0AAB-4AAD-860B-8AE13F85DDF4}"/>
                      </c:ext>
                    </c:extLst>
                  </c:dLbl>
                  <c:dLbl>
                    <c:idx val="6"/>
                    <c:tx>
                      <c:rich>
                        <a:bodyPr/>
                        <a:lstStyle/>
                        <a:p>
                          <a:fld id="{14ACAB7D-7E0B-4E1D-BE9D-EC0B8B27EACC}" type="CELLRANGE">
                            <a:rPr lang="en-US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8-0AAB-4AAD-860B-8AE13F85DDF4}"/>
                      </c:ext>
                    </c:extLst>
                  </c:dLbl>
                  <c:dLbl>
                    <c:idx val="7"/>
                    <c:tx>
                      <c:rich>
                        <a:bodyPr/>
                        <a:lstStyle/>
                        <a:p>
                          <a:fld id="{6DE9EEE1-DD7D-4FA7-91BC-8782619F0329}" type="CELLRANGE">
                            <a:rPr lang="en-US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9-0AAB-4AAD-860B-8AE13F85DDF4}"/>
                      </c:ext>
                    </c:extLst>
                  </c:dLbl>
                  <c:dLbl>
                    <c:idx val="8"/>
                    <c:tx>
                      <c:rich>
                        <a:bodyPr/>
                        <a:lstStyle/>
                        <a:p>
                          <a:fld id="{142997C9-43E1-4842-AFE5-29F9B95FE5E1}" type="CELLRANGE">
                            <a:rPr lang="en-US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A-0AAB-4AAD-860B-8AE13F85DDF4}"/>
                      </c:ext>
                    </c:extLst>
                  </c:dLbl>
                  <c:dLbl>
                    <c:idx val="9"/>
                    <c:tx>
                      <c:rich>
                        <a:bodyPr/>
                        <a:lstStyle/>
                        <a:p>
                          <a:fld id="{DEEC415A-9F20-4156-9DDB-2FDCAA8FDB5F}" type="CELLRANGE">
                            <a:rPr lang="en-US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B-0AAB-4AAD-860B-8AE13F85DDF4}"/>
                      </c:ext>
                    </c:extLst>
                  </c:dLbl>
                  <c:dLbl>
                    <c:idx val="10"/>
                    <c:tx>
                      <c:rich>
                        <a:bodyPr/>
                        <a:lstStyle/>
                        <a:p>
                          <a:fld id="{4A557D91-8C11-4EC6-9952-0E5FD68E8E62}" type="CELLRANGE">
                            <a:rPr lang="en-US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C-0AAB-4AAD-860B-8AE13F85DDF4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DataLabelsRange val="1"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Chart!$C$4:$C$14</c15:sqref>
                        </c15:formulaRef>
                      </c:ext>
                    </c:extLst>
                    <c:numCache>
                      <c:formatCode>mmm\-yy</c:formatCode>
                      <c:ptCount val="11"/>
                      <c:pt idx="0">
                        <c:v>40330</c:v>
                      </c:pt>
                      <c:pt idx="1">
                        <c:v>40330</c:v>
                      </c:pt>
                      <c:pt idx="2">
                        <c:v>40330</c:v>
                      </c:pt>
                      <c:pt idx="3">
                        <c:v>40603</c:v>
                      </c:pt>
                      <c:pt idx="4">
                        <c:v>41609</c:v>
                      </c:pt>
                      <c:pt idx="5">
                        <c:v>41609</c:v>
                      </c:pt>
                      <c:pt idx="6">
                        <c:v>42248</c:v>
                      </c:pt>
                      <c:pt idx="7">
                        <c:v>42370</c:v>
                      </c:pt>
                      <c:pt idx="8">
                        <c:v>42370</c:v>
                      </c:pt>
                      <c:pt idx="9">
                        <c:v>42856</c:v>
                      </c:pt>
                      <c:pt idx="10">
                        <c:v>43497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Chart!$D$4:$D$14</c15:sqref>
                        </c15:formulaRef>
                      </c:ext>
                    </c:extLst>
                    <c:numCache>
                      <c:formatCode>0</c:formatCode>
                      <c:ptCount val="11"/>
                      <c:pt idx="0">
                        <c:v>643.08681672025716</c:v>
                      </c:pt>
                      <c:pt idx="1">
                        <c:v>897.66606822262111</c:v>
                      </c:pt>
                      <c:pt idx="2">
                        <c:v>836.82008368200832</c:v>
                      </c:pt>
                      <c:pt idx="3">
                        <c:v>718.90726096333572</c:v>
                      </c:pt>
                      <c:pt idx="4">
                        <c:v>891.26559714794996</c:v>
                      </c:pt>
                      <c:pt idx="5">
                        <c:v>693.4812760055479</c:v>
                      </c:pt>
                      <c:pt idx="6">
                        <c:v>1179.2452830188679</c:v>
                      </c:pt>
                      <c:pt idx="7">
                        <c:v>1177.8563015312131</c:v>
                      </c:pt>
                      <c:pt idx="8">
                        <c:v>1394.7001394700137</c:v>
                      </c:pt>
                      <c:pt idx="9">
                        <c:v>732.60073260073261</c:v>
                      </c:pt>
                      <c:pt idx="10">
                        <c:v>1209.1898428053205</c:v>
                      </c:pt>
                    </c:numCache>
                  </c:numRef>
                </c:yVal>
                <c:smooth val="0"/>
                <c:extLst>
                  <c:ext uri="{02D57815-91ED-43cb-92C2-25804820EDAC}">
                    <c15:datalabelsRange>
                      <c15:f>Chart!$B$4:$B$14</c15:f>
                      <c15:dlblRangeCache>
                        <c:ptCount val="11"/>
                        <c:pt idx="0">
                          <c:v>Artix-7</c:v>
                        </c:pt>
                        <c:pt idx="1">
                          <c:v>Kintex-7</c:v>
                        </c:pt>
                        <c:pt idx="2">
                          <c:v>Virtex-7</c:v>
                        </c:pt>
                        <c:pt idx="3">
                          <c:v>Zynq-7000</c:v>
                        </c:pt>
                        <c:pt idx="4">
                          <c:v>Kintex UltraScale</c:v>
                        </c:pt>
                        <c:pt idx="5">
                          <c:v>Virtex UltraScale</c:v>
                        </c:pt>
                        <c:pt idx="6">
                          <c:v>Zynq UltraScale+</c:v>
                        </c:pt>
                        <c:pt idx="7">
                          <c:v>Kintex UltraScale+</c:v>
                        </c:pt>
                        <c:pt idx="8">
                          <c:v>Virtex UltraScale+</c:v>
                        </c:pt>
                        <c:pt idx="9">
                          <c:v>Spartan-7</c:v>
                        </c:pt>
                        <c:pt idx="10">
                          <c:v>Zynq UltraScale+ RFSOC</c:v>
                        </c:pt>
                      </c15:dlblRangeCache>
                    </c15:datalabelsRange>
                  </c:ext>
                  <c:ext xmlns:c16="http://schemas.microsoft.com/office/drawing/2014/chart" uri="{C3380CC4-5D6E-409C-BE32-E72D297353CC}">
                    <c16:uniqueId val="{00000000-0AAB-4AAD-860B-8AE13F85DDF4}"/>
                  </c:ext>
                </c:extLst>
              </c15:ser>
            </c15:filteredScatterSeries>
          </c:ext>
        </c:extLst>
      </c:scatterChart>
      <c:valAx>
        <c:axId val="743555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555791"/>
        <c:crosses val="autoZero"/>
        <c:crossBetween val="midCat"/>
      </c:valAx>
      <c:valAx>
        <c:axId val="74355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</a:t>
                </a:r>
                <a:r>
                  <a:rPr lang="en-GB" i="1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max</a:t>
                </a:r>
                <a:r>
                  <a:rPr lang="en-GB"/>
                  <a:t> (MHz)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555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98424</xdr:colOff>
      <xdr:row>2</xdr:row>
      <xdr:rowOff>41274</xdr:rowOff>
    </xdr:from>
    <xdr:to>
      <xdr:col>18</xdr:col>
      <xdr:colOff>88899</xdr:colOff>
      <xdr:row>25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53705A-CFE8-565E-B848-691420C185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2ABF8B-3FDD-44E7-BEE7-1E182A175B9C}" autoFormatId="16" applyNumberFormats="0" applyBorderFormats="0" applyFontFormats="0" applyPatternFormats="0" applyAlignmentFormats="0" applyWidthHeightFormats="0">
  <queryTableRefresh nextId="23" unboundColumnsRight="1">
    <queryTableFields count="12">
      <queryTableField id="1" name="Part" tableColumnId="1"/>
      <queryTableField id="12" name="Architecture" tableColumnId="12"/>
      <queryTableField id="13" name="Device" tableColumnId="13"/>
      <queryTableField id="14" name="Speed" tableColumnId="14"/>
      <queryTableField id="15" name="Temperature" tableColumnId="15"/>
      <queryTableField id="16" name="Flip-flops" tableColumnId="16"/>
      <queryTableField id="17" name="LUTs" tableColumnId="17"/>
      <queryTableField id="18" name="DSP" tableColumnId="18"/>
      <queryTableField id="19" name="BlockRAMs" tableColumnId="19"/>
      <queryTableField id="20" name="Slices" tableColumnId="20"/>
      <queryTableField id="21" name="Fmax (MHz)" tableColumnId="21"/>
      <queryTableField id="2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CF9CF0-97A5-4BB3-8CAF-6EC88A60A910}" name="fmax" displayName="fmax" ref="A1:L128" tableType="queryTable" totalsRowShown="0">
  <autoFilter ref="A1:L128" xr:uid="{7ECF9CF0-97A5-4BB3-8CAF-6EC88A60A910}"/>
  <sortState xmlns:xlrd2="http://schemas.microsoft.com/office/spreadsheetml/2017/richdata2" ref="A2:L128">
    <sortCondition ref="K2:K128"/>
  </sortState>
  <tableColumns count="12">
    <tableColumn id="1" xr3:uid="{92BADFC1-CB9C-4B1F-9D02-16E0790B228C}" uniqueName="1" name="Part" queryTableFieldId="1" dataDxfId="5"/>
    <tableColumn id="12" xr3:uid="{01CB2A4D-BD8B-479E-8807-FF0C5B64C966}" uniqueName="12" name="Architecture" queryTableFieldId="12" dataDxfId="4"/>
    <tableColumn id="13" xr3:uid="{F2F42CE9-9BB6-4172-98A5-57DDAD6CBE02}" uniqueName="13" name="Device" queryTableFieldId="13" dataDxfId="3"/>
    <tableColumn id="14" xr3:uid="{3E5EE8C4-5E4B-4EB2-A66E-63065D1CDF9A}" uniqueName="14" name="Speed" queryTableFieldId="14" dataDxfId="2"/>
    <tableColumn id="15" xr3:uid="{BB062B29-6D1C-448F-98DC-D01EF3B5A828}" uniqueName="15" name="Temperature" queryTableFieldId="15" dataDxfId="1"/>
    <tableColumn id="16" xr3:uid="{309FCA57-69B1-4A8F-A1C2-EBFDF85F8094}" uniqueName="16" name="Flip-flops" queryTableFieldId="16"/>
    <tableColumn id="17" xr3:uid="{24AABC36-04F6-4784-91CE-35656A3DBC75}" uniqueName="17" name="LUTs" queryTableFieldId="17"/>
    <tableColumn id="18" xr3:uid="{2E422C05-F576-44C7-8867-62F42FCA429A}" uniqueName="18" name="DSP" queryTableFieldId="18"/>
    <tableColumn id="19" xr3:uid="{399CB922-3463-4401-94B5-54A9A213BD01}" uniqueName="19" name="BlockRAMs" queryTableFieldId="19"/>
    <tableColumn id="20" xr3:uid="{6FE62B47-7F3C-4F3F-8486-A18836889513}" uniqueName="20" name="Slices" queryTableFieldId="20"/>
    <tableColumn id="21" xr3:uid="{6FAEB554-6A57-4E83-B3C7-48B144D8C163}" uniqueName="21" name="Fmax (MHz)" queryTableFieldId="21"/>
    <tableColumn id="2" xr3:uid="{4BF8D5E9-88BA-4136-A6CF-8ACA98257A01}" uniqueName="2" name="Improvement (%)" queryTableFieldId="22" dataDxfId="0">
      <calculatedColumnFormula>(fmax[[#This Row],[Fmax (MHz)]]-$O$4)/$O$4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CC44-DC3B-491F-B3AE-2033FA29B5E0}">
  <dimension ref="A1:P128"/>
  <sheetViews>
    <sheetView tabSelected="1" workbookViewId="0">
      <selection sqref="A1:L128"/>
    </sheetView>
  </sheetViews>
  <sheetFormatPr defaultRowHeight="14.5" x14ac:dyDescent="0.35"/>
  <cols>
    <col min="1" max="1" width="18.81640625" bestFit="1" customWidth="1"/>
    <col min="2" max="2" width="20.6328125" bestFit="1" customWidth="1"/>
    <col min="3" max="3" width="9.90625" bestFit="1" customWidth="1"/>
    <col min="4" max="4" width="8.36328125" bestFit="1" customWidth="1"/>
    <col min="5" max="5" width="13.7265625" bestFit="1" customWidth="1"/>
    <col min="6" max="6" width="11.08984375" bestFit="1" customWidth="1"/>
    <col min="7" max="7" width="7.81640625" bestFit="1" customWidth="1"/>
    <col min="8" max="8" width="6.54296875" bestFit="1" customWidth="1"/>
    <col min="9" max="9" width="12.36328125" bestFit="1" customWidth="1"/>
    <col min="10" max="10" width="8.1796875" bestFit="1" customWidth="1"/>
    <col min="11" max="11" width="12.81640625" bestFit="1" customWidth="1"/>
    <col min="12" max="12" width="17.54296875" bestFit="1" customWidth="1"/>
    <col min="13" max="13" width="9.1796875" bestFit="1" customWidth="1"/>
    <col min="14" max="14" width="32.7265625" bestFit="1" customWidth="1"/>
    <col min="15" max="15" width="7.54296875" bestFit="1" customWidth="1"/>
    <col min="16" max="16" width="7.81640625" bestFit="1" customWidth="1"/>
    <col min="17" max="17" width="6.90625" bestFit="1" customWidth="1"/>
    <col min="18" max="18" width="12.7265625" bestFit="1" customWidth="1"/>
    <col min="19" max="19" width="8.54296875" bestFit="1" customWidth="1"/>
    <col min="20" max="20" width="13.1796875" bestFit="1" customWidth="1"/>
  </cols>
  <sheetData>
    <row r="1" spans="1:16" x14ac:dyDescent="0.35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285</v>
      </c>
    </row>
    <row r="2" spans="1:16" x14ac:dyDescent="0.35">
      <c r="A2" t="s">
        <v>9</v>
      </c>
      <c r="B2" t="s">
        <v>257</v>
      </c>
      <c r="C2" t="s">
        <v>264</v>
      </c>
      <c r="D2" t="s">
        <v>55</v>
      </c>
      <c r="E2" t="s">
        <v>56</v>
      </c>
      <c r="F2">
        <v>126800</v>
      </c>
      <c r="G2">
        <v>63400</v>
      </c>
      <c r="H2">
        <v>240</v>
      </c>
      <c r="I2">
        <v>135</v>
      </c>
      <c r="J2">
        <v>15850</v>
      </c>
      <c r="K2">
        <v>643.08681672025716</v>
      </c>
      <c r="L2" s="6">
        <f ca="1">(fmax[[#This Row],[Fmax (MHz)]]-$O$4)/$O$4</f>
        <v>-0.43408360128617374</v>
      </c>
      <c r="N2" s="7" t="s">
        <v>286</v>
      </c>
      <c r="O2" s="8" t="s">
        <v>242</v>
      </c>
    </row>
    <row r="3" spans="1:16" x14ac:dyDescent="0.35">
      <c r="A3" t="s">
        <v>10</v>
      </c>
      <c r="B3" t="s">
        <v>257</v>
      </c>
      <c r="C3" t="s">
        <v>265</v>
      </c>
      <c r="D3" t="s">
        <v>55</v>
      </c>
      <c r="E3" t="s">
        <v>56</v>
      </c>
      <c r="F3">
        <v>269200</v>
      </c>
      <c r="G3">
        <v>134600</v>
      </c>
      <c r="H3">
        <v>740</v>
      </c>
      <c r="I3">
        <v>365</v>
      </c>
      <c r="J3">
        <v>33650</v>
      </c>
      <c r="K3">
        <v>660.50198150594451</v>
      </c>
      <c r="L3" s="5">
        <f ca="1">(fmax[[#This Row],[Fmax (MHz)]]-$O$4)/$O$4</f>
        <v>-0.41875825627476887</v>
      </c>
      <c r="N3" t="s">
        <v>283</v>
      </c>
      <c r="O3">
        <f>MATCH(O2,C:C,0)</f>
        <v>53</v>
      </c>
    </row>
    <row r="4" spans="1:16" ht="17" x14ac:dyDescent="0.45">
      <c r="A4" t="s">
        <v>147</v>
      </c>
      <c r="B4" t="s">
        <v>135</v>
      </c>
      <c r="C4" t="s">
        <v>148</v>
      </c>
      <c r="D4" t="s">
        <v>55</v>
      </c>
      <c r="E4" t="s">
        <v>68</v>
      </c>
      <c r="F4">
        <v>5065920</v>
      </c>
      <c r="G4">
        <v>2532960</v>
      </c>
      <c r="H4">
        <v>2880</v>
      </c>
      <c r="I4">
        <v>2520</v>
      </c>
      <c r="J4">
        <v>316620</v>
      </c>
      <c r="K4">
        <v>693.4812760055479</v>
      </c>
      <c r="L4" s="5">
        <f ca="1">(fmax[[#This Row],[Fmax (MHz)]]-$O$4)/$O$4</f>
        <v>-0.38973647711511794</v>
      </c>
      <c r="N4" s="10" t="s">
        <v>290</v>
      </c>
      <c r="O4" s="4" cm="1">
        <f t="array" aca="1" ref="O4" ca="1">INDIRECT("K" &amp; O3,TRUE)</f>
        <v>1136.3636363636365</v>
      </c>
      <c r="P4" t="s">
        <v>284</v>
      </c>
    </row>
    <row r="5" spans="1:16" x14ac:dyDescent="0.35">
      <c r="A5" t="s">
        <v>13</v>
      </c>
      <c r="B5" t="s">
        <v>58</v>
      </c>
      <c r="C5" t="s">
        <v>61</v>
      </c>
      <c r="D5" t="s">
        <v>55</v>
      </c>
      <c r="E5" t="s">
        <v>56</v>
      </c>
      <c r="F5">
        <v>92400</v>
      </c>
      <c r="G5">
        <v>46200</v>
      </c>
      <c r="H5">
        <v>160</v>
      </c>
      <c r="I5">
        <v>95</v>
      </c>
      <c r="J5">
        <v>11550</v>
      </c>
      <c r="K5">
        <v>718.90726096333572</v>
      </c>
      <c r="L5" s="5">
        <f ca="1">(fmax[[#This Row],[Fmax (MHz)]]-$O$4)/$O$4</f>
        <v>-0.36736161035226461</v>
      </c>
    </row>
    <row r="6" spans="1:16" x14ac:dyDescent="0.35">
      <c r="A6" t="s">
        <v>14</v>
      </c>
      <c r="B6" t="s">
        <v>58</v>
      </c>
      <c r="C6" t="s">
        <v>62</v>
      </c>
      <c r="D6" t="s">
        <v>55</v>
      </c>
      <c r="E6" t="s">
        <v>56</v>
      </c>
      <c r="F6">
        <v>68800</v>
      </c>
      <c r="G6">
        <v>34400</v>
      </c>
      <c r="H6">
        <v>120</v>
      </c>
      <c r="I6">
        <v>72</v>
      </c>
      <c r="J6">
        <v>11550</v>
      </c>
      <c r="K6">
        <v>718.90726096333572</v>
      </c>
      <c r="L6" s="5">
        <f ca="1">(fmax[[#This Row],[Fmax (MHz)]]-$O$4)/$O$4</f>
        <v>-0.36736161035226461</v>
      </c>
      <c r="N6" s="7" t="s">
        <v>288</v>
      </c>
      <c r="O6" s="8" t="s">
        <v>87</v>
      </c>
    </row>
    <row r="7" spans="1:16" x14ac:dyDescent="0.35">
      <c r="A7" t="s">
        <v>15</v>
      </c>
      <c r="B7" t="s">
        <v>58</v>
      </c>
      <c r="C7" t="s">
        <v>63</v>
      </c>
      <c r="D7" t="s">
        <v>55</v>
      </c>
      <c r="E7" t="s">
        <v>56</v>
      </c>
      <c r="F7">
        <v>81200</v>
      </c>
      <c r="G7">
        <v>40600</v>
      </c>
      <c r="H7">
        <v>170</v>
      </c>
      <c r="I7">
        <v>107</v>
      </c>
      <c r="J7">
        <v>13300</v>
      </c>
      <c r="K7">
        <v>719.42446043165478</v>
      </c>
      <c r="L7" s="5">
        <f ca="1">(fmax[[#This Row],[Fmax (MHz)]]-$O$4)/$O$4</f>
        <v>-0.36690647482014388</v>
      </c>
      <c r="N7" t="s">
        <v>283</v>
      </c>
      <c r="O7">
        <f>MATCH(O6,C:C,0)</f>
        <v>128</v>
      </c>
    </row>
    <row r="8" spans="1:16" ht="17" x14ac:dyDescent="0.45">
      <c r="A8" t="s">
        <v>16</v>
      </c>
      <c r="B8" t="s">
        <v>58</v>
      </c>
      <c r="C8" t="s">
        <v>64</v>
      </c>
      <c r="D8" t="s">
        <v>55</v>
      </c>
      <c r="E8" t="s">
        <v>56</v>
      </c>
      <c r="F8">
        <v>106400</v>
      </c>
      <c r="G8">
        <v>53200</v>
      </c>
      <c r="H8">
        <v>220</v>
      </c>
      <c r="I8">
        <v>140</v>
      </c>
      <c r="J8">
        <v>13300</v>
      </c>
      <c r="K8">
        <v>719.42446043165478</v>
      </c>
      <c r="L8" s="5">
        <f ca="1">(fmax[[#This Row],[Fmax (MHz)]]-$O$4)/$O$4</f>
        <v>-0.36690647482014388</v>
      </c>
      <c r="N8" s="10" t="s">
        <v>290</v>
      </c>
      <c r="O8" s="4" cm="1">
        <f t="array" aca="1" ref="O8" ca="1">INDIRECT("K" &amp; O7,TRUE)</f>
        <v>1623.376623376623</v>
      </c>
      <c r="P8" t="s">
        <v>284</v>
      </c>
    </row>
    <row r="9" spans="1:16" x14ac:dyDescent="0.35">
      <c r="A9" t="s">
        <v>5</v>
      </c>
      <c r="B9" t="s">
        <v>257</v>
      </c>
      <c r="C9" t="s">
        <v>260</v>
      </c>
      <c r="D9" t="s">
        <v>55</v>
      </c>
      <c r="E9" t="s">
        <v>56</v>
      </c>
      <c r="F9">
        <v>65200</v>
      </c>
      <c r="G9">
        <v>32600</v>
      </c>
      <c r="H9">
        <v>120</v>
      </c>
      <c r="I9">
        <v>75</v>
      </c>
      <c r="J9">
        <v>8150</v>
      </c>
      <c r="K9">
        <v>732.60073260073261</v>
      </c>
      <c r="L9" s="5">
        <f ca="1">(fmax[[#This Row],[Fmax (MHz)]]-$O$4)/$O$4</f>
        <v>-0.35531135531135538</v>
      </c>
    </row>
    <row r="10" spans="1:16" x14ac:dyDescent="0.35">
      <c r="A10" t="s">
        <v>6</v>
      </c>
      <c r="B10" t="s">
        <v>257</v>
      </c>
      <c r="C10" t="s">
        <v>261</v>
      </c>
      <c r="D10" t="s">
        <v>55</v>
      </c>
      <c r="E10" t="s">
        <v>56</v>
      </c>
      <c r="F10">
        <v>41600</v>
      </c>
      <c r="G10">
        <v>20800</v>
      </c>
      <c r="H10">
        <v>90</v>
      </c>
      <c r="I10">
        <v>50</v>
      </c>
      <c r="J10">
        <v>8150</v>
      </c>
      <c r="K10">
        <v>732.60073260073261</v>
      </c>
      <c r="L10" s="5">
        <f ca="1">(fmax[[#This Row],[Fmax (MHz)]]-$O$4)/$O$4</f>
        <v>-0.35531135531135538</v>
      </c>
      <c r="N10" s="7" t="s">
        <v>287</v>
      </c>
      <c r="O10" s="8">
        <v>200</v>
      </c>
      <c r="P10" t="s">
        <v>284</v>
      </c>
    </row>
    <row r="11" spans="1:16" x14ac:dyDescent="0.35">
      <c r="A11" t="s">
        <v>7</v>
      </c>
      <c r="B11" t="s">
        <v>257</v>
      </c>
      <c r="C11" t="s">
        <v>262</v>
      </c>
      <c r="D11" t="s">
        <v>55</v>
      </c>
      <c r="E11" t="s">
        <v>56</v>
      </c>
      <c r="F11">
        <v>20800</v>
      </c>
      <c r="G11">
        <v>10400</v>
      </c>
      <c r="H11">
        <v>45</v>
      </c>
      <c r="I11">
        <v>25</v>
      </c>
      <c r="J11">
        <v>8150</v>
      </c>
      <c r="K11">
        <v>732.60073260073261</v>
      </c>
      <c r="L11" s="5">
        <f ca="1">(fmax[[#This Row],[Fmax (MHz)]]-$O$4)/$O$4</f>
        <v>-0.35531135531135538</v>
      </c>
      <c r="N11" t="s">
        <v>289</v>
      </c>
      <c r="O11" s="9">
        <f ca="1">O10*O8/O4</f>
        <v>285.71428571428561</v>
      </c>
      <c r="P11" t="s">
        <v>284</v>
      </c>
    </row>
    <row r="12" spans="1:16" x14ac:dyDescent="0.35">
      <c r="A12" t="s">
        <v>273</v>
      </c>
      <c r="B12" t="s">
        <v>267</v>
      </c>
      <c r="C12" t="s">
        <v>274</v>
      </c>
      <c r="D12" t="s">
        <v>55</v>
      </c>
      <c r="E12" t="s">
        <v>56</v>
      </c>
      <c r="F12">
        <v>65200</v>
      </c>
      <c r="G12">
        <v>32600</v>
      </c>
      <c r="H12">
        <v>120</v>
      </c>
      <c r="I12">
        <v>75</v>
      </c>
      <c r="J12">
        <v>8150</v>
      </c>
      <c r="K12">
        <v>732.60073260073261</v>
      </c>
      <c r="L12" s="5">
        <f ca="1">(fmax[[#This Row],[Fmax (MHz)]]-$O$4)/$O$4</f>
        <v>-0.35531135531135538</v>
      </c>
    </row>
    <row r="13" spans="1:16" x14ac:dyDescent="0.35">
      <c r="A13" t="s">
        <v>3</v>
      </c>
      <c r="B13" t="s">
        <v>257</v>
      </c>
      <c r="C13" t="s">
        <v>258</v>
      </c>
      <c r="D13" t="s">
        <v>55</v>
      </c>
      <c r="E13" t="s">
        <v>56</v>
      </c>
      <c r="F13">
        <v>16000</v>
      </c>
      <c r="G13">
        <v>8000</v>
      </c>
      <c r="H13">
        <v>40</v>
      </c>
      <c r="I13">
        <v>20</v>
      </c>
      <c r="J13">
        <v>3650</v>
      </c>
      <c r="K13">
        <v>733.13782991202345</v>
      </c>
      <c r="L13" s="5">
        <f ca="1">(fmax[[#This Row],[Fmax (MHz)]]-$O$4)/$O$4</f>
        <v>-0.35483870967741943</v>
      </c>
    </row>
    <row r="14" spans="1:16" x14ac:dyDescent="0.35">
      <c r="A14" t="s">
        <v>4</v>
      </c>
      <c r="B14" t="s">
        <v>257</v>
      </c>
      <c r="C14" t="s">
        <v>259</v>
      </c>
      <c r="D14" t="s">
        <v>55</v>
      </c>
      <c r="E14" t="s">
        <v>56</v>
      </c>
      <c r="F14">
        <v>29200</v>
      </c>
      <c r="G14">
        <v>14600</v>
      </c>
      <c r="H14">
        <v>80</v>
      </c>
      <c r="I14">
        <v>45</v>
      </c>
      <c r="J14">
        <v>3650</v>
      </c>
      <c r="K14">
        <v>733.13782991202345</v>
      </c>
      <c r="L14" s="5">
        <f ca="1">(fmax[[#This Row],[Fmax (MHz)]]-$O$4)/$O$4</f>
        <v>-0.35483870967741943</v>
      </c>
    </row>
    <row r="15" spans="1:16" x14ac:dyDescent="0.35">
      <c r="A15" t="s">
        <v>271</v>
      </c>
      <c r="B15" t="s">
        <v>267</v>
      </c>
      <c r="C15" t="s">
        <v>272</v>
      </c>
      <c r="D15" t="s">
        <v>55</v>
      </c>
      <c r="E15" t="s">
        <v>56</v>
      </c>
      <c r="F15">
        <v>29200</v>
      </c>
      <c r="G15">
        <v>14600</v>
      </c>
      <c r="H15">
        <v>80</v>
      </c>
      <c r="I15">
        <v>45</v>
      </c>
      <c r="J15">
        <v>3650</v>
      </c>
      <c r="K15">
        <v>733.13782991202345</v>
      </c>
      <c r="L15" s="5">
        <f ca="1">(fmax[[#This Row],[Fmax (MHz)]]-$O$4)/$O$4</f>
        <v>-0.35483870967741943</v>
      </c>
    </row>
    <row r="16" spans="1:16" x14ac:dyDescent="0.35">
      <c r="A16" t="s">
        <v>277</v>
      </c>
      <c r="B16" t="s">
        <v>267</v>
      </c>
      <c r="C16" t="s">
        <v>278</v>
      </c>
      <c r="D16" t="s">
        <v>55</v>
      </c>
      <c r="E16" t="s">
        <v>56</v>
      </c>
      <c r="F16">
        <v>96000</v>
      </c>
      <c r="G16">
        <v>48000</v>
      </c>
      <c r="H16">
        <v>140</v>
      </c>
      <c r="I16">
        <v>90</v>
      </c>
      <c r="J16">
        <v>16000</v>
      </c>
      <c r="K16">
        <v>733.6757153338225</v>
      </c>
      <c r="L16" s="5">
        <f ca="1">(fmax[[#This Row],[Fmax (MHz)]]-$O$4)/$O$4</f>
        <v>-0.35436537050623629</v>
      </c>
    </row>
    <row r="17" spans="1:12" x14ac:dyDescent="0.35">
      <c r="A17" t="s">
        <v>11</v>
      </c>
      <c r="B17" t="s">
        <v>58</v>
      </c>
      <c r="C17" t="s">
        <v>59</v>
      </c>
      <c r="D17" t="s">
        <v>55</v>
      </c>
      <c r="E17" t="s">
        <v>56</v>
      </c>
      <c r="F17">
        <v>35200</v>
      </c>
      <c r="G17">
        <v>17600</v>
      </c>
      <c r="H17">
        <v>80</v>
      </c>
      <c r="I17">
        <v>60</v>
      </c>
      <c r="J17">
        <v>4400</v>
      </c>
      <c r="K17">
        <v>736.37702503681885</v>
      </c>
      <c r="L17" s="5">
        <f ca="1">(fmax[[#This Row],[Fmax (MHz)]]-$O$4)/$O$4</f>
        <v>-0.35198821796759949</v>
      </c>
    </row>
    <row r="18" spans="1:12" x14ac:dyDescent="0.35">
      <c r="A18" t="s">
        <v>12</v>
      </c>
      <c r="B18" t="s">
        <v>58</v>
      </c>
      <c r="C18" t="s">
        <v>60</v>
      </c>
      <c r="D18" t="s">
        <v>55</v>
      </c>
      <c r="E18" t="s">
        <v>56</v>
      </c>
      <c r="F18">
        <v>28800</v>
      </c>
      <c r="G18">
        <v>14400</v>
      </c>
      <c r="H18">
        <v>66</v>
      </c>
      <c r="I18">
        <v>50</v>
      </c>
      <c r="J18">
        <v>4400</v>
      </c>
      <c r="K18">
        <v>736.37702503681885</v>
      </c>
      <c r="L18" s="5">
        <f ca="1">(fmax[[#This Row],[Fmax (MHz)]]-$O$4)/$O$4</f>
        <v>-0.35198821796759949</v>
      </c>
    </row>
    <row r="19" spans="1:12" x14ac:dyDescent="0.35">
      <c r="A19" t="s">
        <v>275</v>
      </c>
      <c r="B19" t="s">
        <v>267</v>
      </c>
      <c r="C19" t="s">
        <v>276</v>
      </c>
      <c r="D19" t="s">
        <v>55</v>
      </c>
      <c r="E19" t="s">
        <v>56</v>
      </c>
      <c r="F19">
        <v>128000</v>
      </c>
      <c r="G19">
        <v>64000</v>
      </c>
      <c r="H19">
        <v>160</v>
      </c>
      <c r="I19">
        <v>120</v>
      </c>
      <c r="J19">
        <v>16000</v>
      </c>
      <c r="K19">
        <v>747.38415545590431</v>
      </c>
      <c r="L19" s="5">
        <f ca="1">(fmax[[#This Row],[Fmax (MHz)]]-$O$4)/$O$4</f>
        <v>-0.3423019431988043</v>
      </c>
    </row>
    <row r="20" spans="1:12" x14ac:dyDescent="0.35">
      <c r="A20" t="s">
        <v>266</v>
      </c>
      <c r="B20" t="s">
        <v>267</v>
      </c>
      <c r="C20" t="s">
        <v>268</v>
      </c>
      <c r="D20" t="s">
        <v>55</v>
      </c>
      <c r="E20" t="s">
        <v>56</v>
      </c>
      <c r="F20">
        <v>7500</v>
      </c>
      <c r="G20">
        <v>3750</v>
      </c>
      <c r="H20">
        <v>10</v>
      </c>
      <c r="I20">
        <v>5</v>
      </c>
      <c r="J20">
        <v>2000</v>
      </c>
      <c r="K20">
        <v>751.87969924812023</v>
      </c>
      <c r="L20" s="5">
        <f ca="1">(fmax[[#This Row],[Fmax (MHz)]]-$O$4)/$O$4</f>
        <v>-0.33834586466165428</v>
      </c>
    </row>
    <row r="21" spans="1:12" x14ac:dyDescent="0.35">
      <c r="A21" t="s">
        <v>269</v>
      </c>
      <c r="B21" t="s">
        <v>267</v>
      </c>
      <c r="C21" t="s">
        <v>270</v>
      </c>
      <c r="D21" t="s">
        <v>55</v>
      </c>
      <c r="E21" t="s">
        <v>56</v>
      </c>
      <c r="F21">
        <v>16000</v>
      </c>
      <c r="G21">
        <v>8000</v>
      </c>
      <c r="H21">
        <v>20</v>
      </c>
      <c r="I21">
        <v>10</v>
      </c>
      <c r="J21">
        <v>2000</v>
      </c>
      <c r="K21">
        <v>751.87969924812023</v>
      </c>
      <c r="L21" s="5">
        <f ca="1">(fmax[[#This Row],[Fmax (MHz)]]-$O$4)/$O$4</f>
        <v>-0.33834586466165428</v>
      </c>
    </row>
    <row r="22" spans="1:12" x14ac:dyDescent="0.35">
      <c r="A22" t="s">
        <v>8</v>
      </c>
      <c r="B22" t="s">
        <v>257</v>
      </c>
      <c r="C22" t="s">
        <v>263</v>
      </c>
      <c r="D22" t="s">
        <v>55</v>
      </c>
      <c r="E22" t="s">
        <v>56</v>
      </c>
      <c r="F22">
        <v>94400</v>
      </c>
      <c r="G22">
        <v>47200</v>
      </c>
      <c r="H22">
        <v>180</v>
      </c>
      <c r="I22">
        <v>105</v>
      </c>
      <c r="J22">
        <v>15850</v>
      </c>
      <c r="K22">
        <v>752.44544770504137</v>
      </c>
      <c r="L22" s="5">
        <f ca="1">(fmax[[#This Row],[Fmax (MHz)]]-$O$4)/$O$4</f>
        <v>-0.33784800601956366</v>
      </c>
    </row>
    <row r="23" spans="1:12" x14ac:dyDescent="0.35">
      <c r="A23" t="s">
        <v>104</v>
      </c>
      <c r="B23" t="s">
        <v>96</v>
      </c>
      <c r="C23" t="s">
        <v>105</v>
      </c>
      <c r="D23" t="s">
        <v>55</v>
      </c>
      <c r="E23" t="s">
        <v>56</v>
      </c>
      <c r="F23">
        <v>692800</v>
      </c>
      <c r="G23">
        <v>346400</v>
      </c>
      <c r="H23">
        <v>2880</v>
      </c>
      <c r="I23">
        <v>1180</v>
      </c>
      <c r="J23">
        <v>108300</v>
      </c>
      <c r="K23">
        <v>836.82008368200832</v>
      </c>
      <c r="L23" s="5">
        <f ca="1">(fmax[[#This Row],[Fmax (MHz)]]-$O$4)/$O$4</f>
        <v>-0.26359832635983277</v>
      </c>
    </row>
    <row r="24" spans="1:12" x14ac:dyDescent="0.35">
      <c r="A24" t="s">
        <v>108</v>
      </c>
      <c r="B24" t="s">
        <v>96</v>
      </c>
      <c r="C24" t="s">
        <v>109</v>
      </c>
      <c r="D24" t="s">
        <v>55</v>
      </c>
      <c r="E24" t="s">
        <v>56</v>
      </c>
      <c r="F24">
        <v>866400</v>
      </c>
      <c r="G24">
        <v>433200</v>
      </c>
      <c r="H24">
        <v>3600</v>
      </c>
      <c r="I24">
        <v>1470</v>
      </c>
      <c r="J24">
        <v>108300</v>
      </c>
      <c r="K24">
        <v>836.82008368200832</v>
      </c>
      <c r="L24" s="5">
        <f ca="1">(fmax[[#This Row],[Fmax (MHz)]]-$O$4)/$O$4</f>
        <v>-0.26359832635983277</v>
      </c>
    </row>
    <row r="25" spans="1:12" x14ac:dyDescent="0.35">
      <c r="A25" t="s">
        <v>95</v>
      </c>
      <c r="B25" t="s">
        <v>96</v>
      </c>
      <c r="C25" t="s">
        <v>97</v>
      </c>
      <c r="D25" t="s">
        <v>55</v>
      </c>
      <c r="E25" t="s">
        <v>56</v>
      </c>
      <c r="F25">
        <v>607200</v>
      </c>
      <c r="G25">
        <v>303600</v>
      </c>
      <c r="H25">
        <v>2800</v>
      </c>
      <c r="I25">
        <v>1030</v>
      </c>
      <c r="J25">
        <v>75900</v>
      </c>
      <c r="K25">
        <v>837.52093802345064</v>
      </c>
      <c r="L25" s="5">
        <f ca="1">(fmax[[#This Row],[Fmax (MHz)]]-$O$4)/$O$4</f>
        <v>-0.26298157453936349</v>
      </c>
    </row>
    <row r="26" spans="1:12" x14ac:dyDescent="0.35">
      <c r="A26" t="s">
        <v>100</v>
      </c>
      <c r="B26" t="s">
        <v>96</v>
      </c>
      <c r="C26" t="s">
        <v>101</v>
      </c>
      <c r="D26" t="s">
        <v>55</v>
      </c>
      <c r="E26" t="s">
        <v>56</v>
      </c>
      <c r="F26">
        <v>515200</v>
      </c>
      <c r="G26">
        <v>257600</v>
      </c>
      <c r="H26">
        <v>2160</v>
      </c>
      <c r="I26">
        <v>880</v>
      </c>
      <c r="J26">
        <v>64400</v>
      </c>
      <c r="K26">
        <v>882.61253309796996</v>
      </c>
      <c r="L26" s="5">
        <f ca="1">(fmax[[#This Row],[Fmax (MHz)]]-$O$4)/$O$4</f>
        <v>-0.22330097087378653</v>
      </c>
    </row>
    <row r="27" spans="1:12" x14ac:dyDescent="0.35">
      <c r="A27" t="s">
        <v>255</v>
      </c>
      <c r="B27" t="s">
        <v>92</v>
      </c>
      <c r="C27" t="s">
        <v>256</v>
      </c>
      <c r="D27" t="s">
        <v>55</v>
      </c>
      <c r="E27" t="s">
        <v>68</v>
      </c>
      <c r="F27">
        <v>1326720</v>
      </c>
      <c r="G27">
        <v>663360</v>
      </c>
      <c r="H27">
        <v>5520</v>
      </c>
      <c r="I27">
        <v>2160</v>
      </c>
      <c r="J27">
        <v>82920</v>
      </c>
      <c r="K27">
        <v>891.26559714794996</v>
      </c>
      <c r="L27" s="5">
        <f ca="1">(fmax[[#This Row],[Fmax (MHz)]]-$O$4)/$O$4</f>
        <v>-0.21568627450980413</v>
      </c>
    </row>
    <row r="28" spans="1:12" x14ac:dyDescent="0.35">
      <c r="A28" t="s">
        <v>2</v>
      </c>
      <c r="B28" t="s">
        <v>53</v>
      </c>
      <c r="C28" t="s">
        <v>57</v>
      </c>
      <c r="D28" t="s">
        <v>55</v>
      </c>
      <c r="E28" t="s">
        <v>56</v>
      </c>
      <c r="F28">
        <v>202800</v>
      </c>
      <c r="G28">
        <v>101400</v>
      </c>
      <c r="H28">
        <v>600</v>
      </c>
      <c r="I28">
        <v>325</v>
      </c>
      <c r="J28">
        <v>25350</v>
      </c>
      <c r="K28">
        <v>897.66606822262111</v>
      </c>
      <c r="L28" s="5">
        <f ca="1">(fmax[[#This Row],[Fmax (MHz)]]-$O$4)/$O$4</f>
        <v>-0.21005385996409351</v>
      </c>
    </row>
    <row r="29" spans="1:12" x14ac:dyDescent="0.35">
      <c r="A29" t="s">
        <v>143</v>
      </c>
      <c r="B29" t="s">
        <v>135</v>
      </c>
      <c r="C29" t="s">
        <v>144</v>
      </c>
      <c r="D29" t="s">
        <v>55</v>
      </c>
      <c r="E29" t="s">
        <v>68</v>
      </c>
      <c r="F29">
        <v>1852800</v>
      </c>
      <c r="G29">
        <v>926400</v>
      </c>
      <c r="H29">
        <v>1560</v>
      </c>
      <c r="I29">
        <v>3276</v>
      </c>
      <c r="J29">
        <v>125760</v>
      </c>
      <c r="K29">
        <v>915.75091575091574</v>
      </c>
      <c r="L29" s="5">
        <f ca="1">(fmax[[#This Row],[Fmax (MHz)]]-$O$4)/$O$4</f>
        <v>-0.19413919413919423</v>
      </c>
    </row>
    <row r="30" spans="1:12" x14ac:dyDescent="0.35">
      <c r="A30" t="s">
        <v>98</v>
      </c>
      <c r="B30" t="s">
        <v>96</v>
      </c>
      <c r="C30" t="s">
        <v>99</v>
      </c>
      <c r="D30" t="s">
        <v>55</v>
      </c>
      <c r="E30" t="s">
        <v>56</v>
      </c>
      <c r="F30">
        <v>408000</v>
      </c>
      <c r="G30">
        <v>204000</v>
      </c>
      <c r="H30">
        <v>1120</v>
      </c>
      <c r="I30">
        <v>750</v>
      </c>
      <c r="J30">
        <v>51000</v>
      </c>
      <c r="K30">
        <v>932.83582089552237</v>
      </c>
      <c r="L30" s="5">
        <f ca="1">(fmax[[#This Row],[Fmax (MHz)]]-$O$4)/$O$4</f>
        <v>-0.1791044776119404</v>
      </c>
    </row>
    <row r="31" spans="1:12" x14ac:dyDescent="0.35">
      <c r="A31" t="s">
        <v>102</v>
      </c>
      <c r="B31" t="s">
        <v>96</v>
      </c>
      <c r="C31" t="s">
        <v>103</v>
      </c>
      <c r="D31" t="s">
        <v>55</v>
      </c>
      <c r="E31" t="s">
        <v>56</v>
      </c>
      <c r="F31">
        <v>728400</v>
      </c>
      <c r="G31">
        <v>364200</v>
      </c>
      <c r="H31">
        <v>1260</v>
      </c>
      <c r="I31">
        <v>795</v>
      </c>
      <c r="J31">
        <v>91050</v>
      </c>
      <c r="K31">
        <v>934.57943925233644</v>
      </c>
      <c r="L31" s="5">
        <f ca="1">(fmax[[#This Row],[Fmax (MHz)]]-$O$4)/$O$4</f>
        <v>-0.17757009345794403</v>
      </c>
    </row>
    <row r="32" spans="1:12" x14ac:dyDescent="0.35">
      <c r="A32" t="s">
        <v>106</v>
      </c>
      <c r="B32" t="s">
        <v>96</v>
      </c>
      <c r="C32" t="s">
        <v>107</v>
      </c>
      <c r="D32" t="s">
        <v>55</v>
      </c>
      <c r="E32" t="s">
        <v>56</v>
      </c>
      <c r="F32">
        <v>725600</v>
      </c>
      <c r="G32">
        <v>362800</v>
      </c>
      <c r="H32">
        <v>1680</v>
      </c>
      <c r="I32">
        <v>940</v>
      </c>
      <c r="J32">
        <v>109400</v>
      </c>
      <c r="K32">
        <v>934.57943925233644</v>
      </c>
      <c r="L32" s="5">
        <f ca="1">(fmax[[#This Row],[Fmax (MHz)]]-$O$4)/$O$4</f>
        <v>-0.17757009345794403</v>
      </c>
    </row>
    <row r="33" spans="1:12" x14ac:dyDescent="0.35">
      <c r="A33" t="s">
        <v>137</v>
      </c>
      <c r="B33" t="s">
        <v>135</v>
      </c>
      <c r="C33" t="s">
        <v>138</v>
      </c>
      <c r="D33" t="s">
        <v>55</v>
      </c>
      <c r="E33" t="s">
        <v>68</v>
      </c>
      <c r="F33">
        <v>891424</v>
      </c>
      <c r="G33">
        <v>445712</v>
      </c>
      <c r="H33">
        <v>672</v>
      </c>
      <c r="I33">
        <v>1421</v>
      </c>
      <c r="J33">
        <v>67200</v>
      </c>
      <c r="K33">
        <v>939.84962406015029</v>
      </c>
      <c r="L33" s="5">
        <f ca="1">(fmax[[#This Row],[Fmax (MHz)]]-$O$4)/$O$4</f>
        <v>-0.17293233082706783</v>
      </c>
    </row>
    <row r="34" spans="1:12" x14ac:dyDescent="0.35">
      <c r="A34" t="s">
        <v>139</v>
      </c>
      <c r="B34" t="s">
        <v>135</v>
      </c>
      <c r="C34" t="s">
        <v>140</v>
      </c>
      <c r="D34" t="s">
        <v>55</v>
      </c>
      <c r="E34" t="s">
        <v>68</v>
      </c>
      <c r="F34">
        <v>1075200</v>
      </c>
      <c r="G34">
        <v>537600</v>
      </c>
      <c r="H34">
        <v>768</v>
      </c>
      <c r="I34">
        <v>1728</v>
      </c>
      <c r="J34">
        <v>67200</v>
      </c>
      <c r="K34">
        <v>939.84962406015029</v>
      </c>
      <c r="L34" s="5">
        <f ca="1">(fmax[[#This Row],[Fmax (MHz)]]-$O$4)/$O$4</f>
        <v>-0.17293233082706783</v>
      </c>
    </row>
    <row r="35" spans="1:12" x14ac:dyDescent="0.35">
      <c r="A35" t="s">
        <v>116</v>
      </c>
      <c r="B35" t="s">
        <v>96</v>
      </c>
      <c r="C35" t="s">
        <v>117</v>
      </c>
      <c r="D35" t="s">
        <v>55</v>
      </c>
      <c r="E35" t="s">
        <v>56</v>
      </c>
      <c r="F35">
        <v>2443200</v>
      </c>
      <c r="G35">
        <v>1221600</v>
      </c>
      <c r="H35">
        <v>2160</v>
      </c>
      <c r="I35">
        <v>1292</v>
      </c>
      <c r="J35">
        <v>305400</v>
      </c>
      <c r="K35">
        <v>954.19847328244271</v>
      </c>
      <c r="L35" s="5">
        <f ca="1">(fmax[[#This Row],[Fmax (MHz)]]-$O$4)/$O$4</f>
        <v>-0.16030534351145051</v>
      </c>
    </row>
    <row r="36" spans="1:12" x14ac:dyDescent="0.35">
      <c r="A36" t="s">
        <v>130</v>
      </c>
      <c r="B36" t="s">
        <v>58</v>
      </c>
      <c r="C36" t="s">
        <v>131</v>
      </c>
      <c r="D36" t="s">
        <v>55</v>
      </c>
      <c r="E36" t="s">
        <v>56</v>
      </c>
      <c r="F36">
        <v>343800</v>
      </c>
      <c r="G36">
        <v>171900</v>
      </c>
      <c r="H36">
        <v>900</v>
      </c>
      <c r="I36">
        <v>500</v>
      </c>
      <c r="J36">
        <v>54650</v>
      </c>
      <c r="K36">
        <v>955.10983763132765</v>
      </c>
      <c r="L36" s="5">
        <f ca="1">(fmax[[#This Row],[Fmax (MHz)]]-$O$4)/$O$4</f>
        <v>-0.15950334288443177</v>
      </c>
    </row>
    <row r="37" spans="1:12" x14ac:dyDescent="0.35">
      <c r="A37" t="s">
        <v>17</v>
      </c>
      <c r="B37" t="s">
        <v>58</v>
      </c>
      <c r="C37" t="s">
        <v>65</v>
      </c>
      <c r="D37" t="s">
        <v>55</v>
      </c>
      <c r="E37" t="s">
        <v>56</v>
      </c>
      <c r="F37">
        <v>157200</v>
      </c>
      <c r="G37">
        <v>78600</v>
      </c>
      <c r="H37">
        <v>400</v>
      </c>
      <c r="I37">
        <v>265</v>
      </c>
      <c r="J37">
        <v>19650</v>
      </c>
      <c r="K37">
        <v>1009.0817356205852</v>
      </c>
      <c r="L37" s="5">
        <f ca="1">(fmax[[#This Row],[Fmax (MHz)]]-$O$4)/$O$4</f>
        <v>-0.11200807265388515</v>
      </c>
    </row>
    <row r="38" spans="1:12" x14ac:dyDescent="0.35">
      <c r="A38" t="s">
        <v>239</v>
      </c>
      <c r="B38" t="s">
        <v>92</v>
      </c>
      <c r="C38" t="s">
        <v>240</v>
      </c>
      <c r="D38" t="s">
        <v>55</v>
      </c>
      <c r="E38" t="s">
        <v>68</v>
      </c>
      <c r="F38">
        <v>484800</v>
      </c>
      <c r="G38">
        <v>242400</v>
      </c>
      <c r="H38">
        <v>1920</v>
      </c>
      <c r="I38">
        <v>600</v>
      </c>
      <c r="J38">
        <v>30300</v>
      </c>
      <c r="K38">
        <v>1021.4504596527067</v>
      </c>
      <c r="L38" s="5">
        <f ca="1">(fmax[[#This Row],[Fmax (MHz)]]-$O$4)/$O$4</f>
        <v>-0.10112359550561817</v>
      </c>
    </row>
    <row r="39" spans="1:12" x14ac:dyDescent="0.35">
      <c r="A39" t="s">
        <v>249</v>
      </c>
      <c r="B39" t="s">
        <v>92</v>
      </c>
      <c r="C39" t="s">
        <v>250</v>
      </c>
      <c r="D39" t="s">
        <v>55</v>
      </c>
      <c r="E39" t="s">
        <v>68</v>
      </c>
      <c r="F39">
        <v>484800</v>
      </c>
      <c r="G39">
        <v>242400</v>
      </c>
      <c r="H39">
        <v>1920</v>
      </c>
      <c r="I39">
        <v>600</v>
      </c>
      <c r="J39">
        <v>30300</v>
      </c>
      <c r="K39">
        <v>1021.4504596527067</v>
      </c>
      <c r="L39" s="5">
        <f ca="1">(fmax[[#This Row],[Fmax (MHz)]]-$O$4)/$O$4</f>
        <v>-0.10112359550561817</v>
      </c>
    </row>
    <row r="40" spans="1:12" x14ac:dyDescent="0.35">
      <c r="A40" t="s">
        <v>41</v>
      </c>
      <c r="B40" t="s">
        <v>92</v>
      </c>
      <c r="C40" t="s">
        <v>93</v>
      </c>
      <c r="D40" t="s">
        <v>55</v>
      </c>
      <c r="E40" t="s">
        <v>68</v>
      </c>
      <c r="F40">
        <v>290880</v>
      </c>
      <c r="G40">
        <v>145440</v>
      </c>
      <c r="H40">
        <v>1152</v>
      </c>
      <c r="I40">
        <v>360</v>
      </c>
      <c r="J40">
        <v>18180</v>
      </c>
      <c r="K40">
        <v>1025.6410256410256</v>
      </c>
      <c r="L40" s="5">
        <f ca="1">(fmax[[#This Row],[Fmax (MHz)]]-$O$4)/$O$4</f>
        <v>-9.7435897435897534E-2</v>
      </c>
    </row>
    <row r="41" spans="1:12" x14ac:dyDescent="0.35">
      <c r="A41" t="s">
        <v>110</v>
      </c>
      <c r="B41" t="s">
        <v>96</v>
      </c>
      <c r="C41" t="s">
        <v>111</v>
      </c>
      <c r="D41" t="s">
        <v>55</v>
      </c>
      <c r="E41" t="s">
        <v>56</v>
      </c>
      <c r="F41">
        <v>1095200</v>
      </c>
      <c r="G41">
        <v>547600</v>
      </c>
      <c r="H41">
        <v>2520</v>
      </c>
      <c r="I41">
        <v>1410</v>
      </c>
      <c r="J41">
        <v>164100</v>
      </c>
      <c r="K41">
        <v>1030.9278350515465</v>
      </c>
      <c r="L41" s="5">
        <f ca="1">(fmax[[#This Row],[Fmax (MHz)]]-$O$4)/$O$4</f>
        <v>-9.2783505154639193E-2</v>
      </c>
    </row>
    <row r="42" spans="1:12" x14ac:dyDescent="0.35">
      <c r="A42" t="s">
        <v>141</v>
      </c>
      <c r="B42" t="s">
        <v>135</v>
      </c>
      <c r="C42" t="s">
        <v>142</v>
      </c>
      <c r="D42" t="s">
        <v>55</v>
      </c>
      <c r="E42" t="s">
        <v>68</v>
      </c>
      <c r="F42">
        <v>1432320</v>
      </c>
      <c r="G42">
        <v>716160</v>
      </c>
      <c r="H42">
        <v>1200</v>
      </c>
      <c r="I42">
        <v>2520</v>
      </c>
      <c r="J42">
        <v>89520</v>
      </c>
      <c r="K42">
        <v>1050.420168067227</v>
      </c>
      <c r="L42" s="5">
        <f ca="1">(fmax[[#This Row],[Fmax (MHz)]]-$O$4)/$O$4</f>
        <v>-7.5630252100840345E-2</v>
      </c>
    </row>
    <row r="43" spans="1:12" x14ac:dyDescent="0.35">
      <c r="A43" t="s">
        <v>1</v>
      </c>
      <c r="B43" t="s">
        <v>53</v>
      </c>
      <c r="C43" t="s">
        <v>54</v>
      </c>
      <c r="D43" t="s">
        <v>55</v>
      </c>
      <c r="E43" t="s">
        <v>56</v>
      </c>
      <c r="F43">
        <v>82000</v>
      </c>
      <c r="G43">
        <v>41000</v>
      </c>
      <c r="H43">
        <v>240</v>
      </c>
      <c r="I43">
        <v>135</v>
      </c>
      <c r="J43">
        <v>10250</v>
      </c>
      <c r="K43">
        <v>1059.3220338983051</v>
      </c>
      <c r="L43" s="5">
        <f ca="1">(fmax[[#This Row],[Fmax (MHz)]]-$O$4)/$O$4</f>
        <v>-6.7796610169491608E-2</v>
      </c>
    </row>
    <row r="44" spans="1:12" x14ac:dyDescent="0.35">
      <c r="A44" t="s">
        <v>114</v>
      </c>
      <c r="B44" t="s">
        <v>96</v>
      </c>
      <c r="C44" t="s">
        <v>115</v>
      </c>
      <c r="D44" t="s">
        <v>55</v>
      </c>
      <c r="E44" t="s">
        <v>56</v>
      </c>
      <c r="F44">
        <v>1424000</v>
      </c>
      <c r="G44">
        <v>712000</v>
      </c>
      <c r="H44">
        <v>3360</v>
      </c>
      <c r="I44">
        <v>1880</v>
      </c>
      <c r="J44">
        <v>218800</v>
      </c>
      <c r="K44">
        <v>1068.3760683760684</v>
      </c>
      <c r="L44" s="5">
        <f ca="1">(fmax[[#This Row],[Fmax (MHz)]]-$O$4)/$O$4</f>
        <v>-5.9829059829059943E-2</v>
      </c>
    </row>
    <row r="45" spans="1:12" x14ac:dyDescent="0.35">
      <c r="A45" t="s">
        <v>132</v>
      </c>
      <c r="B45" t="s">
        <v>58</v>
      </c>
      <c r="C45" t="s">
        <v>133</v>
      </c>
      <c r="D45" t="s">
        <v>55</v>
      </c>
      <c r="E45" t="s">
        <v>56</v>
      </c>
      <c r="F45">
        <v>554800</v>
      </c>
      <c r="G45">
        <v>277400</v>
      </c>
      <c r="H45">
        <v>2020</v>
      </c>
      <c r="I45">
        <v>755</v>
      </c>
      <c r="J45">
        <v>69350</v>
      </c>
      <c r="K45">
        <v>1088.139281828074</v>
      </c>
      <c r="L45" s="5">
        <f ca="1">(fmax[[#This Row],[Fmax (MHz)]]-$O$4)/$O$4</f>
        <v>-4.2437431991294995E-2</v>
      </c>
    </row>
    <row r="46" spans="1:12" x14ac:dyDescent="0.35">
      <c r="A46" t="s">
        <v>112</v>
      </c>
      <c r="B46" t="s">
        <v>96</v>
      </c>
      <c r="C46" t="s">
        <v>113</v>
      </c>
      <c r="D46" t="s">
        <v>55</v>
      </c>
      <c r="E46" t="s">
        <v>56</v>
      </c>
      <c r="F46">
        <v>1224000</v>
      </c>
      <c r="G46">
        <v>612000</v>
      </c>
      <c r="H46">
        <v>3600</v>
      </c>
      <c r="I46">
        <v>1500</v>
      </c>
      <c r="J46">
        <v>153000</v>
      </c>
      <c r="K46">
        <v>1096.4912280701756</v>
      </c>
      <c r="L46" s="5">
        <f ca="1">(fmax[[#This Row],[Fmax (MHz)]]-$O$4)/$O$4</f>
        <v>-3.5087719298245605E-2</v>
      </c>
    </row>
    <row r="47" spans="1:12" x14ac:dyDescent="0.35">
      <c r="A47" t="s">
        <v>120</v>
      </c>
      <c r="B47" t="s">
        <v>53</v>
      </c>
      <c r="C47" t="s">
        <v>121</v>
      </c>
      <c r="D47" t="s">
        <v>55</v>
      </c>
      <c r="E47" t="s">
        <v>56</v>
      </c>
      <c r="F47">
        <v>445200</v>
      </c>
      <c r="G47">
        <v>222600</v>
      </c>
      <c r="H47">
        <v>1440</v>
      </c>
      <c r="I47">
        <v>715</v>
      </c>
      <c r="J47">
        <v>55650</v>
      </c>
      <c r="K47">
        <v>1098.901098901099</v>
      </c>
      <c r="L47" s="5">
        <f ca="1">(fmax[[#This Row],[Fmax (MHz)]]-$O$4)/$O$4</f>
        <v>-3.296703296703301E-2</v>
      </c>
    </row>
    <row r="48" spans="1:12" x14ac:dyDescent="0.35">
      <c r="A48" t="s">
        <v>122</v>
      </c>
      <c r="B48" t="s">
        <v>53</v>
      </c>
      <c r="C48" t="s">
        <v>123</v>
      </c>
      <c r="D48" t="s">
        <v>55</v>
      </c>
      <c r="E48" t="s">
        <v>56</v>
      </c>
      <c r="F48">
        <v>508400</v>
      </c>
      <c r="G48">
        <v>254200</v>
      </c>
      <c r="H48">
        <v>1540</v>
      </c>
      <c r="I48">
        <v>795</v>
      </c>
      <c r="J48">
        <v>63550</v>
      </c>
      <c r="K48">
        <v>1104.9723756906078</v>
      </c>
      <c r="L48" s="5">
        <f ca="1">(fmax[[#This Row],[Fmax (MHz)]]-$O$4)/$O$4</f>
        <v>-2.7624309392265237E-2</v>
      </c>
    </row>
    <row r="49" spans="1:12" x14ac:dyDescent="0.35">
      <c r="A49" t="s">
        <v>124</v>
      </c>
      <c r="B49" t="s">
        <v>53</v>
      </c>
      <c r="C49" t="s">
        <v>125</v>
      </c>
      <c r="D49" t="s">
        <v>55</v>
      </c>
      <c r="E49" t="s">
        <v>56</v>
      </c>
      <c r="F49">
        <v>521200</v>
      </c>
      <c r="G49">
        <v>260600</v>
      </c>
      <c r="H49">
        <v>1680</v>
      </c>
      <c r="I49">
        <v>835</v>
      </c>
      <c r="J49">
        <v>74650</v>
      </c>
      <c r="K49">
        <v>1104.9723756906078</v>
      </c>
      <c r="L49" s="5">
        <f ca="1">(fmax[[#This Row],[Fmax (MHz)]]-$O$4)/$O$4</f>
        <v>-2.7624309392265237E-2</v>
      </c>
    </row>
    <row r="50" spans="1:12" x14ac:dyDescent="0.35">
      <c r="A50" t="s">
        <v>126</v>
      </c>
      <c r="B50" t="s">
        <v>53</v>
      </c>
      <c r="C50" t="s">
        <v>127</v>
      </c>
      <c r="D50" t="s">
        <v>55</v>
      </c>
      <c r="E50" t="s">
        <v>56</v>
      </c>
      <c r="F50">
        <v>597200</v>
      </c>
      <c r="G50">
        <v>298600</v>
      </c>
      <c r="H50">
        <v>1920</v>
      </c>
      <c r="I50">
        <v>955</v>
      </c>
      <c r="J50">
        <v>74650</v>
      </c>
      <c r="K50">
        <v>1104.9723756906078</v>
      </c>
      <c r="L50" s="5">
        <f ca="1">(fmax[[#This Row],[Fmax (MHz)]]-$O$4)/$O$4</f>
        <v>-2.7624309392265237E-2</v>
      </c>
    </row>
    <row r="51" spans="1:12" x14ac:dyDescent="0.35">
      <c r="A51" t="s">
        <v>42</v>
      </c>
      <c r="B51" t="s">
        <v>92</v>
      </c>
      <c r="C51" t="s">
        <v>94</v>
      </c>
      <c r="D51" t="s">
        <v>55</v>
      </c>
      <c r="E51" t="s">
        <v>68</v>
      </c>
      <c r="F51">
        <v>406256</v>
      </c>
      <c r="G51">
        <v>203128</v>
      </c>
      <c r="H51">
        <v>1700</v>
      </c>
      <c r="I51">
        <v>540</v>
      </c>
      <c r="J51">
        <v>30300</v>
      </c>
      <c r="K51">
        <v>1133.7868480725624</v>
      </c>
      <c r="L51" s="5">
        <f ca="1">(fmax[[#This Row],[Fmax (MHz)]]-$O$4)/$O$4</f>
        <v>-2.2675736961451911E-3</v>
      </c>
    </row>
    <row r="52" spans="1:12" x14ac:dyDescent="0.35">
      <c r="A52" t="s">
        <v>243</v>
      </c>
      <c r="B52" t="s">
        <v>92</v>
      </c>
      <c r="C52" t="s">
        <v>244</v>
      </c>
      <c r="D52" t="s">
        <v>55</v>
      </c>
      <c r="E52" t="s">
        <v>68</v>
      </c>
      <c r="F52">
        <v>995040</v>
      </c>
      <c r="G52">
        <v>497520</v>
      </c>
      <c r="H52">
        <v>4100</v>
      </c>
      <c r="I52">
        <v>1620</v>
      </c>
      <c r="J52">
        <v>75060</v>
      </c>
      <c r="K52">
        <v>1135.0737797956867</v>
      </c>
      <c r="L52" s="5">
        <f ca="1">(fmax[[#This Row],[Fmax (MHz)]]-$O$4)/$O$4</f>
        <v>-1.1350737797957845E-3</v>
      </c>
    </row>
    <row r="53" spans="1:12" x14ac:dyDescent="0.35">
      <c r="A53" t="s">
        <v>241</v>
      </c>
      <c r="B53" t="s">
        <v>92</v>
      </c>
      <c r="C53" t="s">
        <v>242</v>
      </c>
      <c r="D53" t="s">
        <v>55</v>
      </c>
      <c r="E53" t="s">
        <v>68</v>
      </c>
      <c r="F53">
        <v>663360</v>
      </c>
      <c r="G53">
        <v>331680</v>
      </c>
      <c r="H53">
        <v>2760</v>
      </c>
      <c r="I53">
        <v>1080</v>
      </c>
      <c r="J53">
        <v>41460</v>
      </c>
      <c r="K53">
        <v>1136.3636363636365</v>
      </c>
      <c r="L53" s="5">
        <f ca="1">(fmax[[#This Row],[Fmax (MHz)]]-$O$4)/$O$4</f>
        <v>0</v>
      </c>
    </row>
    <row r="54" spans="1:12" x14ac:dyDescent="0.35">
      <c r="A54" t="s">
        <v>251</v>
      </c>
      <c r="B54" t="s">
        <v>92</v>
      </c>
      <c r="C54" t="s">
        <v>252</v>
      </c>
      <c r="D54" t="s">
        <v>55</v>
      </c>
      <c r="E54" t="s">
        <v>68</v>
      </c>
      <c r="F54">
        <v>663360</v>
      </c>
      <c r="G54">
        <v>331680</v>
      </c>
      <c r="H54">
        <v>2760</v>
      </c>
      <c r="I54">
        <v>1080</v>
      </c>
      <c r="J54">
        <v>41460</v>
      </c>
      <c r="K54">
        <v>1136.3636363636365</v>
      </c>
      <c r="L54" s="5">
        <f ca="1">(fmax[[#This Row],[Fmax (MHz)]]-$O$4)/$O$4</f>
        <v>0</v>
      </c>
    </row>
    <row r="55" spans="1:12" x14ac:dyDescent="0.35">
      <c r="A55" t="s">
        <v>128</v>
      </c>
      <c r="B55" t="s">
        <v>58</v>
      </c>
      <c r="C55" t="s">
        <v>129</v>
      </c>
      <c r="D55" t="s">
        <v>55</v>
      </c>
      <c r="E55" t="s">
        <v>56</v>
      </c>
      <c r="F55">
        <v>437200</v>
      </c>
      <c r="G55">
        <v>218600</v>
      </c>
      <c r="H55">
        <v>900</v>
      </c>
      <c r="I55">
        <v>545</v>
      </c>
      <c r="J55">
        <v>54650</v>
      </c>
      <c r="K55">
        <v>1140.2508551881415</v>
      </c>
      <c r="L55" s="5">
        <f ca="1">(fmax[[#This Row],[Fmax (MHz)]]-$O$4)/$O$4</f>
        <v>3.4207525655643983E-3</v>
      </c>
    </row>
    <row r="56" spans="1:12" x14ac:dyDescent="0.35">
      <c r="A56" t="s">
        <v>118</v>
      </c>
      <c r="B56" t="s">
        <v>53</v>
      </c>
      <c r="C56" t="s">
        <v>119</v>
      </c>
      <c r="D56" t="s">
        <v>55</v>
      </c>
      <c r="E56" t="s">
        <v>56</v>
      </c>
      <c r="F56">
        <v>407600</v>
      </c>
      <c r="G56">
        <v>203800</v>
      </c>
      <c r="H56">
        <v>840</v>
      </c>
      <c r="I56">
        <v>445</v>
      </c>
      <c r="J56">
        <v>50950</v>
      </c>
      <c r="K56">
        <v>1153.4025374855826</v>
      </c>
      <c r="L56" s="5">
        <f ca="1">(fmax[[#This Row],[Fmax (MHz)]]-$O$4)/$O$4</f>
        <v>1.4994232987312551E-2</v>
      </c>
    </row>
    <row r="57" spans="1:12" x14ac:dyDescent="0.35">
      <c r="A57" t="s">
        <v>145</v>
      </c>
      <c r="B57" t="s">
        <v>135</v>
      </c>
      <c r="C57" t="s">
        <v>146</v>
      </c>
      <c r="D57" t="s">
        <v>55</v>
      </c>
      <c r="E57" t="s">
        <v>68</v>
      </c>
      <c r="F57">
        <v>2148480</v>
      </c>
      <c r="G57">
        <v>1074240</v>
      </c>
      <c r="H57">
        <v>1800</v>
      </c>
      <c r="I57">
        <v>3780</v>
      </c>
      <c r="J57">
        <v>134280</v>
      </c>
      <c r="K57">
        <v>1160.0928074245937</v>
      </c>
      <c r="L57" s="5">
        <f ca="1">(fmax[[#This Row],[Fmax (MHz)]]-$O$4)/$O$4</f>
        <v>2.0881670533642371E-2</v>
      </c>
    </row>
    <row r="58" spans="1:12" x14ac:dyDescent="0.35">
      <c r="A58" t="s">
        <v>245</v>
      </c>
      <c r="B58" t="s">
        <v>92</v>
      </c>
      <c r="C58" t="s">
        <v>246</v>
      </c>
      <c r="D58" t="s">
        <v>55</v>
      </c>
      <c r="E58" t="s">
        <v>68</v>
      </c>
      <c r="F58">
        <v>1326720</v>
      </c>
      <c r="G58">
        <v>663360</v>
      </c>
      <c r="H58">
        <v>5520</v>
      </c>
      <c r="I58">
        <v>2160</v>
      </c>
      <c r="J58">
        <v>82920</v>
      </c>
      <c r="K58">
        <v>1162.7906976744184</v>
      </c>
      <c r="L58" s="5">
        <f ca="1">(fmax[[#This Row],[Fmax (MHz)]]-$O$4)/$O$4</f>
        <v>2.3255813953488101E-2</v>
      </c>
    </row>
    <row r="59" spans="1:12" x14ac:dyDescent="0.35">
      <c r="A59" t="s">
        <v>195</v>
      </c>
      <c r="B59" t="s">
        <v>66</v>
      </c>
      <c r="C59" t="s">
        <v>196</v>
      </c>
      <c r="D59" t="s">
        <v>55</v>
      </c>
      <c r="E59" t="s">
        <v>68</v>
      </c>
      <c r="F59">
        <v>597120</v>
      </c>
      <c r="G59">
        <v>298560</v>
      </c>
      <c r="H59">
        <v>2928</v>
      </c>
      <c r="I59">
        <v>600</v>
      </c>
      <c r="J59">
        <v>37320</v>
      </c>
      <c r="K59">
        <v>1177.8563015312131</v>
      </c>
      <c r="L59" s="5">
        <f ca="1">(fmax[[#This Row],[Fmax (MHz)]]-$O$4)/$O$4</f>
        <v>3.6513545347467459E-2</v>
      </c>
    </row>
    <row r="60" spans="1:12" x14ac:dyDescent="0.35">
      <c r="A60" t="s">
        <v>207</v>
      </c>
      <c r="B60" t="s">
        <v>74</v>
      </c>
      <c r="C60" t="s">
        <v>208</v>
      </c>
      <c r="D60" t="s">
        <v>55</v>
      </c>
      <c r="E60" t="s">
        <v>68</v>
      </c>
      <c r="F60">
        <v>597120</v>
      </c>
      <c r="G60">
        <v>298560</v>
      </c>
      <c r="H60">
        <v>2928</v>
      </c>
      <c r="I60">
        <v>600</v>
      </c>
      <c r="J60">
        <v>37320</v>
      </c>
      <c r="K60">
        <v>1179.2452830188679</v>
      </c>
      <c r="L60" s="5">
        <f ca="1">(fmax[[#This Row],[Fmax (MHz)]]-$O$4)/$O$4</f>
        <v>3.7735849056603633E-2</v>
      </c>
    </row>
    <row r="61" spans="1:12" x14ac:dyDescent="0.35">
      <c r="A61" t="s">
        <v>154</v>
      </c>
      <c r="B61" t="s">
        <v>150</v>
      </c>
      <c r="C61" t="s">
        <v>155</v>
      </c>
      <c r="D61" t="s">
        <v>55</v>
      </c>
      <c r="E61" t="s">
        <v>68</v>
      </c>
      <c r="F61">
        <v>850560</v>
      </c>
      <c r="G61">
        <v>425280</v>
      </c>
      <c r="H61">
        <v>4272</v>
      </c>
      <c r="I61">
        <v>1080</v>
      </c>
      <c r="J61">
        <v>53160</v>
      </c>
      <c r="K61">
        <v>1209.1898428053205</v>
      </c>
      <c r="L61" s="5">
        <f ca="1">(fmax[[#This Row],[Fmax (MHz)]]-$O$4)/$O$4</f>
        <v>6.4087061668681916E-2</v>
      </c>
    </row>
    <row r="62" spans="1:12" x14ac:dyDescent="0.35">
      <c r="A62" t="s">
        <v>156</v>
      </c>
      <c r="B62" t="s">
        <v>150</v>
      </c>
      <c r="C62" t="s">
        <v>157</v>
      </c>
      <c r="D62" t="s">
        <v>55</v>
      </c>
      <c r="E62" t="s">
        <v>68</v>
      </c>
      <c r="F62">
        <v>850560</v>
      </c>
      <c r="G62">
        <v>425280</v>
      </c>
      <c r="H62">
        <v>4272</v>
      </c>
      <c r="I62">
        <v>1080</v>
      </c>
      <c r="J62">
        <v>53160</v>
      </c>
      <c r="K62">
        <v>1209.1898428053205</v>
      </c>
      <c r="L62" s="5">
        <f ca="1">(fmax[[#This Row],[Fmax (MHz)]]-$O$4)/$O$4</f>
        <v>6.4087061668681916E-2</v>
      </c>
    </row>
    <row r="63" spans="1:12" x14ac:dyDescent="0.35">
      <c r="A63" t="s">
        <v>162</v>
      </c>
      <c r="B63" t="s">
        <v>150</v>
      </c>
      <c r="C63" t="s">
        <v>163</v>
      </c>
      <c r="D63" t="s">
        <v>55</v>
      </c>
      <c r="E63" t="s">
        <v>68</v>
      </c>
      <c r="F63">
        <v>850560</v>
      </c>
      <c r="G63">
        <v>425280</v>
      </c>
      <c r="H63">
        <v>4272</v>
      </c>
      <c r="I63">
        <v>1080</v>
      </c>
      <c r="J63">
        <v>53160</v>
      </c>
      <c r="K63">
        <v>1209.1898428053205</v>
      </c>
      <c r="L63" s="5">
        <f ca="1">(fmax[[#This Row],[Fmax (MHz)]]-$O$4)/$O$4</f>
        <v>6.4087061668681916E-2</v>
      </c>
    </row>
    <row r="64" spans="1:12" x14ac:dyDescent="0.35">
      <c r="A64" t="s">
        <v>149</v>
      </c>
      <c r="B64" t="s">
        <v>150</v>
      </c>
      <c r="C64" t="s">
        <v>151</v>
      </c>
      <c r="D64" t="s">
        <v>55</v>
      </c>
      <c r="E64" t="s">
        <v>68</v>
      </c>
      <c r="F64">
        <v>850560</v>
      </c>
      <c r="G64">
        <v>425280</v>
      </c>
      <c r="H64">
        <v>4272</v>
      </c>
      <c r="I64">
        <v>1080</v>
      </c>
      <c r="J64">
        <v>53160</v>
      </c>
      <c r="K64">
        <v>1212.1212121212122</v>
      </c>
      <c r="L64" s="5">
        <f ca="1">(fmax[[#This Row],[Fmax (MHz)]]-$O$4)/$O$4</f>
        <v>6.6666666666666652E-2</v>
      </c>
    </row>
    <row r="65" spans="1:12" x14ac:dyDescent="0.35">
      <c r="A65" t="s">
        <v>160</v>
      </c>
      <c r="B65" t="s">
        <v>150</v>
      </c>
      <c r="C65" t="s">
        <v>161</v>
      </c>
      <c r="D65" t="s">
        <v>55</v>
      </c>
      <c r="E65" t="s">
        <v>68</v>
      </c>
      <c r="F65">
        <v>850560</v>
      </c>
      <c r="G65">
        <v>425280</v>
      </c>
      <c r="H65">
        <v>4272</v>
      </c>
      <c r="I65">
        <v>1080</v>
      </c>
      <c r="J65">
        <v>53160</v>
      </c>
      <c r="K65">
        <v>1212.1212121212122</v>
      </c>
      <c r="L65" s="5">
        <f ca="1">(fmax[[#This Row],[Fmax (MHz)]]-$O$4)/$O$4</f>
        <v>6.6666666666666652E-2</v>
      </c>
    </row>
    <row r="66" spans="1:12" x14ac:dyDescent="0.35">
      <c r="A66" t="s">
        <v>247</v>
      </c>
      <c r="B66" t="s">
        <v>92</v>
      </c>
      <c r="C66" t="s">
        <v>248</v>
      </c>
      <c r="D66" t="s">
        <v>55</v>
      </c>
      <c r="E66" t="s">
        <v>68</v>
      </c>
      <c r="F66">
        <v>1075200</v>
      </c>
      <c r="G66">
        <v>537600</v>
      </c>
      <c r="H66">
        <v>768</v>
      </c>
      <c r="I66">
        <v>1680</v>
      </c>
      <c r="J66">
        <v>67200</v>
      </c>
      <c r="K66">
        <v>1240.6947890818858</v>
      </c>
      <c r="L66" s="5">
        <f ca="1">(fmax[[#This Row],[Fmax (MHz)]]-$O$4)/$O$4</f>
        <v>9.1811414392059393E-2</v>
      </c>
    </row>
    <row r="67" spans="1:12" x14ac:dyDescent="0.35">
      <c r="A67" t="s">
        <v>253</v>
      </c>
      <c r="B67" t="s">
        <v>92</v>
      </c>
      <c r="C67" t="s">
        <v>254</v>
      </c>
      <c r="D67" t="s">
        <v>55</v>
      </c>
      <c r="E67" t="s">
        <v>68</v>
      </c>
      <c r="F67">
        <v>1075200</v>
      </c>
      <c r="G67">
        <v>537600</v>
      </c>
      <c r="H67">
        <v>768</v>
      </c>
      <c r="I67">
        <v>1680</v>
      </c>
      <c r="J67">
        <v>67200</v>
      </c>
      <c r="K67">
        <v>1240.6947890818858</v>
      </c>
      <c r="L67" s="5">
        <f ca="1">(fmax[[#This Row],[Fmax (MHz)]]-$O$4)/$O$4</f>
        <v>9.1811414392059393E-2</v>
      </c>
    </row>
    <row r="68" spans="1:12" x14ac:dyDescent="0.35">
      <c r="A68" t="s">
        <v>158</v>
      </c>
      <c r="B68" t="s">
        <v>150</v>
      </c>
      <c r="C68" t="s">
        <v>159</v>
      </c>
      <c r="D68" t="s">
        <v>55</v>
      </c>
      <c r="E68" t="s">
        <v>68</v>
      </c>
      <c r="F68">
        <v>850560</v>
      </c>
      <c r="G68">
        <v>425280</v>
      </c>
      <c r="H68">
        <v>4272</v>
      </c>
      <c r="I68">
        <v>1080</v>
      </c>
      <c r="J68">
        <v>53160</v>
      </c>
      <c r="K68">
        <v>1259.4458438287154</v>
      </c>
      <c r="L68" s="5">
        <f ca="1">(fmax[[#This Row],[Fmax (MHz)]]-$O$4)/$O$4</f>
        <v>0.10831234256926943</v>
      </c>
    </row>
    <row r="69" spans="1:12" x14ac:dyDescent="0.35">
      <c r="A69" t="s">
        <v>164</v>
      </c>
      <c r="B69" t="s">
        <v>150</v>
      </c>
      <c r="C69" t="s">
        <v>165</v>
      </c>
      <c r="D69" t="s">
        <v>55</v>
      </c>
      <c r="E69" t="s">
        <v>68</v>
      </c>
      <c r="F69">
        <v>850560</v>
      </c>
      <c r="G69">
        <v>425280</v>
      </c>
      <c r="H69">
        <v>4272</v>
      </c>
      <c r="I69">
        <v>1080</v>
      </c>
      <c r="J69">
        <v>53160</v>
      </c>
      <c r="K69">
        <v>1259.4458438287154</v>
      </c>
      <c r="L69" s="5">
        <f ca="1">(fmax[[#This Row],[Fmax (MHz)]]-$O$4)/$O$4</f>
        <v>0.10831234256926943</v>
      </c>
    </row>
    <row r="70" spans="1:12" x14ac:dyDescent="0.35">
      <c r="A70" t="s">
        <v>166</v>
      </c>
      <c r="B70" t="s">
        <v>150</v>
      </c>
      <c r="C70" t="s">
        <v>167</v>
      </c>
      <c r="D70" t="s">
        <v>55</v>
      </c>
      <c r="E70" t="s">
        <v>68</v>
      </c>
      <c r="F70">
        <v>850560</v>
      </c>
      <c r="G70">
        <v>425280</v>
      </c>
      <c r="H70">
        <v>4272</v>
      </c>
      <c r="I70">
        <v>1080</v>
      </c>
      <c r="J70">
        <v>53160</v>
      </c>
      <c r="K70">
        <v>1259.4458438287154</v>
      </c>
      <c r="L70" s="5">
        <f ca="1">(fmax[[#This Row],[Fmax (MHz)]]-$O$4)/$O$4</f>
        <v>0.10831234256926943</v>
      </c>
    </row>
    <row r="71" spans="1:12" x14ac:dyDescent="0.35">
      <c r="A71" t="s">
        <v>211</v>
      </c>
      <c r="B71" t="s">
        <v>74</v>
      </c>
      <c r="C71" t="s">
        <v>212</v>
      </c>
      <c r="D71" t="s">
        <v>55</v>
      </c>
      <c r="E71" t="s">
        <v>68</v>
      </c>
      <c r="F71">
        <v>846806</v>
      </c>
      <c r="G71">
        <v>423403</v>
      </c>
      <c r="H71">
        <v>1590</v>
      </c>
      <c r="I71">
        <v>796</v>
      </c>
      <c r="J71">
        <v>65340</v>
      </c>
      <c r="K71">
        <v>1267.427122940431</v>
      </c>
      <c r="L71" s="5">
        <f ca="1">(fmax[[#This Row],[Fmax (MHz)]]-$O$4)/$O$4</f>
        <v>0.11533586818757915</v>
      </c>
    </row>
    <row r="72" spans="1:12" x14ac:dyDescent="0.35">
      <c r="A72" t="s">
        <v>213</v>
      </c>
      <c r="B72" t="s">
        <v>74</v>
      </c>
      <c r="C72" t="s">
        <v>214</v>
      </c>
      <c r="D72" t="s">
        <v>55</v>
      </c>
      <c r="E72" t="s">
        <v>68</v>
      </c>
      <c r="F72">
        <v>1045440</v>
      </c>
      <c r="G72">
        <v>522720</v>
      </c>
      <c r="H72">
        <v>1968</v>
      </c>
      <c r="I72">
        <v>984</v>
      </c>
      <c r="J72">
        <v>65340</v>
      </c>
      <c r="K72">
        <v>1267.427122940431</v>
      </c>
      <c r="L72" s="5">
        <f ca="1">(fmax[[#This Row],[Fmax (MHz)]]-$O$4)/$O$4</f>
        <v>0.11533586818757915</v>
      </c>
    </row>
    <row r="73" spans="1:12" x14ac:dyDescent="0.35">
      <c r="A73" t="s">
        <v>227</v>
      </c>
      <c r="B73" t="s">
        <v>74</v>
      </c>
      <c r="C73" t="s">
        <v>228</v>
      </c>
      <c r="D73" t="s">
        <v>55</v>
      </c>
      <c r="E73" t="s">
        <v>68</v>
      </c>
      <c r="F73">
        <v>1045440</v>
      </c>
      <c r="G73">
        <v>522720</v>
      </c>
      <c r="H73">
        <v>1968</v>
      </c>
      <c r="I73">
        <v>984</v>
      </c>
      <c r="J73">
        <v>65340</v>
      </c>
      <c r="K73">
        <v>1267.427122940431</v>
      </c>
      <c r="L73" s="5">
        <f ca="1">(fmax[[#This Row],[Fmax (MHz)]]-$O$4)/$O$4</f>
        <v>0.11533586818757915</v>
      </c>
    </row>
    <row r="74" spans="1:12" x14ac:dyDescent="0.35">
      <c r="A74" t="s">
        <v>199</v>
      </c>
      <c r="B74" t="s">
        <v>66</v>
      </c>
      <c r="C74" t="s">
        <v>200</v>
      </c>
      <c r="D74" t="s">
        <v>55</v>
      </c>
      <c r="E74" t="s">
        <v>68</v>
      </c>
      <c r="F74">
        <v>1045440</v>
      </c>
      <c r="G74">
        <v>522720</v>
      </c>
      <c r="H74">
        <v>1968</v>
      </c>
      <c r="I74">
        <v>984</v>
      </c>
      <c r="J74">
        <v>65340</v>
      </c>
      <c r="K74">
        <v>1272.2646310432569</v>
      </c>
      <c r="L74" s="5">
        <f ca="1">(fmax[[#This Row],[Fmax (MHz)]]-$O$4)/$O$4</f>
        <v>0.11959287531806599</v>
      </c>
    </row>
    <row r="75" spans="1:12" x14ac:dyDescent="0.35">
      <c r="A75" t="s">
        <v>203</v>
      </c>
      <c r="B75" t="s">
        <v>66</v>
      </c>
      <c r="C75" t="s">
        <v>204</v>
      </c>
      <c r="D75" t="s">
        <v>55</v>
      </c>
      <c r="E75" t="s">
        <v>68</v>
      </c>
      <c r="F75">
        <v>1045440</v>
      </c>
      <c r="G75">
        <v>522720</v>
      </c>
      <c r="H75">
        <v>1968</v>
      </c>
      <c r="I75">
        <v>984</v>
      </c>
      <c r="J75">
        <v>65340</v>
      </c>
      <c r="K75">
        <v>1272.2646310432569</v>
      </c>
      <c r="L75" s="5">
        <f ca="1">(fmax[[#This Row],[Fmax (MHz)]]-$O$4)/$O$4</f>
        <v>0.11959287531806599</v>
      </c>
    </row>
    <row r="76" spans="1:12" x14ac:dyDescent="0.35">
      <c r="A76" t="s">
        <v>223</v>
      </c>
      <c r="B76" t="s">
        <v>74</v>
      </c>
      <c r="C76" t="s">
        <v>224</v>
      </c>
      <c r="D76" t="s">
        <v>55</v>
      </c>
      <c r="E76" t="s">
        <v>68</v>
      </c>
      <c r="F76">
        <v>597120</v>
      </c>
      <c r="G76">
        <v>298560</v>
      </c>
      <c r="H76">
        <v>2928</v>
      </c>
      <c r="I76">
        <v>600</v>
      </c>
      <c r="J76">
        <v>37320</v>
      </c>
      <c r="K76">
        <v>1273.8853503184714</v>
      </c>
      <c r="L76" s="5">
        <f ca="1">(fmax[[#This Row],[Fmax (MHz)]]-$O$4)/$O$4</f>
        <v>0.12101910828025472</v>
      </c>
    </row>
    <row r="77" spans="1:12" x14ac:dyDescent="0.35">
      <c r="A77" t="s">
        <v>205</v>
      </c>
      <c r="B77" t="s">
        <v>66</v>
      </c>
      <c r="C77" t="s">
        <v>206</v>
      </c>
      <c r="D77" t="s">
        <v>55</v>
      </c>
      <c r="E77" t="s">
        <v>68</v>
      </c>
      <c r="F77">
        <v>433920</v>
      </c>
      <c r="G77">
        <v>216960</v>
      </c>
      <c r="H77">
        <v>1824</v>
      </c>
      <c r="I77">
        <v>480</v>
      </c>
      <c r="J77">
        <v>27120</v>
      </c>
      <c r="K77">
        <v>1290.3225806451615</v>
      </c>
      <c r="L77" s="5">
        <f ca="1">(fmax[[#This Row],[Fmax (MHz)]]-$O$4)/$O$4</f>
        <v>0.13548387096774195</v>
      </c>
    </row>
    <row r="78" spans="1:12" x14ac:dyDescent="0.35">
      <c r="A78" t="s">
        <v>134</v>
      </c>
      <c r="B78" t="s">
        <v>135</v>
      </c>
      <c r="C78" t="s">
        <v>136</v>
      </c>
      <c r="D78" t="s">
        <v>55</v>
      </c>
      <c r="E78" t="s">
        <v>68</v>
      </c>
      <c r="F78">
        <v>716160</v>
      </c>
      <c r="G78">
        <v>358080</v>
      </c>
      <c r="H78">
        <v>600</v>
      </c>
      <c r="I78">
        <v>1260</v>
      </c>
      <c r="J78">
        <v>44760</v>
      </c>
      <c r="K78">
        <v>1324.5033112582782</v>
      </c>
      <c r="L78" s="5">
        <f ca="1">(fmax[[#This Row],[Fmax (MHz)]]-$O$4)/$O$4</f>
        <v>0.16556291390728473</v>
      </c>
    </row>
    <row r="79" spans="1:12" x14ac:dyDescent="0.35">
      <c r="A79" t="s">
        <v>37</v>
      </c>
      <c r="B79" t="s">
        <v>74</v>
      </c>
      <c r="C79" t="s">
        <v>88</v>
      </c>
      <c r="D79" t="s">
        <v>55</v>
      </c>
      <c r="E79" t="s">
        <v>68</v>
      </c>
      <c r="F79">
        <v>74880</v>
      </c>
      <c r="G79">
        <v>37440</v>
      </c>
      <c r="H79">
        <v>216</v>
      </c>
      <c r="I79">
        <v>108</v>
      </c>
      <c r="J79">
        <v>4680</v>
      </c>
      <c r="K79">
        <v>1375.5158184319118</v>
      </c>
      <c r="L79" s="5">
        <f ca="1">(fmax[[#This Row],[Fmax (MHz)]]-$O$4)/$O$4</f>
        <v>0.21045392022008227</v>
      </c>
    </row>
    <row r="80" spans="1:12" x14ac:dyDescent="0.35">
      <c r="A80" t="s">
        <v>38</v>
      </c>
      <c r="B80" t="s">
        <v>74</v>
      </c>
      <c r="C80" t="s">
        <v>89</v>
      </c>
      <c r="D80" t="s">
        <v>55</v>
      </c>
      <c r="E80" t="s">
        <v>68</v>
      </c>
      <c r="F80">
        <v>74880</v>
      </c>
      <c r="G80">
        <v>37440</v>
      </c>
      <c r="H80">
        <v>216</v>
      </c>
      <c r="I80">
        <v>108</v>
      </c>
      <c r="J80">
        <v>4680</v>
      </c>
      <c r="K80">
        <v>1375.5158184319118</v>
      </c>
      <c r="L80" s="5">
        <f ca="1">(fmax[[#This Row],[Fmax (MHz)]]-$O$4)/$O$4</f>
        <v>0.21045392022008227</v>
      </c>
    </row>
    <row r="81" spans="1:12" x14ac:dyDescent="0.35">
      <c r="A81" t="s">
        <v>171</v>
      </c>
      <c r="B81" t="s">
        <v>169</v>
      </c>
      <c r="C81" t="s">
        <v>172</v>
      </c>
      <c r="D81" t="s">
        <v>55</v>
      </c>
      <c r="E81" t="s">
        <v>68</v>
      </c>
      <c r="F81">
        <v>3456000</v>
      </c>
      <c r="G81">
        <v>1728000</v>
      </c>
      <c r="H81">
        <v>12288</v>
      </c>
      <c r="I81">
        <v>2688</v>
      </c>
      <c r="J81">
        <v>216000</v>
      </c>
      <c r="K81">
        <v>1394.7001394700137</v>
      </c>
      <c r="L81" s="5">
        <f ca="1">(fmax[[#This Row],[Fmax (MHz)]]-$O$4)/$O$4</f>
        <v>0.22733612273361192</v>
      </c>
    </row>
    <row r="82" spans="1:12" x14ac:dyDescent="0.35">
      <c r="A82" t="s">
        <v>181</v>
      </c>
      <c r="B82" t="s">
        <v>169</v>
      </c>
      <c r="C82" t="s">
        <v>182</v>
      </c>
      <c r="D82" t="s">
        <v>55</v>
      </c>
      <c r="E82" t="s">
        <v>68</v>
      </c>
      <c r="F82">
        <v>2592000</v>
      </c>
      <c r="G82">
        <v>1296000</v>
      </c>
      <c r="H82">
        <v>9216</v>
      </c>
      <c r="I82">
        <v>2016</v>
      </c>
      <c r="J82">
        <v>162000</v>
      </c>
      <c r="K82">
        <v>1394.7001394700137</v>
      </c>
      <c r="L82" s="5">
        <f ca="1">(fmax[[#This Row],[Fmax (MHz)]]-$O$4)/$O$4</f>
        <v>0.22733612273361192</v>
      </c>
    </row>
    <row r="83" spans="1:12" x14ac:dyDescent="0.35">
      <c r="A83" t="s">
        <v>183</v>
      </c>
      <c r="B83" t="s">
        <v>169</v>
      </c>
      <c r="C83" t="s">
        <v>184</v>
      </c>
      <c r="D83" t="s">
        <v>55</v>
      </c>
      <c r="E83" t="s">
        <v>68</v>
      </c>
      <c r="F83">
        <v>3456000</v>
      </c>
      <c r="G83">
        <v>1728000</v>
      </c>
      <c r="H83">
        <v>12288</v>
      </c>
      <c r="I83">
        <v>2688</v>
      </c>
      <c r="J83">
        <v>216000</v>
      </c>
      <c r="K83">
        <v>1394.7001394700137</v>
      </c>
      <c r="L83" s="5">
        <f ca="1">(fmax[[#This Row],[Fmax (MHz)]]-$O$4)/$O$4</f>
        <v>0.22733612273361192</v>
      </c>
    </row>
    <row r="84" spans="1:12" x14ac:dyDescent="0.35">
      <c r="A84" t="s">
        <v>191</v>
      </c>
      <c r="B84" t="s">
        <v>169</v>
      </c>
      <c r="C84" t="s">
        <v>192</v>
      </c>
      <c r="D84" t="s">
        <v>55</v>
      </c>
      <c r="E84" t="s">
        <v>68</v>
      </c>
      <c r="F84">
        <v>2592000</v>
      </c>
      <c r="G84">
        <v>1296000</v>
      </c>
      <c r="H84">
        <v>9216</v>
      </c>
      <c r="I84">
        <v>2016</v>
      </c>
      <c r="J84">
        <v>216000</v>
      </c>
      <c r="K84">
        <v>1394.7001394700137</v>
      </c>
      <c r="L84" s="5">
        <f ca="1">(fmax[[#This Row],[Fmax (MHz)]]-$O$4)/$O$4</f>
        <v>0.22733612273361192</v>
      </c>
    </row>
    <row r="85" spans="1:12" x14ac:dyDescent="0.35">
      <c r="A85" t="s">
        <v>193</v>
      </c>
      <c r="B85" t="s">
        <v>169</v>
      </c>
      <c r="C85" t="s">
        <v>194</v>
      </c>
      <c r="D85" t="s">
        <v>55</v>
      </c>
      <c r="E85" t="s">
        <v>68</v>
      </c>
      <c r="F85">
        <v>3456000</v>
      </c>
      <c r="G85">
        <v>1728000</v>
      </c>
      <c r="H85">
        <v>12288</v>
      </c>
      <c r="I85">
        <v>2688</v>
      </c>
      <c r="J85">
        <v>216000</v>
      </c>
      <c r="K85">
        <v>1394.7001394700137</v>
      </c>
      <c r="L85" s="5">
        <f ca="1">(fmax[[#This Row],[Fmax (MHz)]]-$O$4)/$O$4</f>
        <v>0.22733612273361192</v>
      </c>
    </row>
    <row r="86" spans="1:12" x14ac:dyDescent="0.35">
      <c r="A86" t="s">
        <v>18</v>
      </c>
      <c r="B86" t="s">
        <v>66</v>
      </c>
      <c r="C86" t="s">
        <v>67</v>
      </c>
      <c r="D86" t="s">
        <v>55</v>
      </c>
      <c r="E86" t="s">
        <v>68</v>
      </c>
      <c r="F86">
        <v>325440</v>
      </c>
      <c r="G86">
        <v>162720</v>
      </c>
      <c r="H86">
        <v>1368</v>
      </c>
      <c r="I86">
        <v>360</v>
      </c>
      <c r="J86">
        <v>27120</v>
      </c>
      <c r="K86">
        <v>1416.4305949008499</v>
      </c>
      <c r="L86" s="5">
        <f ca="1">(fmax[[#This Row],[Fmax (MHz)]]-$O$4)/$O$4</f>
        <v>0.24645892351274776</v>
      </c>
    </row>
    <row r="87" spans="1:12" x14ac:dyDescent="0.35">
      <c r="A87" t="s">
        <v>19</v>
      </c>
      <c r="B87" t="s">
        <v>66</v>
      </c>
      <c r="C87" t="s">
        <v>69</v>
      </c>
      <c r="D87" t="s">
        <v>55</v>
      </c>
      <c r="E87" t="s">
        <v>68</v>
      </c>
      <c r="F87">
        <v>433920</v>
      </c>
      <c r="G87">
        <v>216960</v>
      </c>
      <c r="H87">
        <v>1824</v>
      </c>
      <c r="I87">
        <v>480</v>
      </c>
      <c r="J87">
        <v>27120</v>
      </c>
      <c r="K87">
        <v>1416.4305949008499</v>
      </c>
      <c r="L87" s="5">
        <f ca="1">(fmax[[#This Row],[Fmax (MHz)]]-$O$4)/$O$4</f>
        <v>0.24645892351274776</v>
      </c>
    </row>
    <row r="88" spans="1:12" x14ac:dyDescent="0.35">
      <c r="A88" t="s">
        <v>231</v>
      </c>
      <c r="B88" t="s">
        <v>74</v>
      </c>
      <c r="C88" t="s">
        <v>232</v>
      </c>
      <c r="D88" t="s">
        <v>55</v>
      </c>
      <c r="E88" t="s">
        <v>68</v>
      </c>
      <c r="F88">
        <v>175680</v>
      </c>
      <c r="G88">
        <v>87840</v>
      </c>
      <c r="H88">
        <v>728</v>
      </c>
      <c r="I88">
        <v>128</v>
      </c>
      <c r="J88">
        <v>14640</v>
      </c>
      <c r="K88">
        <v>1416.4305949008499</v>
      </c>
      <c r="L88" s="5">
        <f ca="1">(fmax[[#This Row],[Fmax (MHz)]]-$O$4)/$O$4</f>
        <v>0.24645892351274776</v>
      </c>
    </row>
    <row r="89" spans="1:12" x14ac:dyDescent="0.35">
      <c r="A89" t="s">
        <v>233</v>
      </c>
      <c r="B89" t="s">
        <v>74</v>
      </c>
      <c r="C89" t="s">
        <v>234</v>
      </c>
      <c r="D89" t="s">
        <v>55</v>
      </c>
      <c r="E89" t="s">
        <v>68</v>
      </c>
      <c r="F89">
        <v>234240</v>
      </c>
      <c r="G89">
        <v>117120</v>
      </c>
      <c r="H89">
        <v>1248</v>
      </c>
      <c r="I89">
        <v>144</v>
      </c>
      <c r="J89">
        <v>14640</v>
      </c>
      <c r="K89">
        <v>1416.4305949008499</v>
      </c>
      <c r="L89" s="5">
        <f ca="1">(fmax[[#This Row],[Fmax (MHz)]]-$O$4)/$O$4</f>
        <v>0.24645892351274776</v>
      </c>
    </row>
    <row r="90" spans="1:12" x14ac:dyDescent="0.35">
      <c r="A90" t="s">
        <v>201</v>
      </c>
      <c r="B90" t="s">
        <v>66</v>
      </c>
      <c r="C90" t="s">
        <v>202</v>
      </c>
      <c r="D90" t="s">
        <v>55</v>
      </c>
      <c r="E90" t="s">
        <v>68</v>
      </c>
      <c r="F90">
        <v>548160</v>
      </c>
      <c r="G90">
        <v>274080</v>
      </c>
      <c r="H90">
        <v>2520</v>
      </c>
      <c r="I90">
        <v>912</v>
      </c>
      <c r="J90">
        <v>34260</v>
      </c>
      <c r="K90">
        <v>1436.7816091954023</v>
      </c>
      <c r="L90" s="5">
        <f ca="1">(fmax[[#This Row],[Fmax (MHz)]]-$O$4)/$O$4</f>
        <v>0.26436781609195392</v>
      </c>
    </row>
    <row r="91" spans="1:12" x14ac:dyDescent="0.35">
      <c r="A91" t="s">
        <v>28</v>
      </c>
      <c r="B91" t="s">
        <v>74</v>
      </c>
      <c r="C91" t="s">
        <v>79</v>
      </c>
      <c r="D91" t="s">
        <v>55</v>
      </c>
      <c r="E91" t="s">
        <v>68</v>
      </c>
      <c r="F91">
        <v>175680</v>
      </c>
      <c r="G91">
        <v>87840</v>
      </c>
      <c r="H91">
        <v>728</v>
      </c>
      <c r="I91">
        <v>128</v>
      </c>
      <c r="J91">
        <v>14640</v>
      </c>
      <c r="K91">
        <v>1453.4883720930234</v>
      </c>
      <c r="L91" s="5">
        <f ca="1">(fmax[[#This Row],[Fmax (MHz)]]-$O$4)/$O$4</f>
        <v>0.27906976744186041</v>
      </c>
    </row>
    <row r="92" spans="1:12" x14ac:dyDescent="0.35">
      <c r="A92" t="s">
        <v>29</v>
      </c>
      <c r="B92" t="s">
        <v>74</v>
      </c>
      <c r="C92" t="s">
        <v>80</v>
      </c>
      <c r="D92" t="s">
        <v>55</v>
      </c>
      <c r="E92" t="s">
        <v>68</v>
      </c>
      <c r="F92">
        <v>175680</v>
      </c>
      <c r="G92">
        <v>87840</v>
      </c>
      <c r="H92">
        <v>728</v>
      </c>
      <c r="I92">
        <v>128</v>
      </c>
      <c r="J92">
        <v>14640</v>
      </c>
      <c r="K92">
        <v>1453.4883720930234</v>
      </c>
      <c r="L92" s="5">
        <f ca="1">(fmax[[#This Row],[Fmax (MHz)]]-$O$4)/$O$4</f>
        <v>0.27906976744186041</v>
      </c>
    </row>
    <row r="93" spans="1:12" x14ac:dyDescent="0.35">
      <c r="A93" t="s">
        <v>30</v>
      </c>
      <c r="B93" t="s">
        <v>74</v>
      </c>
      <c r="C93" t="s">
        <v>81</v>
      </c>
      <c r="D93" t="s">
        <v>55</v>
      </c>
      <c r="E93" t="s">
        <v>68</v>
      </c>
      <c r="F93">
        <v>175680</v>
      </c>
      <c r="G93">
        <v>87840</v>
      </c>
      <c r="H93">
        <v>728</v>
      </c>
      <c r="I93">
        <v>128</v>
      </c>
      <c r="J93">
        <v>14640</v>
      </c>
      <c r="K93">
        <v>1453.4883720930234</v>
      </c>
      <c r="L93" s="5">
        <f ca="1">(fmax[[#This Row],[Fmax (MHz)]]-$O$4)/$O$4</f>
        <v>0.27906976744186041</v>
      </c>
    </row>
    <row r="94" spans="1:12" x14ac:dyDescent="0.35">
      <c r="A94" t="s">
        <v>31</v>
      </c>
      <c r="B94" t="s">
        <v>74</v>
      </c>
      <c r="C94" t="s">
        <v>82</v>
      </c>
      <c r="D94" t="s">
        <v>55</v>
      </c>
      <c r="E94" t="s">
        <v>68</v>
      </c>
      <c r="F94">
        <v>234240</v>
      </c>
      <c r="G94">
        <v>117120</v>
      </c>
      <c r="H94">
        <v>1248</v>
      </c>
      <c r="I94">
        <v>144</v>
      </c>
      <c r="J94">
        <v>14640</v>
      </c>
      <c r="K94">
        <v>1453.4883720930234</v>
      </c>
      <c r="L94" s="5">
        <f ca="1">(fmax[[#This Row],[Fmax (MHz)]]-$O$4)/$O$4</f>
        <v>0.27906976744186041</v>
      </c>
    </row>
    <row r="95" spans="1:12" x14ac:dyDescent="0.35">
      <c r="A95" t="s">
        <v>32</v>
      </c>
      <c r="B95" t="s">
        <v>74</v>
      </c>
      <c r="C95" t="s">
        <v>83</v>
      </c>
      <c r="D95" t="s">
        <v>55</v>
      </c>
      <c r="E95" t="s">
        <v>68</v>
      </c>
      <c r="F95">
        <v>234240</v>
      </c>
      <c r="G95">
        <v>117120</v>
      </c>
      <c r="H95">
        <v>1248</v>
      </c>
      <c r="I95">
        <v>144</v>
      </c>
      <c r="J95">
        <v>14640</v>
      </c>
      <c r="K95">
        <v>1453.4883720930234</v>
      </c>
      <c r="L95" s="5">
        <f ca="1">(fmax[[#This Row],[Fmax (MHz)]]-$O$4)/$O$4</f>
        <v>0.27906976744186041</v>
      </c>
    </row>
    <row r="96" spans="1:12" x14ac:dyDescent="0.35">
      <c r="A96" t="s">
        <v>33</v>
      </c>
      <c r="B96" t="s">
        <v>74</v>
      </c>
      <c r="C96" t="s">
        <v>84</v>
      </c>
      <c r="D96" t="s">
        <v>55</v>
      </c>
      <c r="E96" t="s">
        <v>68</v>
      </c>
      <c r="F96">
        <v>234240</v>
      </c>
      <c r="G96">
        <v>117120</v>
      </c>
      <c r="H96">
        <v>1248</v>
      </c>
      <c r="I96">
        <v>144</v>
      </c>
      <c r="J96">
        <v>14640</v>
      </c>
      <c r="K96">
        <v>1453.4883720930234</v>
      </c>
      <c r="L96" s="5">
        <f ca="1">(fmax[[#This Row],[Fmax (MHz)]]-$O$4)/$O$4</f>
        <v>0.27906976744186041</v>
      </c>
    </row>
    <row r="97" spans="1:12" x14ac:dyDescent="0.35">
      <c r="A97" t="s">
        <v>168</v>
      </c>
      <c r="B97" t="s">
        <v>169</v>
      </c>
      <c r="C97" t="s">
        <v>170</v>
      </c>
      <c r="D97" t="s">
        <v>55</v>
      </c>
      <c r="E97" t="s">
        <v>68</v>
      </c>
      <c r="F97">
        <v>2592000</v>
      </c>
      <c r="G97">
        <v>1296000</v>
      </c>
      <c r="H97">
        <v>9216</v>
      </c>
      <c r="I97">
        <v>2016</v>
      </c>
      <c r="J97">
        <v>162000</v>
      </c>
      <c r="K97">
        <v>1453.4883720930234</v>
      </c>
      <c r="L97" s="5">
        <f ca="1">(fmax[[#This Row],[Fmax (MHz)]]-$O$4)/$O$4</f>
        <v>0.27906976744186041</v>
      </c>
    </row>
    <row r="98" spans="1:12" x14ac:dyDescent="0.35">
      <c r="A98" t="s">
        <v>39</v>
      </c>
      <c r="B98" t="s">
        <v>74</v>
      </c>
      <c r="C98" t="s">
        <v>90</v>
      </c>
      <c r="D98" t="s">
        <v>55</v>
      </c>
      <c r="E98" t="s">
        <v>68</v>
      </c>
      <c r="F98">
        <v>144000</v>
      </c>
      <c r="G98">
        <v>72000</v>
      </c>
      <c r="H98">
        <v>576</v>
      </c>
      <c r="I98">
        <v>144</v>
      </c>
      <c r="J98">
        <v>9000</v>
      </c>
      <c r="K98">
        <v>1468.4287812041116</v>
      </c>
      <c r="L98" s="5">
        <f ca="1">(fmax[[#This Row],[Fmax (MHz)]]-$O$4)/$O$4</f>
        <v>0.29221732745961809</v>
      </c>
    </row>
    <row r="99" spans="1:12" x14ac:dyDescent="0.35">
      <c r="A99" t="s">
        <v>40</v>
      </c>
      <c r="B99" t="s">
        <v>74</v>
      </c>
      <c r="C99" t="s">
        <v>91</v>
      </c>
      <c r="D99" t="s">
        <v>55</v>
      </c>
      <c r="E99" t="s">
        <v>68</v>
      </c>
      <c r="F99">
        <v>144000</v>
      </c>
      <c r="G99">
        <v>72000</v>
      </c>
      <c r="H99">
        <v>576</v>
      </c>
      <c r="I99">
        <v>144</v>
      </c>
      <c r="J99">
        <v>9000</v>
      </c>
      <c r="K99">
        <v>1468.4287812041116</v>
      </c>
      <c r="L99" s="5">
        <f ca="1">(fmax[[#This Row],[Fmax (MHz)]]-$O$4)/$O$4</f>
        <v>0.29221732745961809</v>
      </c>
    </row>
    <row r="100" spans="1:12" x14ac:dyDescent="0.35">
      <c r="A100" t="s">
        <v>173</v>
      </c>
      <c r="B100" t="s">
        <v>169</v>
      </c>
      <c r="C100" t="s">
        <v>174</v>
      </c>
      <c r="D100" t="s">
        <v>55</v>
      </c>
      <c r="E100" t="s">
        <v>68</v>
      </c>
      <c r="F100">
        <v>788160</v>
      </c>
      <c r="G100">
        <v>394080</v>
      </c>
      <c r="H100">
        <v>2280</v>
      </c>
      <c r="I100">
        <v>720</v>
      </c>
      <c r="J100">
        <v>49260</v>
      </c>
      <c r="K100">
        <v>1485.8841010401188</v>
      </c>
      <c r="L100" s="5">
        <f ca="1">(fmax[[#This Row],[Fmax (MHz)]]-$O$4)/$O$4</f>
        <v>0.3075780089153044</v>
      </c>
    </row>
    <row r="101" spans="1:12" x14ac:dyDescent="0.35">
      <c r="A101" t="s">
        <v>185</v>
      </c>
      <c r="B101" t="s">
        <v>169</v>
      </c>
      <c r="C101" t="s">
        <v>186</v>
      </c>
      <c r="D101" t="s">
        <v>55</v>
      </c>
      <c r="E101" t="s">
        <v>68</v>
      </c>
      <c r="F101">
        <v>788160</v>
      </c>
      <c r="G101">
        <v>394080</v>
      </c>
      <c r="H101">
        <v>2280</v>
      </c>
      <c r="I101">
        <v>720</v>
      </c>
      <c r="J101">
        <v>49260</v>
      </c>
      <c r="K101">
        <v>1485.8841010401188</v>
      </c>
      <c r="L101" s="5">
        <f ca="1">(fmax[[#This Row],[Fmax (MHz)]]-$O$4)/$O$4</f>
        <v>0.3075780089153044</v>
      </c>
    </row>
    <row r="102" spans="1:12" x14ac:dyDescent="0.35">
      <c r="A102" t="s">
        <v>24</v>
      </c>
      <c r="B102" t="s">
        <v>74</v>
      </c>
      <c r="C102" t="s">
        <v>75</v>
      </c>
      <c r="D102" t="s">
        <v>55</v>
      </c>
      <c r="E102" t="s">
        <v>68</v>
      </c>
      <c r="F102">
        <v>94464</v>
      </c>
      <c r="G102">
        <v>47232</v>
      </c>
      <c r="H102">
        <v>240</v>
      </c>
      <c r="I102">
        <v>150</v>
      </c>
      <c r="J102">
        <v>8820</v>
      </c>
      <c r="K102">
        <v>1497.0059880239523</v>
      </c>
      <c r="L102" s="5">
        <f ca="1">(fmax[[#This Row],[Fmax (MHz)]]-$O$4)/$O$4</f>
        <v>0.3173652694610779</v>
      </c>
    </row>
    <row r="103" spans="1:12" x14ac:dyDescent="0.35">
      <c r="A103" t="s">
        <v>25</v>
      </c>
      <c r="B103" t="s">
        <v>74</v>
      </c>
      <c r="C103" t="s">
        <v>76</v>
      </c>
      <c r="D103" t="s">
        <v>55</v>
      </c>
      <c r="E103" t="s">
        <v>68</v>
      </c>
      <c r="F103">
        <v>94464</v>
      </c>
      <c r="G103">
        <v>47232</v>
      </c>
      <c r="H103">
        <v>240</v>
      </c>
      <c r="I103">
        <v>150</v>
      </c>
      <c r="J103">
        <v>8820</v>
      </c>
      <c r="K103">
        <v>1497.0059880239523</v>
      </c>
      <c r="L103" s="5">
        <f ca="1">(fmax[[#This Row],[Fmax (MHz)]]-$O$4)/$O$4</f>
        <v>0.3173652694610779</v>
      </c>
    </row>
    <row r="104" spans="1:12" x14ac:dyDescent="0.35">
      <c r="A104" t="s">
        <v>26</v>
      </c>
      <c r="B104" t="s">
        <v>74</v>
      </c>
      <c r="C104" t="s">
        <v>77</v>
      </c>
      <c r="D104" t="s">
        <v>55</v>
      </c>
      <c r="E104" t="s">
        <v>68</v>
      </c>
      <c r="F104">
        <v>141120</v>
      </c>
      <c r="G104">
        <v>70560</v>
      </c>
      <c r="H104">
        <v>360</v>
      </c>
      <c r="I104">
        <v>216</v>
      </c>
      <c r="J104">
        <v>8820</v>
      </c>
      <c r="K104">
        <v>1497.0059880239523</v>
      </c>
      <c r="L104" s="5">
        <f ca="1">(fmax[[#This Row],[Fmax (MHz)]]-$O$4)/$O$4</f>
        <v>0.3173652694610779</v>
      </c>
    </row>
    <row r="105" spans="1:12" x14ac:dyDescent="0.35">
      <c r="A105" t="s">
        <v>27</v>
      </c>
      <c r="B105" t="s">
        <v>74</v>
      </c>
      <c r="C105" t="s">
        <v>78</v>
      </c>
      <c r="D105" t="s">
        <v>55</v>
      </c>
      <c r="E105" t="s">
        <v>68</v>
      </c>
      <c r="F105">
        <v>141120</v>
      </c>
      <c r="G105">
        <v>70560</v>
      </c>
      <c r="H105">
        <v>360</v>
      </c>
      <c r="I105">
        <v>216</v>
      </c>
      <c r="J105">
        <v>8820</v>
      </c>
      <c r="K105">
        <v>1497.0059880239523</v>
      </c>
      <c r="L105" s="5">
        <f ca="1">(fmax[[#This Row],[Fmax (MHz)]]-$O$4)/$O$4</f>
        <v>0.3173652694610779</v>
      </c>
    </row>
    <row r="106" spans="1:12" x14ac:dyDescent="0.35">
      <c r="A106" t="s">
        <v>152</v>
      </c>
      <c r="B106" t="s">
        <v>150</v>
      </c>
      <c r="C106" t="s">
        <v>153</v>
      </c>
      <c r="D106" t="s">
        <v>55</v>
      </c>
      <c r="E106" t="s">
        <v>68</v>
      </c>
      <c r="F106">
        <v>620176</v>
      </c>
      <c r="G106">
        <v>310088</v>
      </c>
      <c r="H106">
        <v>3145</v>
      </c>
      <c r="I106">
        <v>792</v>
      </c>
      <c r="J106">
        <v>38761</v>
      </c>
      <c r="K106">
        <v>1503.7593984962405</v>
      </c>
      <c r="L106" s="5">
        <f ca="1">(fmax[[#This Row],[Fmax (MHz)]]-$O$4)/$O$4</f>
        <v>0.32330827067669149</v>
      </c>
    </row>
    <row r="107" spans="1:12" x14ac:dyDescent="0.35">
      <c r="A107" t="s">
        <v>175</v>
      </c>
      <c r="B107" t="s">
        <v>169</v>
      </c>
      <c r="C107" t="s">
        <v>176</v>
      </c>
      <c r="D107" t="s">
        <v>55</v>
      </c>
      <c r="E107" t="s">
        <v>68</v>
      </c>
      <c r="F107">
        <v>1201154</v>
      </c>
      <c r="G107">
        <v>600577</v>
      </c>
      <c r="H107">
        <v>3474</v>
      </c>
      <c r="I107">
        <v>1024</v>
      </c>
      <c r="J107">
        <v>98520</v>
      </c>
      <c r="K107">
        <v>1508.2956259426846</v>
      </c>
      <c r="L107" s="5">
        <f ca="1">(fmax[[#This Row],[Fmax (MHz)]]-$O$4)/$O$4</f>
        <v>0.32730015082956232</v>
      </c>
    </row>
    <row r="108" spans="1:12" x14ac:dyDescent="0.35">
      <c r="A108" t="s">
        <v>177</v>
      </c>
      <c r="B108" t="s">
        <v>169</v>
      </c>
      <c r="C108" t="s">
        <v>178</v>
      </c>
      <c r="D108" t="s">
        <v>55</v>
      </c>
      <c r="E108" t="s">
        <v>68</v>
      </c>
      <c r="F108">
        <v>1576320</v>
      </c>
      <c r="G108">
        <v>788160</v>
      </c>
      <c r="H108">
        <v>4560</v>
      </c>
      <c r="I108">
        <v>1440</v>
      </c>
      <c r="J108">
        <v>98520</v>
      </c>
      <c r="K108">
        <v>1508.2956259426846</v>
      </c>
      <c r="L108" s="5">
        <f ca="1">(fmax[[#This Row],[Fmax (MHz)]]-$O$4)/$O$4</f>
        <v>0.32730015082956232</v>
      </c>
    </row>
    <row r="109" spans="1:12" x14ac:dyDescent="0.35">
      <c r="A109" t="s">
        <v>187</v>
      </c>
      <c r="B109" t="s">
        <v>169</v>
      </c>
      <c r="C109" t="s">
        <v>188</v>
      </c>
      <c r="D109" t="s">
        <v>55</v>
      </c>
      <c r="E109" t="s">
        <v>68</v>
      </c>
      <c r="F109">
        <v>1576320</v>
      </c>
      <c r="G109">
        <v>788160</v>
      </c>
      <c r="H109">
        <v>4560</v>
      </c>
      <c r="I109">
        <v>1440</v>
      </c>
      <c r="J109">
        <v>98520</v>
      </c>
      <c r="K109">
        <v>1508.2956259426846</v>
      </c>
      <c r="L109" s="5">
        <f ca="1">(fmax[[#This Row],[Fmax (MHz)]]-$O$4)/$O$4</f>
        <v>0.32730015082956232</v>
      </c>
    </row>
    <row r="110" spans="1:12" x14ac:dyDescent="0.35">
      <c r="A110" t="s">
        <v>197</v>
      </c>
      <c r="B110" t="s">
        <v>66</v>
      </c>
      <c r="C110" t="s">
        <v>198</v>
      </c>
      <c r="D110" t="s">
        <v>55</v>
      </c>
      <c r="E110" t="s">
        <v>68</v>
      </c>
      <c r="F110">
        <v>682560</v>
      </c>
      <c r="G110">
        <v>341280</v>
      </c>
      <c r="H110">
        <v>3528</v>
      </c>
      <c r="I110">
        <v>744</v>
      </c>
      <c r="J110">
        <v>42660</v>
      </c>
      <c r="K110">
        <v>1508.2956259426846</v>
      </c>
      <c r="L110" s="5">
        <f ca="1">(fmax[[#This Row],[Fmax (MHz)]]-$O$4)/$O$4</f>
        <v>0.32730015082956232</v>
      </c>
    </row>
    <row r="111" spans="1:12" x14ac:dyDescent="0.35">
      <c r="A111" t="s">
        <v>209</v>
      </c>
      <c r="B111" t="s">
        <v>74</v>
      </c>
      <c r="C111" t="s">
        <v>210</v>
      </c>
      <c r="D111" t="s">
        <v>55</v>
      </c>
      <c r="E111" t="s">
        <v>68</v>
      </c>
      <c r="F111">
        <v>682560</v>
      </c>
      <c r="G111">
        <v>341280</v>
      </c>
      <c r="H111">
        <v>3528</v>
      </c>
      <c r="I111">
        <v>744</v>
      </c>
      <c r="J111">
        <v>42660</v>
      </c>
      <c r="K111">
        <v>1508.2956259426846</v>
      </c>
      <c r="L111" s="5">
        <f ca="1">(fmax[[#This Row],[Fmax (MHz)]]-$O$4)/$O$4</f>
        <v>0.32730015082956232</v>
      </c>
    </row>
    <row r="112" spans="1:12" x14ac:dyDescent="0.35">
      <c r="A112" t="s">
        <v>225</v>
      </c>
      <c r="B112" t="s">
        <v>74</v>
      </c>
      <c r="C112" t="s">
        <v>226</v>
      </c>
      <c r="D112" t="s">
        <v>55</v>
      </c>
      <c r="E112" t="s">
        <v>68</v>
      </c>
      <c r="F112">
        <v>682560</v>
      </c>
      <c r="G112">
        <v>341280</v>
      </c>
      <c r="H112">
        <v>3528</v>
      </c>
      <c r="I112">
        <v>744</v>
      </c>
      <c r="J112">
        <v>42660</v>
      </c>
      <c r="K112">
        <v>1508.2956259426846</v>
      </c>
      <c r="L112" s="5">
        <f ca="1">(fmax[[#This Row],[Fmax (MHz)]]-$O$4)/$O$4</f>
        <v>0.32730015082956232</v>
      </c>
    </row>
    <row r="113" spans="1:12" x14ac:dyDescent="0.35">
      <c r="A113" t="s">
        <v>22</v>
      </c>
      <c r="B113" t="s">
        <v>66</v>
      </c>
      <c r="C113" t="s">
        <v>72</v>
      </c>
      <c r="D113" t="s">
        <v>55</v>
      </c>
      <c r="E113" t="s">
        <v>68</v>
      </c>
      <c r="F113">
        <v>88000</v>
      </c>
      <c r="G113">
        <v>44000</v>
      </c>
      <c r="H113">
        <v>400</v>
      </c>
      <c r="I113">
        <v>100</v>
      </c>
      <c r="J113">
        <v>9720</v>
      </c>
      <c r="K113">
        <v>1524.3902439024391</v>
      </c>
      <c r="L113" s="5">
        <f ca="1">(fmax[[#This Row],[Fmax (MHz)]]-$O$4)/$O$4</f>
        <v>0.34146341463414626</v>
      </c>
    </row>
    <row r="114" spans="1:12" x14ac:dyDescent="0.35">
      <c r="A114" t="s">
        <v>23</v>
      </c>
      <c r="B114" t="s">
        <v>66</v>
      </c>
      <c r="C114" t="s">
        <v>73</v>
      </c>
      <c r="D114" t="s">
        <v>55</v>
      </c>
      <c r="E114" t="s">
        <v>68</v>
      </c>
      <c r="F114">
        <v>155520</v>
      </c>
      <c r="G114">
        <v>77760</v>
      </c>
      <c r="H114">
        <v>576</v>
      </c>
      <c r="I114">
        <v>144</v>
      </c>
      <c r="J114">
        <v>9720</v>
      </c>
      <c r="K114">
        <v>1524.3902439024391</v>
      </c>
      <c r="L114" s="5">
        <f ca="1">(fmax[[#This Row],[Fmax (MHz)]]-$O$4)/$O$4</f>
        <v>0.34146341463414626</v>
      </c>
    </row>
    <row r="115" spans="1:12" x14ac:dyDescent="0.35">
      <c r="A115" t="s">
        <v>215</v>
      </c>
      <c r="B115" t="s">
        <v>74</v>
      </c>
      <c r="C115" t="s">
        <v>216</v>
      </c>
      <c r="D115" t="s">
        <v>55</v>
      </c>
      <c r="E115" t="s">
        <v>68</v>
      </c>
      <c r="F115">
        <v>429208</v>
      </c>
      <c r="G115">
        <v>214604</v>
      </c>
      <c r="H115">
        <v>1973</v>
      </c>
      <c r="I115">
        <v>714</v>
      </c>
      <c r="J115">
        <v>34260</v>
      </c>
      <c r="K115">
        <v>1526.7175572519084</v>
      </c>
      <c r="L115" s="5">
        <f ca="1">(fmax[[#This Row],[Fmax (MHz)]]-$O$4)/$O$4</f>
        <v>0.34351145038167924</v>
      </c>
    </row>
    <row r="116" spans="1:12" x14ac:dyDescent="0.35">
      <c r="A116" t="s">
        <v>217</v>
      </c>
      <c r="B116" t="s">
        <v>74</v>
      </c>
      <c r="C116" t="s">
        <v>218</v>
      </c>
      <c r="D116" t="s">
        <v>55</v>
      </c>
      <c r="E116" t="s">
        <v>68</v>
      </c>
      <c r="F116">
        <v>429208</v>
      </c>
      <c r="G116">
        <v>214604</v>
      </c>
      <c r="H116">
        <v>1973</v>
      </c>
      <c r="I116">
        <v>714</v>
      </c>
      <c r="J116">
        <v>34260</v>
      </c>
      <c r="K116">
        <v>1526.7175572519084</v>
      </c>
      <c r="L116" s="5">
        <f ca="1">(fmax[[#This Row],[Fmax (MHz)]]-$O$4)/$O$4</f>
        <v>0.34351145038167924</v>
      </c>
    </row>
    <row r="117" spans="1:12" x14ac:dyDescent="0.35">
      <c r="A117" t="s">
        <v>219</v>
      </c>
      <c r="B117" t="s">
        <v>74</v>
      </c>
      <c r="C117" t="s">
        <v>220</v>
      </c>
      <c r="D117" t="s">
        <v>55</v>
      </c>
      <c r="E117" t="s">
        <v>68</v>
      </c>
      <c r="F117">
        <v>548160</v>
      </c>
      <c r="G117">
        <v>274080</v>
      </c>
      <c r="H117">
        <v>2520</v>
      </c>
      <c r="I117">
        <v>912</v>
      </c>
      <c r="J117">
        <v>34260</v>
      </c>
      <c r="K117">
        <v>1526.7175572519084</v>
      </c>
      <c r="L117" s="5">
        <f ca="1">(fmax[[#This Row],[Fmax (MHz)]]-$O$4)/$O$4</f>
        <v>0.34351145038167924</v>
      </c>
    </row>
    <row r="118" spans="1:12" x14ac:dyDescent="0.35">
      <c r="A118" t="s">
        <v>221</v>
      </c>
      <c r="B118" t="s">
        <v>74</v>
      </c>
      <c r="C118" t="s">
        <v>222</v>
      </c>
      <c r="D118" t="s">
        <v>55</v>
      </c>
      <c r="E118" t="s">
        <v>68</v>
      </c>
      <c r="F118">
        <v>548160</v>
      </c>
      <c r="G118">
        <v>274080</v>
      </c>
      <c r="H118">
        <v>2520</v>
      </c>
      <c r="I118">
        <v>912</v>
      </c>
      <c r="J118">
        <v>34260</v>
      </c>
      <c r="K118">
        <v>1526.7175572519084</v>
      </c>
      <c r="L118" s="5">
        <f ca="1">(fmax[[#This Row],[Fmax (MHz)]]-$O$4)/$O$4</f>
        <v>0.34351145038167924</v>
      </c>
    </row>
    <row r="119" spans="1:12" x14ac:dyDescent="0.35">
      <c r="A119" t="s">
        <v>237</v>
      </c>
      <c r="B119" t="s">
        <v>74</v>
      </c>
      <c r="C119" t="s">
        <v>238</v>
      </c>
      <c r="D119" t="s">
        <v>55</v>
      </c>
      <c r="E119" t="s">
        <v>68</v>
      </c>
      <c r="F119">
        <v>548160</v>
      </c>
      <c r="G119">
        <v>274080</v>
      </c>
      <c r="H119">
        <v>2520</v>
      </c>
      <c r="I119">
        <v>912</v>
      </c>
      <c r="J119">
        <v>34260</v>
      </c>
      <c r="K119">
        <v>1526.7175572519084</v>
      </c>
      <c r="L119" s="5">
        <f ca="1">(fmax[[#This Row],[Fmax (MHz)]]-$O$4)/$O$4</f>
        <v>0.34351145038167924</v>
      </c>
    </row>
    <row r="120" spans="1:12" x14ac:dyDescent="0.35">
      <c r="A120" t="s">
        <v>229</v>
      </c>
      <c r="B120" t="s">
        <v>74</v>
      </c>
      <c r="C120" t="s">
        <v>230</v>
      </c>
      <c r="D120" t="s">
        <v>55</v>
      </c>
      <c r="E120" t="s">
        <v>68</v>
      </c>
      <c r="F120">
        <v>141120</v>
      </c>
      <c r="G120">
        <v>70560</v>
      </c>
      <c r="H120">
        <v>360</v>
      </c>
      <c r="I120">
        <v>216</v>
      </c>
      <c r="J120">
        <v>8820</v>
      </c>
      <c r="K120">
        <v>1547.9876160990714</v>
      </c>
      <c r="L120" s="5">
        <f ca="1">(fmax[[#This Row],[Fmax (MHz)]]-$O$4)/$O$4</f>
        <v>0.36222910216718268</v>
      </c>
    </row>
    <row r="121" spans="1:12" x14ac:dyDescent="0.35">
      <c r="A121" t="s">
        <v>235</v>
      </c>
      <c r="B121" t="s">
        <v>74</v>
      </c>
      <c r="C121" t="s">
        <v>236</v>
      </c>
      <c r="D121" t="s">
        <v>55</v>
      </c>
      <c r="E121" t="s">
        <v>68</v>
      </c>
      <c r="F121">
        <v>460800</v>
      </c>
      <c r="G121">
        <v>230400</v>
      </c>
      <c r="H121">
        <v>1728</v>
      </c>
      <c r="I121">
        <v>312</v>
      </c>
      <c r="J121">
        <v>28800</v>
      </c>
      <c r="K121">
        <v>1552.7950310559008</v>
      </c>
      <c r="L121" s="5">
        <f ca="1">(fmax[[#This Row],[Fmax (MHz)]]-$O$4)/$O$4</f>
        <v>0.36645962732919257</v>
      </c>
    </row>
    <row r="122" spans="1:12" x14ac:dyDescent="0.35">
      <c r="A122" t="s">
        <v>20</v>
      </c>
      <c r="B122" t="s">
        <v>66</v>
      </c>
      <c r="C122" t="s">
        <v>70</v>
      </c>
      <c r="D122" t="s">
        <v>55</v>
      </c>
      <c r="E122" t="s">
        <v>68</v>
      </c>
      <c r="F122">
        <v>218000</v>
      </c>
      <c r="G122">
        <v>109000</v>
      </c>
      <c r="H122">
        <v>900</v>
      </c>
      <c r="I122">
        <v>200</v>
      </c>
      <c r="J122">
        <v>27120</v>
      </c>
      <c r="K122">
        <v>1589.8251192368839</v>
      </c>
      <c r="L122" s="5">
        <f ca="1">(fmax[[#This Row],[Fmax (MHz)]]-$O$4)/$O$4</f>
        <v>0.39904610492845766</v>
      </c>
    </row>
    <row r="123" spans="1:12" x14ac:dyDescent="0.35">
      <c r="A123" t="s">
        <v>21</v>
      </c>
      <c r="B123" t="s">
        <v>66</v>
      </c>
      <c r="C123" t="s">
        <v>71</v>
      </c>
      <c r="D123" t="s">
        <v>55</v>
      </c>
      <c r="E123" t="s">
        <v>68</v>
      </c>
      <c r="F123">
        <v>282000</v>
      </c>
      <c r="G123">
        <v>141000</v>
      </c>
      <c r="H123">
        <v>1200</v>
      </c>
      <c r="I123">
        <v>300</v>
      </c>
      <c r="J123">
        <v>27120</v>
      </c>
      <c r="K123">
        <v>1589.8251192368839</v>
      </c>
      <c r="L123" s="5">
        <f ca="1">(fmax[[#This Row],[Fmax (MHz)]]-$O$4)/$O$4</f>
        <v>0.39904610492845766</v>
      </c>
    </row>
    <row r="124" spans="1:12" x14ac:dyDescent="0.35">
      <c r="A124" t="s">
        <v>179</v>
      </c>
      <c r="B124" t="s">
        <v>169</v>
      </c>
      <c r="C124" t="s">
        <v>180</v>
      </c>
      <c r="D124" t="s">
        <v>55</v>
      </c>
      <c r="E124" t="s">
        <v>68</v>
      </c>
      <c r="F124">
        <v>2364480</v>
      </c>
      <c r="G124">
        <v>1182240</v>
      </c>
      <c r="H124">
        <v>6840</v>
      </c>
      <c r="I124">
        <v>2160</v>
      </c>
      <c r="J124">
        <v>147780</v>
      </c>
      <c r="K124">
        <v>1615.5088852988692</v>
      </c>
      <c r="L124" s="5">
        <f ca="1">(fmax[[#This Row],[Fmax (MHz)]]-$O$4)/$O$4</f>
        <v>0.4216478190630048</v>
      </c>
    </row>
    <row r="125" spans="1:12" x14ac:dyDescent="0.35">
      <c r="A125" t="s">
        <v>189</v>
      </c>
      <c r="B125" t="s">
        <v>169</v>
      </c>
      <c r="C125" t="s">
        <v>190</v>
      </c>
      <c r="D125" t="s">
        <v>55</v>
      </c>
      <c r="E125" t="s">
        <v>68</v>
      </c>
      <c r="F125">
        <v>2364480</v>
      </c>
      <c r="G125">
        <v>1182240</v>
      </c>
      <c r="H125">
        <v>6840</v>
      </c>
      <c r="I125">
        <v>2160</v>
      </c>
      <c r="J125">
        <v>147780</v>
      </c>
      <c r="K125">
        <v>1615.5088852988692</v>
      </c>
      <c r="L125" s="5">
        <f ca="1">(fmax[[#This Row],[Fmax (MHz)]]-$O$4)/$O$4</f>
        <v>0.4216478190630048</v>
      </c>
    </row>
    <row r="126" spans="1:12" x14ac:dyDescent="0.35">
      <c r="A126" t="s">
        <v>34</v>
      </c>
      <c r="B126" t="s">
        <v>74</v>
      </c>
      <c r="C126" t="s">
        <v>85</v>
      </c>
      <c r="D126" t="s">
        <v>55</v>
      </c>
      <c r="E126" t="s">
        <v>68</v>
      </c>
      <c r="F126">
        <v>460800</v>
      </c>
      <c r="G126">
        <v>230400</v>
      </c>
      <c r="H126">
        <v>1728</v>
      </c>
      <c r="I126">
        <v>312</v>
      </c>
      <c r="J126">
        <v>28800</v>
      </c>
      <c r="K126">
        <v>1623.376623376623</v>
      </c>
      <c r="L126" s="5">
        <f ca="1">(fmax[[#This Row],[Fmax (MHz)]]-$O$4)/$O$4</f>
        <v>0.4285714285714281</v>
      </c>
    </row>
    <row r="127" spans="1:12" x14ac:dyDescent="0.35">
      <c r="A127" t="s">
        <v>35</v>
      </c>
      <c r="B127" t="s">
        <v>74</v>
      </c>
      <c r="C127" t="s">
        <v>86</v>
      </c>
      <c r="D127" t="s">
        <v>55</v>
      </c>
      <c r="E127" t="s">
        <v>68</v>
      </c>
      <c r="F127">
        <v>460800</v>
      </c>
      <c r="G127">
        <v>230400</v>
      </c>
      <c r="H127">
        <v>1728</v>
      </c>
      <c r="I127">
        <v>312</v>
      </c>
      <c r="J127">
        <v>28800</v>
      </c>
      <c r="K127">
        <v>1623.376623376623</v>
      </c>
      <c r="L127" s="5">
        <f ca="1">(fmax[[#This Row],[Fmax (MHz)]]-$O$4)/$O$4</f>
        <v>0.4285714285714281</v>
      </c>
    </row>
    <row r="128" spans="1:12" x14ac:dyDescent="0.35">
      <c r="A128" t="s">
        <v>36</v>
      </c>
      <c r="B128" t="s">
        <v>74</v>
      </c>
      <c r="C128" t="s">
        <v>87</v>
      </c>
      <c r="D128" t="s">
        <v>55</v>
      </c>
      <c r="E128" t="s">
        <v>68</v>
      </c>
      <c r="F128">
        <v>460800</v>
      </c>
      <c r="G128">
        <v>230400</v>
      </c>
      <c r="H128">
        <v>1728</v>
      </c>
      <c r="I128">
        <v>312</v>
      </c>
      <c r="J128">
        <v>28800</v>
      </c>
      <c r="K128">
        <v>1623.376623376623</v>
      </c>
      <c r="L128" s="5">
        <f ca="1">(fmax[[#This Row],[Fmax (MHz)]]-$O$4)/$O$4</f>
        <v>0.4285714285714281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DABA-1D40-49B0-975E-268399ED2D14}">
  <dimension ref="B3:E14"/>
  <sheetViews>
    <sheetView zoomScaleNormal="100" workbookViewId="0">
      <selection activeCell="B3" sqref="B3"/>
    </sheetView>
  </sheetViews>
  <sheetFormatPr defaultRowHeight="14.5" x14ac:dyDescent="0.35"/>
  <cols>
    <col min="2" max="2" width="20.6328125" bestFit="1" customWidth="1"/>
    <col min="3" max="3" width="8.36328125" customWidth="1"/>
    <col min="4" max="4" width="14" bestFit="1" customWidth="1"/>
    <col min="5" max="5" width="14.54296875" bestFit="1" customWidth="1"/>
  </cols>
  <sheetData>
    <row r="3" spans="2:5" ht="17" x14ac:dyDescent="0.45">
      <c r="B3" s="2" t="s">
        <v>280</v>
      </c>
      <c r="C3" s="2" t="s">
        <v>279</v>
      </c>
      <c r="D3" s="3" t="s">
        <v>281</v>
      </c>
      <c r="E3" s="3" t="s">
        <v>282</v>
      </c>
    </row>
    <row r="4" spans="2:5" x14ac:dyDescent="0.35">
      <c r="B4" t="s">
        <v>257</v>
      </c>
      <c r="C4" s="1">
        <v>40330</v>
      </c>
      <c r="D4" s="4" cm="1">
        <f t="array" ref="D4">MIN(_xlfn._xlws.FILTER(Fmax!K:K,Fmax!B:B=B4))</f>
        <v>643.08681672025716</v>
      </c>
      <c r="E4" s="4" cm="1">
        <f t="array" ref="E4">MAX(_xlfn._xlws.FILTER(Fmax!K:K,Fmax!B:B=B4))</f>
        <v>752.44544770504137</v>
      </c>
    </row>
    <row r="5" spans="2:5" x14ac:dyDescent="0.35">
      <c r="B5" t="s">
        <v>53</v>
      </c>
      <c r="C5" s="1">
        <v>40330</v>
      </c>
      <c r="D5" s="4" cm="1">
        <f t="array" ref="D5">MIN(_xlfn._xlws.FILTER(Fmax!K:K,Fmax!B:B=B5))</f>
        <v>897.66606822262111</v>
      </c>
      <c r="E5" s="4" cm="1">
        <f t="array" ref="E5">MAX(_xlfn._xlws.FILTER(Fmax!K:K,Fmax!B:B=B5))</f>
        <v>1153.4025374855826</v>
      </c>
    </row>
    <row r="6" spans="2:5" x14ac:dyDescent="0.35">
      <c r="B6" t="s">
        <v>96</v>
      </c>
      <c r="C6" s="1">
        <v>40330</v>
      </c>
      <c r="D6" s="4" cm="1">
        <f t="array" ref="D6">MIN(_xlfn._xlws.FILTER(Fmax!K:K,Fmax!B:B=B6))</f>
        <v>836.82008368200832</v>
      </c>
      <c r="E6" s="4" cm="1">
        <f t="array" ref="E6">MAX(_xlfn._xlws.FILTER(Fmax!K:K,Fmax!B:B=B6))</f>
        <v>1096.4912280701756</v>
      </c>
    </row>
    <row r="7" spans="2:5" x14ac:dyDescent="0.35">
      <c r="B7" t="s">
        <v>58</v>
      </c>
      <c r="C7" s="1">
        <v>40603</v>
      </c>
      <c r="D7" s="4" cm="1">
        <f t="array" ref="D7">MIN(_xlfn._xlws.FILTER(Fmax!K:K,Fmax!B:B=B7))</f>
        <v>718.90726096333572</v>
      </c>
      <c r="E7" s="4" cm="1">
        <f t="array" ref="E7">MAX(_xlfn._xlws.FILTER(Fmax!K:K,Fmax!B:B=B7))</f>
        <v>1140.2508551881415</v>
      </c>
    </row>
    <row r="8" spans="2:5" x14ac:dyDescent="0.35">
      <c r="B8" t="s">
        <v>92</v>
      </c>
      <c r="C8" s="1">
        <v>41609</v>
      </c>
      <c r="D8" s="4" cm="1">
        <f t="array" ref="D8">MIN(_xlfn._xlws.FILTER(Fmax!K:K,Fmax!B:B=B8))</f>
        <v>891.26559714794996</v>
      </c>
      <c r="E8" s="4" cm="1">
        <f t="array" ref="E8">MAX(_xlfn._xlws.FILTER(Fmax!K:K,Fmax!B:B=B8))</f>
        <v>1240.6947890818858</v>
      </c>
    </row>
    <row r="9" spans="2:5" x14ac:dyDescent="0.35">
      <c r="B9" t="s">
        <v>135</v>
      </c>
      <c r="C9" s="1">
        <v>41609</v>
      </c>
      <c r="D9" s="4" cm="1">
        <f t="array" ref="D9">MIN(_xlfn._xlws.FILTER(Fmax!K:K,Fmax!B:B=B9))</f>
        <v>693.4812760055479</v>
      </c>
      <c r="E9" s="4" cm="1">
        <f t="array" ref="E9">MAX(_xlfn._xlws.FILTER(Fmax!K:K,Fmax!B:B=B9))</f>
        <v>1324.5033112582782</v>
      </c>
    </row>
    <row r="10" spans="2:5" x14ac:dyDescent="0.35">
      <c r="B10" t="s">
        <v>74</v>
      </c>
      <c r="C10" s="1">
        <v>42248</v>
      </c>
      <c r="D10" s="4" cm="1">
        <f t="array" ref="D10">MIN(_xlfn._xlws.FILTER(Fmax!K:K,Fmax!B:B=B10))</f>
        <v>1179.2452830188679</v>
      </c>
      <c r="E10" s="4" cm="1">
        <f t="array" ref="E10">MAX(_xlfn._xlws.FILTER(Fmax!K:K,Fmax!B:B=B10))</f>
        <v>1623.376623376623</v>
      </c>
    </row>
    <row r="11" spans="2:5" x14ac:dyDescent="0.35">
      <c r="B11" t="s">
        <v>66</v>
      </c>
      <c r="C11" s="1">
        <v>42370</v>
      </c>
      <c r="D11" s="4" cm="1">
        <f t="array" ref="D11">MIN(_xlfn._xlws.FILTER(Fmax!K:K,Fmax!B:B=B11))</f>
        <v>1177.8563015312131</v>
      </c>
      <c r="E11" s="4" cm="1">
        <f t="array" ref="E11">MAX(_xlfn._xlws.FILTER(Fmax!K:K,Fmax!B:B=B11))</f>
        <v>1589.8251192368839</v>
      </c>
    </row>
    <row r="12" spans="2:5" x14ac:dyDescent="0.35">
      <c r="B12" t="s">
        <v>169</v>
      </c>
      <c r="C12" s="1">
        <v>42370</v>
      </c>
      <c r="D12" s="4" cm="1">
        <f t="array" ref="D12">MIN(_xlfn._xlws.FILTER(Fmax!K:K,Fmax!B:B=B12))</f>
        <v>1394.7001394700137</v>
      </c>
      <c r="E12" s="4" cm="1">
        <f t="array" ref="E12">MAX(_xlfn._xlws.FILTER(Fmax!K:K,Fmax!B:B=B12))</f>
        <v>1615.5088852988692</v>
      </c>
    </row>
    <row r="13" spans="2:5" x14ac:dyDescent="0.35">
      <c r="B13" t="s">
        <v>267</v>
      </c>
      <c r="C13" s="1">
        <v>42856</v>
      </c>
      <c r="D13" s="4" cm="1">
        <f t="array" ref="D13">MIN(_xlfn._xlws.FILTER(Fmax!K:K,Fmax!B:B=B13))</f>
        <v>732.60073260073261</v>
      </c>
      <c r="E13" s="4" cm="1">
        <f t="array" ref="E13">MAX(_xlfn._xlws.FILTER(Fmax!K:K,Fmax!B:B=B13))</f>
        <v>751.87969924812023</v>
      </c>
    </row>
    <row r="14" spans="2:5" x14ac:dyDescent="0.35">
      <c r="B14" t="s">
        <v>150</v>
      </c>
      <c r="C14" s="1">
        <v>43497</v>
      </c>
      <c r="D14" s="4" cm="1">
        <f t="array" ref="D14">MIN(_xlfn._xlws.FILTER(Fmax!K:K,Fmax!B:B=B14))</f>
        <v>1209.1898428053205</v>
      </c>
      <c r="E14" s="4" cm="1">
        <f t="array" ref="E14">MAX(_xlfn._xlws.FILTER(Fmax!K:K,Fmax!B:B=B14))</f>
        <v>1503.7593984962405</v>
      </c>
    </row>
  </sheetData>
  <sortState xmlns:xlrd2="http://schemas.microsoft.com/office/spreadsheetml/2017/richdata2" ref="B4:C14">
    <sortCondition ref="C4:C14"/>
    <sortCondition ref="B4:B14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363F9E-3132-4791-80E2-4B32808A5A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Fmax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Abbey</dc:creator>
  <cp:lastModifiedBy>Philip Abbey</cp:lastModifiedBy>
  <dcterms:created xsi:type="dcterms:W3CDTF">2024-09-17T08:31:18Z</dcterms:created>
  <dcterms:modified xsi:type="dcterms:W3CDTF">2024-09-21T19:03:32Z</dcterms:modified>
</cp:coreProperties>
</file>