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PH\Downloads\"/>
    </mc:Choice>
  </mc:AlternateContent>
  <xr:revisionPtr revIDLastSave="0" documentId="8_{16531A53-AA65-45C4-9675-C03EC23C941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oday RT list of defects" sheetId="1" r:id="rId1"/>
    <sheet name="Pivot Table" sheetId="14" r:id="rId2"/>
    <sheet name="Graphs" sheetId="15" r:id="rId3"/>
    <sheet name="Requestors &amp; Owners" sheetId="4" r:id="rId4"/>
  </sheets>
  <definedNames>
    <definedName name="_xlnm._FilterDatabase" localSheetId="0" hidden="1">'Today RT list of defects'!#REF!</definedName>
  </definedNames>
  <calcPr calcId="191028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P25" i="1"/>
  <c r="P26" i="1"/>
  <c r="Q26" i="1"/>
  <c r="R24" i="1"/>
  <c r="Q24" i="1" s="1"/>
  <c r="R25" i="1"/>
  <c r="Q25" i="1" s="1"/>
  <c r="R26" i="1"/>
  <c r="E50" i="15"/>
  <c r="E49" i="15"/>
  <c r="E48" i="15"/>
  <c r="E51" i="15"/>
  <c r="I32" i="15"/>
  <c r="I33" i="15"/>
  <c r="C34" i="15"/>
  <c r="D34" i="15"/>
  <c r="E34" i="15"/>
  <c r="F34" i="15"/>
  <c r="G34" i="15"/>
  <c r="H34" i="15"/>
  <c r="B34" i="15"/>
  <c r="C24" i="15"/>
  <c r="D24" i="15"/>
  <c r="B24" i="15"/>
  <c r="E23" i="15"/>
  <c r="E19" i="15"/>
  <c r="B52" i="15"/>
  <c r="B43" i="15"/>
  <c r="C14" i="15"/>
  <c r="D14" i="15"/>
  <c r="E14" i="15"/>
  <c r="F14" i="15"/>
  <c r="G14" i="15"/>
  <c r="H14" i="15"/>
  <c r="B14" i="15"/>
  <c r="E22" i="15"/>
  <c r="E21" i="15"/>
  <c r="E20" i="15"/>
  <c r="I13" i="15"/>
  <c r="P2" i="1"/>
  <c r="R2" i="1"/>
  <c r="Q2" i="1" s="1"/>
  <c r="E41" i="15"/>
  <c r="E42" i="15"/>
  <c r="E40" i="15"/>
  <c r="C43" i="15"/>
  <c r="D43" i="15"/>
  <c r="I30" i="15"/>
  <c r="I31" i="15"/>
  <c r="I29" i="15"/>
  <c r="R23" i="1"/>
  <c r="Q23" i="1" s="1"/>
  <c r="R22" i="1"/>
  <c r="Q22" i="1" s="1"/>
  <c r="R21" i="1"/>
  <c r="Q21" i="1" s="1"/>
  <c r="R20" i="1"/>
  <c r="Q20" i="1" s="1"/>
  <c r="R19" i="1"/>
  <c r="Q19" i="1" s="1"/>
  <c r="R18" i="1"/>
  <c r="Q18" i="1" s="1"/>
  <c r="R17" i="1"/>
  <c r="Q17" i="1" s="1"/>
  <c r="R16" i="1"/>
  <c r="Q16" i="1" s="1"/>
  <c r="R15" i="1"/>
  <c r="Q15" i="1" s="1"/>
  <c r="R14" i="1"/>
  <c r="Q14" i="1" s="1"/>
  <c r="R13" i="1"/>
  <c r="Q13" i="1" s="1"/>
  <c r="R12" i="1"/>
  <c r="Q12" i="1" s="1"/>
  <c r="R11" i="1"/>
  <c r="Q11" i="1" s="1"/>
  <c r="R10" i="1"/>
  <c r="Q10" i="1" s="1"/>
  <c r="R9" i="1"/>
  <c r="Q9" i="1" s="1"/>
  <c r="R8" i="1"/>
  <c r="Q8" i="1" s="1"/>
  <c r="R7" i="1"/>
  <c r="Q7" i="1" s="1"/>
  <c r="R6" i="1"/>
  <c r="Q6" i="1" s="1"/>
  <c r="R5" i="1"/>
  <c r="Q5" i="1" s="1"/>
  <c r="R4" i="1"/>
  <c r="Q4" i="1" s="1"/>
  <c r="R3" i="1"/>
  <c r="Q3" i="1" s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I12" i="15"/>
  <c r="I11" i="15"/>
  <c r="B73" i="15"/>
  <c r="B66" i="15"/>
  <c r="B58" i="15"/>
  <c r="C52" i="15"/>
  <c r="D51" i="15"/>
  <c r="B7" i="15"/>
  <c r="I34" i="15" l="1"/>
  <c r="E52" i="15"/>
  <c r="E24" i="15"/>
  <c r="E43" i="15"/>
  <c r="I14" i="15"/>
  <c r="D52" i="15"/>
</calcChain>
</file>

<file path=xl/sharedStrings.xml><?xml version="1.0" encoding="utf-8"?>
<sst xmlns="http://schemas.openxmlformats.org/spreadsheetml/2006/main" count="609" uniqueCount="197">
  <si>
    <t>Subject</t>
  </si>
  <si>
    <t>Status</t>
  </si>
  <si>
    <t>Priority</t>
  </si>
  <si>
    <t>Owner</t>
  </si>
  <si>
    <t>Requestors</t>
  </si>
  <si>
    <t>CAC/MOF Requestor</t>
  </si>
  <si>
    <t>Ministry/FFX Owner</t>
  </si>
  <si>
    <t>CAC/MOF/FFX Owner</t>
  </si>
  <si>
    <t>stalled</t>
  </si>
  <si>
    <t>Waiting on Customer</t>
  </si>
  <si>
    <t>Customer</t>
  </si>
  <si>
    <t>Severity 3</t>
  </si>
  <si>
    <t>Assigned to Projects</t>
  </si>
  <si>
    <t>Severity 4</t>
  </si>
  <si>
    <t>Severity 2</t>
  </si>
  <si>
    <t>resolved</t>
  </si>
  <si>
    <t>Customer Testing</t>
  </si>
  <si>
    <t>tejumade.adenle</t>
  </si>
  <si>
    <t>Tejumade.Adenle@ontario.ca</t>
  </si>
  <si>
    <t>amit.dudhat</t>
  </si>
  <si>
    <t>mason.graham</t>
  </si>
  <si>
    <t>phil.cannon</t>
  </si>
  <si>
    <t>alyssa.dinoto</t>
  </si>
  <si>
    <t>joe.gero</t>
  </si>
  <si>
    <t>Do not delete sheet, hide if needed</t>
  </si>
  <si>
    <t>Grand Total</t>
  </si>
  <si>
    <t>Total</t>
  </si>
  <si>
    <t>MOF</t>
  </si>
  <si>
    <t>CAC</t>
  </si>
  <si>
    <t>Count of Status</t>
  </si>
  <si>
    <t>Count of Ministry/FFX Owner</t>
  </si>
  <si>
    <t>FFX</t>
  </si>
  <si>
    <t>Ministry</t>
  </si>
  <si>
    <t>Count of CAC/MOF/FFX Owner</t>
  </si>
  <si>
    <t>Do not delete sheet</t>
  </si>
  <si>
    <t>Defects</t>
  </si>
  <si>
    <t>Number</t>
  </si>
  <si>
    <t>Severity 2 tickets</t>
  </si>
  <si>
    <t>Severity 3 tickets</t>
  </si>
  <si>
    <t>Severity 4 tickets</t>
  </si>
  <si>
    <t>Blank (No Severity)</t>
  </si>
  <si>
    <t>Number of Tickets</t>
  </si>
  <si>
    <t>MOF/CAC</t>
  </si>
  <si>
    <t>CAC/MOF</t>
  </si>
  <si>
    <t>Do not move columns in this sheet, if needed edit or add data only in same columns</t>
  </si>
  <si>
    <t>jingxin.jiang</t>
  </si>
  <si>
    <t>sabrina.difrancesco</t>
  </si>
  <si>
    <t>Sabrina.DiFrancesco@ontario.ca</t>
  </si>
  <si>
    <t>alex.umansky</t>
  </si>
  <si>
    <t>molly.vanryn</t>
  </si>
  <si>
    <t>shahadat.hossain</t>
  </si>
  <si>
    <t>ehizogie.ighile</t>
  </si>
  <si>
    <t>romnick.galang</t>
  </si>
  <si>
    <t>Defects Closed Today</t>
  </si>
  <si>
    <t>New Defects Today</t>
  </si>
  <si>
    <t xml:space="preserve">    # Sev 2 Tickets</t>
  </si>
  <si>
    <t>Total # Tickets</t>
  </si>
  <si>
    <t>Ticket Owner</t>
  </si>
  <si>
    <t>Severity by Requestor</t>
  </si>
  <si>
    <t>Row Labels</t>
  </si>
  <si>
    <t>Column Labels</t>
  </si>
  <si>
    <t>leann.stout</t>
  </si>
  <si>
    <t>chris.bosner</t>
  </si>
  <si>
    <t>Azhar.Ahmad@ontario.ca</t>
  </si>
  <si>
    <t>tyler.cabell</t>
  </si>
  <si>
    <t>ben.whyte (Ben Whyte)</t>
  </si>
  <si>
    <t>Lisa.Leger &lt;Lisa.Leger@ontario.ca&gt;</t>
  </si>
  <si>
    <t>jeff.jostes (Jeff Jostes)</t>
  </si>
  <si>
    <t>nicholas.landry (Nicholas Landry)</t>
  </si>
  <si>
    <t>cynthia.ogbeide (Cynthia Ogbeide)</t>
  </si>
  <si>
    <t>brenda.boyle (Brenda Boyle)</t>
  </si>
  <si>
    <t>tamara.gardner (Tamara Gardner)</t>
  </si>
  <si>
    <t>bukola.ogeleka (Bukola Ogeleka)</t>
  </si>
  <si>
    <t>colleen.pacione (Colleen Pacione)</t>
  </si>
  <si>
    <t>lisa.parsons (Lisa Parsons)</t>
  </si>
  <si>
    <t>catherine.ryan (Catherine Ryan)</t>
  </si>
  <si>
    <t>Researching</t>
  </si>
  <si>
    <t>romnick.galang (Romnick Galang)</t>
  </si>
  <si>
    <t>paul.scott (Paul A Scott)</t>
  </si>
  <si>
    <t>allana.allen (Allana Allen)</t>
  </si>
  <si>
    <t>Create CR/SOW</t>
  </si>
  <si>
    <t>andy.herdlein (Andy Herdlein)</t>
  </si>
  <si>
    <t>jingxin.jiang (Jingxin Jiang)</t>
  </si>
  <si>
    <t>donna.schmitz (Donna Castello)</t>
  </si>
  <si>
    <t>shahadat.hossain (Shahadat Hossain)</t>
  </si>
  <si>
    <t>farzana.aziz (Farzana Aziz )</t>
  </si>
  <si>
    <t>joe.gero (Joe Gero)</t>
  </si>
  <si>
    <t>aravinth.ramalingam (Aravinth Ramalingam)</t>
  </si>
  <si>
    <t>QueueName</t>
  </si>
  <si>
    <t>OwnerName</t>
  </si>
  <si>
    <t>Defect #</t>
  </si>
  <si>
    <t>CustomField.{Current Status}</t>
  </si>
  <si>
    <t>CustomField.{Ticket Severity}</t>
  </si>
  <si>
    <t>Count of CAC/MOF Requestor</t>
  </si>
  <si>
    <t>Created</t>
  </si>
  <si>
    <t>Told</t>
  </si>
  <si>
    <t>LastUpdated</t>
  </si>
  <si>
    <t>Due</t>
  </si>
  <si>
    <t>Not set</t>
  </si>
  <si>
    <t>donna.schmitz (Donna Schmitz)</t>
  </si>
  <si>
    <t>#</t>
  </si>
  <si>
    <t>SEV 3 - Batches in Error with No Message</t>
  </si>
  <si>
    <t>open</t>
  </si>
  <si>
    <t>Projects - Ontario - PROD</t>
  </si>
  <si>
    <t>Mon, Apr 22, 2024 10:45:00 AM</t>
  </si>
  <si>
    <t>Payment Source Report</t>
  </si>
  <si>
    <t>Tue, Apr 23, 2024 11:29:34 AM</t>
  </si>
  <si>
    <t>Tue, Apr 23, 2024 11:51:19 AM</t>
  </si>
  <si>
    <t>Payment Source Report Updates</t>
  </si>
  <si>
    <t>ffxqa</t>
  </si>
  <si>
    <t>francesco.leising (Francesco Leising)</t>
  </si>
  <si>
    <t>Tue, Apr 23, 2024 1:16:22 PM</t>
  </si>
  <si>
    <t>FFX Testing</t>
  </si>
  <si>
    <t>IFIS S2 Voucher - Edit No Money</t>
  </si>
  <si>
    <t>Thu, Apr 25, 2024 10:03:47 AM</t>
  </si>
  <si>
    <t>SEV 3 - IFTA Schedule Non-Standard - Missing Math Blocks and Val Rules - Rows 19-100</t>
  </si>
  <si>
    <t>Tue, Apr 30, 2024 10:06:19 AM</t>
  </si>
  <si>
    <t>Fri, May 3, 2024 12:03:46 PM</t>
  </si>
  <si>
    <t>brian.smedley (Brian Smedley)</t>
  </si>
  <si>
    <t>Tue, Apr 30, 2024 10:06:48 AM</t>
  </si>
  <si>
    <t>mariaalejandra.gonzalezmoctezuma (Maria Alejandra Gonzalez Moctezuma)</t>
  </si>
  <si>
    <t>mohammad.shamsi (Mohammad Shamsi)</t>
  </si>
  <si>
    <t>Cheque Negotiability Validation Rules - Updates Needed</t>
  </si>
  <si>
    <t xml:space="preserve">Update Validation Rules - Cheque Negotiability </t>
  </si>
  <si>
    <t>Wed, May 1, 2024 9:42:41 AM</t>
  </si>
  <si>
    <t>SEV 3 - Foreign Exchange Notification Email not ingested by FFX</t>
  </si>
  <si>
    <t>Thu, May 2, 2024 2:27:24 PM</t>
  </si>
  <si>
    <t>SEV 3 - OPEX scanners accepting double feed without alerts</t>
  </si>
  <si>
    <t>Thu, May 2, 2024 4:15:21 PM</t>
  </si>
  <si>
    <t>kevin.powell (Kevin Powell)</t>
  </si>
  <si>
    <t>Tue, May 7, 2024 11:40:29 AM</t>
  </si>
  <si>
    <t>Tue, May 7, 2024 6:27:25 PM</t>
  </si>
  <si>
    <t>IMAGE Only - correspondence</t>
  </si>
  <si>
    <t>fredrick.little (Fredrick Little)</t>
  </si>
  <si>
    <t>Tue, May 7, 2024 10:13:27 AM</t>
  </si>
  <si>
    <t>Wed, May 8, 2024 6:57:39 AM</t>
  </si>
  <si>
    <t>Sev 2 - Exchange Rate</t>
  </si>
  <si>
    <t>Tue, May 7, 2024 10:15:13 AM</t>
  </si>
  <si>
    <t>Wed, May 8, 2024 10:08:24 AM</t>
  </si>
  <si>
    <t>Severity 4 MIT_SCHED_6_L The hotboxes of Total Max exemption Per Mine and Lesser Amount B issue</t>
  </si>
  <si>
    <t>Wed, May 8, 2024 4:24:03 PM</t>
  </si>
  <si>
    <t>Thu, May 9, 2024 8:07:31 AM</t>
  </si>
  <si>
    <t>Severity 4 AC Base Amount less Total(120) on MIT_SCHED_6_L does not has input field in the interface</t>
  </si>
  <si>
    <t>Wed, May 8, 2024 4:31:49 PM</t>
  </si>
  <si>
    <t>Thu, May 9, 2024 8:07:57 AM</t>
  </si>
  <si>
    <t>SEV 2 - Prevent $0.00 payment vouchers from advancing through Balance Queue</t>
  </si>
  <si>
    <t>Thu, May 9, 2024 10:54:17 AM</t>
  </si>
  <si>
    <t>Fri, May 17, 2024 10:26:41 AM</t>
  </si>
  <si>
    <t>Fri, May 17, 2024 11:52:44 AM</t>
  </si>
  <si>
    <t xml:space="preserve">CR73 - Daily Bank Deposit Summary Report </t>
  </si>
  <si>
    <t>Thu, May 16, 2024 10:48:23 AM</t>
  </si>
  <si>
    <t>started</t>
  </si>
  <si>
    <t>Thu, May 9, 2024 2:02:41 PM</t>
  </si>
  <si>
    <t>Meeting To Be Scheduled</t>
  </si>
  <si>
    <t>SEV 3 - MIT Virtual Voucher Validation Rule Change on Account ID</t>
  </si>
  <si>
    <t>Thu, May 9, 2024 3:05:42 PM</t>
  </si>
  <si>
    <t>Mon, May 13, 2024 9:12:54 AM</t>
  </si>
  <si>
    <t>Modify Cheque Date missing from Quick Key for Level 4 Access</t>
  </si>
  <si>
    <t>Mon, May 13, 2024 9:29:53 AM</t>
  </si>
  <si>
    <t>Fri, May 17, 2024 12:10:27 PM</t>
  </si>
  <si>
    <t>CARLAR resets moving between Quick Review and Quick Key</t>
  </si>
  <si>
    <t>Mon, May 13, 2024 3:53:44 PM</t>
  </si>
  <si>
    <t>Thu, May 16, 2024 2:27:18 PM</t>
  </si>
  <si>
    <t>Fri, May 17, 2024 12:04:04 PM</t>
  </si>
  <si>
    <t>SEV 3 - Ensure any negative values in Rows 19-100 of IFT_QUAR_SCHED_NON output to F023 properly</t>
  </si>
  <si>
    <t>Tue, May 14, 2024 8:35:06 AM</t>
  </si>
  <si>
    <t>Fri, May 17, 2024 11:19:41 AM</t>
  </si>
  <si>
    <t>New Report - Field Recognition Accuracy Detail Report by Batch Type</t>
  </si>
  <si>
    <t>Tue, May 14, 2024 11:31:52 AM</t>
  </si>
  <si>
    <t>EditMoney Error - Correspondence_Rear with Separators</t>
  </si>
  <si>
    <t>Thu, May 16, 2024 8:10:15 AM</t>
  </si>
  <si>
    <t>Thu, May 16, 2024 3:57:22 PM</t>
  </si>
  <si>
    <t>SEV 2 - Unbalanced DD_NOTIF and Virtual S2 voucher went to output</t>
  </si>
  <si>
    <t>Fri, May 17, 2024 10:53:37 AM</t>
  </si>
  <si>
    <t>20240515017077 20240515017078</t>
  </si>
  <si>
    <t>Sev 4: IFT_QUAR_SCHED_NON_L 2 Minor Issues</t>
  </si>
  <si>
    <t>Fri, May 17, 2024 11:35:21 AM</t>
  </si>
  <si>
    <t>Tue, May 21, 2024 1:26:35 PM</t>
  </si>
  <si>
    <t>Tue, May 21, 2024 8:09:08 AM</t>
  </si>
  <si>
    <t>Mon, May 20, 2024 5:12:38 PM</t>
  </si>
  <si>
    <t>Tue, May 21, 2024 8:33:25 AM</t>
  </si>
  <si>
    <t>Tue, May 21, 2024 11:40:19 AM</t>
  </si>
  <si>
    <t>Mon, May 20, 2024 11:25:13 AM</t>
  </si>
  <si>
    <t>Mon, May 20, 2024 4:40:50 PM</t>
  </si>
  <si>
    <t>F010: Modify Journal Name in DCR and Detail Records For Direct Deposits</t>
  </si>
  <si>
    <t>Thu, May 16, 2024 12:08:37 PM</t>
  </si>
  <si>
    <t>Fri, May 17, 2024 12:28:16 PM</t>
  </si>
  <si>
    <t>Tue, May 21, 2024 8:08:19 AM</t>
  </si>
  <si>
    <t>F060: Modify Journal Name in DCR and Detail Records For Direct Deposits</t>
  </si>
  <si>
    <t>Thu, May 16, 2024 12:12:45 PM</t>
  </si>
  <si>
    <t>Tue, May 21, 2024 8:08:09 AM</t>
  </si>
  <si>
    <t>Tue, May 21, 2024 7:51:08 AM</t>
  </si>
  <si>
    <t>Pending Release</t>
  </si>
  <si>
    <t>Mon, May 20, 2024 3:04:28 PM</t>
  </si>
  <si>
    <t>SEV 2 - Virtual S2 vouchers going to output without being keyed</t>
  </si>
  <si>
    <t>Fri, May 17, 2024 2:55:45 PM</t>
  </si>
  <si>
    <t>Mon, May 20, 2024 5:36:52 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</si>
</sst>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999999"/>
      </left>
      <right/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</cellStyleXfs>
  <cellXfs count="60">
    <xf numFmtId="0" fontId="0" fillId="0" borderId="0" xfId="0"/>
    <xf numFmtId="0" fontId="0" fillId="0" borderId="6" xfId="0" applyBorder="1"/>
    <xf numFmtId="0" fontId="0" fillId="0" borderId="10" xfId="0" applyBorder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1" applyAlignment="1">
      <alignment vertical="center"/>
    </xf>
    <xf numFmtId="0" fontId="2" fillId="0" borderId="0" xfId="0" applyFont="1"/>
    <xf numFmtId="0" fontId="10" fillId="0" borderId="5" xfId="0" applyFont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2" fillId="7" borderId="0" xfId="0" applyFont="1" applyFill="1"/>
    <xf numFmtId="0" fontId="0" fillId="7" borderId="0" xfId="0" applyFill="1"/>
    <xf numFmtId="0" fontId="2" fillId="0" borderId="6" xfId="0" applyFont="1" applyBorder="1"/>
    <xf numFmtId="0" fontId="6" fillId="0" borderId="0" xfId="1"/>
    <xf numFmtId="0" fontId="0" fillId="0" borderId="6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0" xfId="0" applyNumberFormat="1"/>
    <xf numFmtId="0" fontId="7" fillId="2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2" fillId="0" borderId="0" xfId="3"/>
    <xf numFmtId="0" fontId="0" fillId="4" borderId="6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2" xfId="0" applyNumberFormat="1" applyFill="1" applyBorder="1"/>
    <xf numFmtId="0" fontId="0" fillId="4" borderId="15" xfId="0" applyNumberFormat="1" applyFill="1" applyBorder="1"/>
    <xf numFmtId="0" fontId="0" fillId="6" borderId="11" xfId="0" applyNumberFormat="1" applyFill="1" applyBorder="1"/>
    <xf numFmtId="0" fontId="0" fillId="6" borderId="0" xfId="0" applyNumberFormat="1" applyFill="1"/>
    <xf numFmtId="0" fontId="0" fillId="6" borderId="13" xfId="0" applyNumberFormat="1" applyFill="1" applyBorder="1"/>
    <xf numFmtId="0" fontId="0" fillId="6" borderId="11" xfId="0" applyFill="1" applyBorder="1"/>
    <xf numFmtId="0" fontId="0" fillId="4" borderId="14" xfId="0" applyNumberFormat="1" applyFill="1" applyBorder="1"/>
    <xf numFmtId="0" fontId="0" fillId="4" borderId="7" xfId="0" applyFill="1" applyBorder="1"/>
    <xf numFmtId="0" fontId="0" fillId="4" borderId="9" xfId="0" applyFill="1" applyBorder="1"/>
    <xf numFmtId="0" fontId="8" fillId="6" borderId="17" xfId="0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left"/>
    </xf>
    <xf numFmtId="0" fontId="0" fillId="0" borderId="11" xfId="0" applyNumberFormat="1" applyFill="1" applyBorder="1" applyAlignment="1">
      <alignment horizontal="left"/>
    </xf>
    <xf numFmtId="0" fontId="0" fillId="6" borderId="11" xfId="0" applyNumberForma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0" borderId="9" xfId="0" applyNumberForma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6" borderId="0" xfId="0" applyNumberFormat="1" applyFill="1" applyAlignment="1">
      <alignment horizontal="left"/>
    </xf>
    <xf numFmtId="0" fontId="0" fillId="0" borderId="10" xfId="0" applyNumberFormat="1" applyFill="1" applyBorder="1" applyAlignment="1">
      <alignment horizontal="left"/>
    </xf>
    <xf numFmtId="0" fontId="0" fillId="0" borderId="13" xfId="0" applyNumberFormat="1" applyFill="1" applyBorder="1" applyAlignment="1">
      <alignment horizontal="left"/>
    </xf>
    <xf numFmtId="0" fontId="0" fillId="6" borderId="13" xfId="0" applyNumberForma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D3E3F79E-550F-4D23-928E-57A1A8DF1F95}"/>
    <cellStyle name="Normal 4" xfId="4" xr:uid="{2F7C3179-0375-4339-B7C1-53F2D82AED5F}"/>
  </cellStyles>
  <dxfs count="35">
    <dxf>
      <border outline="0">
        <top style="thick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Number of sev 2 tickets
 by owner :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BE-4108-9574-DEC9B9A811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BE-4108-9574-DEC9B9A811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BE-4108-9574-DEC9B9A811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Graphs!$A$63:$A$65</c:f>
              <c:strCache>
                <c:ptCount val="3"/>
                <c:pt idx="0">
                  <c:v>MOF</c:v>
                </c:pt>
                <c:pt idx="1">
                  <c:v>CAC</c:v>
                </c:pt>
                <c:pt idx="2">
                  <c:v>FFX</c:v>
                </c:pt>
              </c:strCache>
            </c:strRef>
          </c:cat>
          <c:val>
            <c:numRef>
              <c:f>Graphs!$B$63:$B$65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5-4CED-B0EF-0ABE4A2D27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tickets bY OWNER: 22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AA8-4546-BF7C-C6B54A99A1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AA8-4546-BF7C-C6B54A99A1D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AA8-4546-BF7C-C6B54A99A1D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AA8-4546-BF7C-C6B54A99A1D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Graphs!$A$56:$A$57</c:f>
              <c:strCache>
                <c:ptCount val="2"/>
                <c:pt idx="0">
                  <c:v>FFX</c:v>
                </c:pt>
                <c:pt idx="1">
                  <c:v>Ministry</c:v>
                </c:pt>
              </c:strCache>
            </c:strRef>
          </c:cat>
          <c:val>
            <c:numRef>
              <c:f>Graphs!$B$56:$B$57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8-4546-BF7C-C6B54A99A1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Defect Status</a:t>
            </a:r>
            <a:endParaRPr lang="en-CA">
              <a:effectLst/>
            </a:endParaRPr>
          </a:p>
          <a:p>
            <a:pPr>
              <a:defRPr/>
            </a:pPr>
            <a:r>
              <a:rPr lang="en-CA" sz="1800" b="0" i="0" baseline="0">
                <a:effectLst/>
              </a:rPr>
              <a:t>Severity by Owner as of May 17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Graphs!$B$39</c:f>
              <c:strCache>
                <c:ptCount val="1"/>
                <c:pt idx="0">
                  <c:v>Severity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Graphs!$A$40:$A$43</c:f>
              <c:strCache>
                <c:ptCount val="4"/>
                <c:pt idx="0">
                  <c:v>CAC</c:v>
                </c:pt>
                <c:pt idx="1">
                  <c:v>FFX</c:v>
                </c:pt>
                <c:pt idx="2">
                  <c:v>MOF</c:v>
                </c:pt>
                <c:pt idx="3">
                  <c:v>Grand Total</c:v>
                </c:pt>
              </c:strCache>
            </c:strRef>
          </c:cat>
          <c:val>
            <c:numRef>
              <c:f>Graphs!$B$40:$B$43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45B-B681-E04CC4F367DB}"/>
            </c:ext>
          </c:extLst>
        </c:ser>
        <c:ser>
          <c:idx val="1"/>
          <c:order val="1"/>
          <c:tx>
            <c:strRef>
              <c:f>Graphs!$C$39</c:f>
              <c:strCache>
                <c:ptCount val="1"/>
                <c:pt idx="0">
                  <c:v>Severity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Graphs!$A$40:$A$43</c:f>
              <c:strCache>
                <c:ptCount val="4"/>
                <c:pt idx="0">
                  <c:v>CAC</c:v>
                </c:pt>
                <c:pt idx="1">
                  <c:v>FFX</c:v>
                </c:pt>
                <c:pt idx="2">
                  <c:v>MOF</c:v>
                </c:pt>
                <c:pt idx="3">
                  <c:v>Grand Total</c:v>
                </c:pt>
              </c:strCache>
            </c:strRef>
          </c:cat>
          <c:val>
            <c:numRef>
              <c:f>Graphs!$C$40:$C$43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0-445B-B681-E04CC4F367DB}"/>
            </c:ext>
          </c:extLst>
        </c:ser>
        <c:ser>
          <c:idx val="2"/>
          <c:order val="2"/>
          <c:tx>
            <c:strRef>
              <c:f>Graphs!$D$39</c:f>
              <c:strCache>
                <c:ptCount val="1"/>
                <c:pt idx="0">
                  <c:v>Severity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Graphs!$A$40:$A$43</c:f>
              <c:strCache>
                <c:ptCount val="4"/>
                <c:pt idx="0">
                  <c:v>CAC</c:v>
                </c:pt>
                <c:pt idx="1">
                  <c:v>FFX</c:v>
                </c:pt>
                <c:pt idx="2">
                  <c:v>MOF</c:v>
                </c:pt>
                <c:pt idx="3">
                  <c:v>Grand Total</c:v>
                </c:pt>
              </c:strCache>
            </c:strRef>
          </c:cat>
          <c:val>
            <c:numRef>
              <c:f>Graphs!$D$40:$D$43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0-445B-B681-E04CC4F3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8783360"/>
        <c:axId val="1048785520"/>
        <c:axId val="0"/>
      </c:bar3DChart>
      <c:catAx>
        <c:axId val="10487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85520"/>
        <c:crosses val="autoZero"/>
        <c:auto val="1"/>
        <c:lblAlgn val="ctr"/>
        <c:lblOffset val="100"/>
        <c:noMultiLvlLbl val="0"/>
      </c:catAx>
      <c:valAx>
        <c:axId val="1048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8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68</xdr:row>
      <xdr:rowOff>9525</xdr:rowOff>
    </xdr:from>
    <xdr:to>
      <xdr:col>6</xdr:col>
      <xdr:colOff>233362</xdr:colOff>
      <xdr:row>83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424E47-19AC-2A62-804E-BD66A7453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538162</xdr:colOff>
      <xdr:row>54</xdr:row>
      <xdr:rowOff>95250</xdr:rowOff>
    </xdr:from>
    <xdr:to>
      <xdr:col>5</xdr:col>
      <xdr:colOff>152400</xdr:colOff>
      <xdr:row>66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103730-A599-C36E-B19D-6DB56C9A8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671512</xdr:colOff>
      <xdr:row>35</xdr:row>
      <xdr:rowOff>104774</xdr:rowOff>
    </xdr:from>
    <xdr:to>
      <xdr:col>9</xdr:col>
      <xdr:colOff>1762125</xdr:colOff>
      <xdr:row>56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CEA36B-487F-C36E-6898-73F12C19E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atherall, Heather (TBS)" refreshedDate="45429.590610300926" createdVersion="8" refreshedVersion="8" minRefreshableVersion="3" recordCount="22" xr:uid="{D08DAA4D-2C83-4029-8F05-76F3E7A33518}">
  <cacheSource type="worksheet">
    <worksheetSource name="Table4"/>
  </cacheSource>
  <cacheFields count="18">
    <cacheField name="#" numFmtId="0">
      <sharedItems containsSemiMixedTypes="0" containsString="0" containsNumber="1" containsInteger="1" minValue="104174" maxValue="104732"/>
    </cacheField>
    <cacheField name="Customer" numFmtId="0">
      <sharedItems containsBlank="1" containsMixedTypes="1" containsNumber="1" containsInteger="1" minValue="20240429027490" maxValue="2.0240507041137008E+16"/>
    </cacheField>
    <cacheField name="Subject" numFmtId="0">
      <sharedItems/>
    </cacheField>
    <cacheField name="Status" numFmtId="0">
      <sharedItems containsBlank="1" count="8">
        <s v="open"/>
        <s v="resolved"/>
        <s v="stalled"/>
        <s v="ffxqa"/>
        <s v="started"/>
        <m u="1"/>
        <s v="new" u="1"/>
        <s v="assigned" u="1"/>
      </sharedItems>
    </cacheField>
    <cacheField name="QueueName" numFmtId="0">
      <sharedItems/>
    </cacheField>
    <cacheField name="OwnerName" numFmtId="0">
      <sharedItems/>
    </cacheField>
    <cacheField name="Priority" numFmtId="0">
      <sharedItems containsSemiMixedTypes="0" containsString="0" containsNumber="1" containsInteger="1" minValue="0" maxValue="11"/>
    </cacheField>
    <cacheField name="Defect #" numFmtId="0">
      <sharedItems containsNonDate="0" containsString="0" containsBlank="1"/>
    </cacheField>
    <cacheField name="Requestors" numFmtId="0">
      <sharedItems/>
    </cacheField>
    <cacheField name="Created" numFmtId="0">
      <sharedItems/>
    </cacheField>
    <cacheField name="Told" numFmtId="0">
      <sharedItems/>
    </cacheField>
    <cacheField name="LastUpdated" numFmtId="0">
      <sharedItems/>
    </cacheField>
    <cacheField name="Due" numFmtId="0">
      <sharedItems/>
    </cacheField>
    <cacheField name="CustomField.{Current Status}" numFmtId="0">
      <sharedItems containsBlank="1" count="15">
        <s v="Researching"/>
        <s v="Customer Testing"/>
        <s v="Assigned to Projects"/>
        <s v="Create CR/SOW"/>
        <s v="FFX Testing"/>
        <s v="Meeting To Be Scheduled"/>
        <s v="Waiting on Customer"/>
        <m u="1"/>
        <s v="Pending Release" u="1"/>
        <s v="Closed" u="1"/>
        <s v="Monitoring" u="1"/>
        <s v="On Hold" u="1"/>
        <s v="Customer Generated Ticket" u="1"/>
        <s v="Determining LOE" u="1"/>
        <s v="Awaiting Deployment" u="1"/>
      </sharedItems>
    </cacheField>
    <cacheField name="CustomField.{Ticket Severity}" numFmtId="0">
      <sharedItems containsBlank="1" count="4">
        <s v="Severity 3"/>
        <s v="Severity 2"/>
        <s v="Severity 4"/>
        <m u="1"/>
      </sharedItems>
    </cacheField>
    <cacheField name="CAC/MOF Requestor" numFmtId="0">
      <sharedItems count="4">
        <s v="CAC"/>
        <s v="MOF"/>
        <s v="FFX"/>
        <s v="" u="1"/>
      </sharedItems>
    </cacheField>
    <cacheField name="Ministry/FFX Owner" numFmtId="0">
      <sharedItems count="2">
        <s v="FFX"/>
        <s v="Ministry"/>
      </sharedItems>
    </cacheField>
    <cacheField name="CAC/MOF/FFX Owner" numFmtId="0">
      <sharedItems count="4">
        <s v="FFX"/>
        <s v="MOF"/>
        <s v="CAC"/>
        <s v="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04174"/>
    <m/>
    <s v="SEV 3 - Batches in Error with No Message"/>
    <x v="0"/>
    <s v="Projects - Ontario - PROD"/>
    <s v="andy.herdlein (Andy Herdlein)"/>
    <n v="9"/>
    <m/>
    <s v="ben.whyte (Ben Whyte)"/>
    <s v="Mon, Apr 22, 2024 10:45:00 AM"/>
    <s v="Tue, May 7, 2024 11:40:29 AM"/>
    <s v="Tue, May 7, 2024 6:27:25 PM"/>
    <s v="Not set"/>
    <x v="0"/>
    <x v="0"/>
    <x v="0"/>
    <x v="0"/>
    <x v="0"/>
  </r>
  <r>
    <n v="104203"/>
    <m/>
    <s v="Payment Source Report"/>
    <x v="1"/>
    <s v="Projects - Ontario - PROD"/>
    <s v="brenda.boyle (Brenda Boyle)"/>
    <n v="10"/>
    <m/>
    <s v="brenda.boyle (Brenda Boyle)"/>
    <s v="Tue, Apr 23, 2024 11:29:34 AM"/>
    <s v="Tue, Apr 23, 2024 11:51:19 AM"/>
    <s v="Wed, May 15, 2024 2:05:25 PM"/>
    <s v="Not set"/>
    <x v="1"/>
    <x v="1"/>
    <x v="1"/>
    <x v="1"/>
    <x v="1"/>
  </r>
  <r>
    <n v="104204"/>
    <m/>
    <s v="Payment Source Report Updates"/>
    <x v="0"/>
    <s v="Projects - Ontario - PROD"/>
    <s v="brian.smedley (Brian Smedley)"/>
    <n v="9"/>
    <m/>
    <s v="donna.schmitz (Donna Schmitz)"/>
    <s v="Tue, Apr 23, 2024 1:16:22 PM"/>
    <s v="Not set"/>
    <s v="Fri, May 17, 2024 12:19:10 PM"/>
    <s v="Not set"/>
    <x v="2"/>
    <x v="1"/>
    <x v="2"/>
    <x v="0"/>
    <x v="0"/>
  </r>
  <r>
    <n v="104253"/>
    <n v="2.0240424032477E+16"/>
    <s v="IFIS S2 Voucher - Edit No Money"/>
    <x v="0"/>
    <s v="Projects - Ontario - PROD"/>
    <s v="andy.herdlein (Andy Herdlein)"/>
    <n v="10"/>
    <m/>
    <s v="brenda.boyle (Brenda Boyle)"/>
    <s v="Thu, Apr 25, 2024 10:03:47 AM"/>
    <s v="Fri, May 17, 2024 10:26:41 AM"/>
    <s v="Fri, May 17, 2024 1:23:27 PM"/>
    <s v="Not set"/>
    <x v="2"/>
    <x v="2"/>
    <x v="1"/>
    <x v="0"/>
    <x v="0"/>
  </r>
  <r>
    <n v="104341"/>
    <n v="20240429027490"/>
    <s v="SEV 3 - IFTA Schedule Non-Standard - Missing Math Blocks and Val Rules - Rows 19-100"/>
    <x v="1"/>
    <s v="Projects - Ontario - PROD"/>
    <s v="catherine.ryan (Catherine Ryan)"/>
    <n v="11"/>
    <m/>
    <s v="catherine.ryan (Catherine Ryan)"/>
    <s v="Tue, Apr 30, 2024 10:06:19 AM"/>
    <s v="Fri, May 3, 2024 12:03:46 PM"/>
    <s v="Fri, May 17, 2024 11:52:44 AM"/>
    <s v="Not set"/>
    <x v="1"/>
    <x v="0"/>
    <x v="0"/>
    <x v="1"/>
    <x v="2"/>
  </r>
  <r>
    <n v="104342"/>
    <m/>
    <s v="CR73 - Daily Bank Deposit Summary Report "/>
    <x v="2"/>
    <s v="Projects - Ontario - PROD"/>
    <s v="jeff.jostes (Jeff Jostes)"/>
    <n v="4"/>
    <m/>
    <s v="brenda.boyle (Brenda Boyle)"/>
    <s v="Tue, Apr 30, 2024 10:06:48 AM"/>
    <s v="Not set"/>
    <s v="Fri, May 17, 2024 12:04:23 PM"/>
    <s v="Not set"/>
    <x v="2"/>
    <x v="1"/>
    <x v="1"/>
    <x v="0"/>
    <x v="0"/>
  </r>
  <r>
    <n v="104379"/>
    <s v="Cheque Negotiability Validation Rules - Updates Needed"/>
    <s v="Update Validation Rules - Cheque Negotiability "/>
    <x v="2"/>
    <s v="Projects - Ontario - PROD"/>
    <s v="tamara.gardner (Tamara Gardner)"/>
    <n v="0"/>
    <m/>
    <s v="tamara.gardner (Tamara Gardner)"/>
    <s v="Wed, May 1, 2024 9:42:41 AM"/>
    <s v="Not set"/>
    <s v="Thu, May 16, 2024 10:48:23 AM"/>
    <s v="Not set"/>
    <x v="3"/>
    <x v="1"/>
    <x v="1"/>
    <x v="1"/>
    <x v="1"/>
  </r>
  <r>
    <n v="104421"/>
    <m/>
    <s v="SEV 3 - Foreign Exchange Notification Email not ingested by FFX"/>
    <x v="3"/>
    <s v="Projects - Ontario - PROD"/>
    <s v="francesco.leising (Francesco Leising)"/>
    <n v="8"/>
    <m/>
    <s v="ben.whyte (Ben Whyte)"/>
    <s v="Thu, May 2, 2024 2:27:24 PM"/>
    <s v="Fri, May 17, 2024 9:34:17 AM"/>
    <s v="Fri, May 17, 2024 12:29:14 PM"/>
    <s v="Not set"/>
    <x v="4"/>
    <x v="0"/>
    <x v="0"/>
    <x v="0"/>
    <x v="0"/>
  </r>
  <r>
    <n v="104425"/>
    <m/>
    <s v="SEV 3 - OPEX scanners accepting double feed without alerts"/>
    <x v="4"/>
    <s v="Projects - Ontario - PROD"/>
    <s v="jeff.jostes (Jeff Jostes)"/>
    <n v="0"/>
    <m/>
    <s v="ben.whyte (Ben Whyte)"/>
    <s v="Thu, May 2, 2024 4:15:21 PM"/>
    <s v="Not set"/>
    <s v="Thu, May 9, 2024 2:02:41 PM"/>
    <s v="Not set"/>
    <x v="5"/>
    <x v="0"/>
    <x v="0"/>
    <x v="0"/>
    <x v="0"/>
  </r>
  <r>
    <n v="104470"/>
    <m/>
    <s v="IMAGE Only - correspondence"/>
    <x v="0"/>
    <s v="Projects - Ontario - PROD"/>
    <s v="fredrick.little (Fredrick Little)"/>
    <n v="9"/>
    <m/>
    <s v="brenda.boyle (Brenda Boyle)"/>
    <s v="Tue, May 7, 2024 10:13:27 AM"/>
    <s v="Wed, May 8, 2024 6:57:39 AM"/>
    <s v="Fri, May 17, 2024 9:08:17 AM"/>
    <s v="Not set"/>
    <x v="2"/>
    <x v="1"/>
    <x v="1"/>
    <x v="0"/>
    <x v="0"/>
  </r>
  <r>
    <n v="104471"/>
    <m/>
    <s v="Sev 2 - Exchange Rate"/>
    <x v="2"/>
    <s v="Projects - Ontario - PROD"/>
    <s v="brenda.boyle (Brenda Boyle)"/>
    <n v="9"/>
    <m/>
    <s v="cynthia.ogbeide (Cynthia Ogbeide)"/>
    <s v="Tue, May 7, 2024 10:15:13 AM"/>
    <s v="Wed, May 8, 2024 10:08:24 AM"/>
    <s v="Thu, May 16, 2024 10:48:23 AM"/>
    <s v="Not set"/>
    <x v="3"/>
    <x v="1"/>
    <x v="1"/>
    <x v="1"/>
    <x v="1"/>
  </r>
  <r>
    <n v="104509"/>
    <n v="20240501016961"/>
    <s v="Severity 4 MIT_SCHED_6_L The hotboxes of Total Max exemption Per Mine and Lesser Amount B issue"/>
    <x v="0"/>
    <s v="Projects - Ontario - PROD"/>
    <s v="ben.whyte (Ben Whyte)"/>
    <n v="0"/>
    <m/>
    <s v="jingxin.jiang (Jingxin Jiang)"/>
    <s v="Wed, May 8, 2024 4:24:03 PM"/>
    <s v="Not set"/>
    <s v="Thu, May 9, 2024 8:07:31 AM"/>
    <s v="Not set"/>
    <x v="6"/>
    <x v="2"/>
    <x v="0"/>
    <x v="1"/>
    <x v="2"/>
  </r>
  <r>
    <n v="104511"/>
    <m/>
    <s v="Severity 4 AC Base Amount less Total(120) on MIT_SCHED_6_L does not has input field in the interface"/>
    <x v="0"/>
    <s v="Projects - Ontario - PROD"/>
    <s v="ben.whyte (Ben Whyte)"/>
    <n v="0"/>
    <m/>
    <s v="jingxin.jiang (Jingxin Jiang)"/>
    <s v="Wed, May 8, 2024 4:31:49 PM"/>
    <s v="Not set"/>
    <s v="Thu, May 9, 2024 8:07:57 AM"/>
    <s v="Not set"/>
    <x v="6"/>
    <x v="2"/>
    <x v="0"/>
    <x v="1"/>
    <x v="2"/>
  </r>
  <r>
    <n v="104523"/>
    <m/>
    <s v="SEV 2 - Prevent $0.00 payment vouchers from advancing through Balance Queue"/>
    <x v="2"/>
    <s v="Projects - Ontario - PROD"/>
    <s v="ben.whyte (Ben Whyte)"/>
    <n v="0"/>
    <m/>
    <s v="ben.whyte (Ben Whyte)"/>
    <s v="Thu, May 9, 2024 10:54:17 AM"/>
    <s v="Not set"/>
    <s v="Thu, May 16, 2024 10:48:23 AM"/>
    <s v="Not set"/>
    <x v="3"/>
    <x v="1"/>
    <x v="0"/>
    <x v="1"/>
    <x v="2"/>
  </r>
  <r>
    <n v="104539"/>
    <m/>
    <s v="SEV 3 - MIT Virtual Voucher Validation Rule Change on Account ID"/>
    <x v="2"/>
    <s v="Projects - Ontario - PROD"/>
    <s v="jeff.jostes (Jeff Jostes)"/>
    <n v="0"/>
    <m/>
    <s v="ben.whyte (Ben Whyte)"/>
    <s v="Thu, May 9, 2024 3:05:42 PM"/>
    <s v="Mon, May 13, 2024 9:12:54 AM"/>
    <s v="Thu, May 16, 2024 10:48:23 AM"/>
    <s v="Not set"/>
    <x v="3"/>
    <x v="0"/>
    <x v="0"/>
    <x v="0"/>
    <x v="0"/>
  </r>
  <r>
    <n v="104589"/>
    <m/>
    <s v="Modify Cheque Date missing from Quick Key for Level 4 Access"/>
    <x v="0"/>
    <s v="Projects - Ontario - PROD"/>
    <s v="andy.herdlein (Andy Herdlein)"/>
    <n v="9"/>
    <m/>
    <s v="brenda.boyle (Brenda Boyle)"/>
    <s v="Mon, May 13, 2024 9:29:53 AM"/>
    <s v="Fri, May 17, 2024 12:10:27 PM"/>
    <s v="Fri, May 17, 2024 12:10:27 PM"/>
    <s v="Not set"/>
    <x v="2"/>
    <x v="0"/>
    <x v="1"/>
    <x v="0"/>
    <x v="0"/>
  </r>
  <r>
    <n v="104603"/>
    <n v="2.0240507041137008E+16"/>
    <s v="CARLAR resets moving between Quick Review and Quick Key"/>
    <x v="1"/>
    <s v="Projects - Ontario - PROD"/>
    <s v="brenda.boyle (Brenda Boyle)"/>
    <n v="7"/>
    <m/>
    <s v="brenda.boyle (Brenda Boyle)"/>
    <s v="Mon, May 13, 2024 3:53:44 PM"/>
    <s v="Thu, May 16, 2024 2:27:18 PM"/>
    <s v="Fri, May 17, 2024 12:04:04 PM"/>
    <s v="Not set"/>
    <x v="1"/>
    <x v="1"/>
    <x v="1"/>
    <x v="1"/>
    <x v="1"/>
  </r>
  <r>
    <n v="104621"/>
    <m/>
    <s v="SEV 3 - Ensure any negative values in Rows 19-100 of IFT_QUAR_SCHED_NON output to F023 properly"/>
    <x v="1"/>
    <s v="Projects - Ontario - PROD"/>
    <s v="ben.whyte (Ben Whyte)"/>
    <n v="9"/>
    <m/>
    <s v="ben.whyte (Ben Whyte)"/>
    <s v="Tue, May 14, 2024 8:35:06 AM"/>
    <s v="Fri, May 17, 2024 11:19:41 AM"/>
    <s v="Fri, May 17, 2024 11:19:41 AM"/>
    <s v="Not set"/>
    <x v="1"/>
    <x v="0"/>
    <x v="0"/>
    <x v="1"/>
    <x v="2"/>
  </r>
  <r>
    <n v="104642"/>
    <m/>
    <s v="New Report - Field Recognition Accuracy Detail Report by Batch Type"/>
    <x v="2"/>
    <s v="Projects - Ontario - PROD"/>
    <s v="jeff.jostes (Jeff Jostes)"/>
    <n v="0"/>
    <m/>
    <s v="tamara.gardner (Tamara Gardner)"/>
    <s v="Tue, May 14, 2024 11:31:52 AM"/>
    <s v="Not set"/>
    <s v="Thu, May 16, 2024 10:48:23 AM"/>
    <s v="Not set"/>
    <x v="3"/>
    <x v="1"/>
    <x v="1"/>
    <x v="0"/>
    <x v="0"/>
  </r>
  <r>
    <n v="104684"/>
    <m/>
    <s v="EditMoney Error - Correspondence_Rear with Separators"/>
    <x v="0"/>
    <s v="Projects - Ontario - PROD"/>
    <s v="brenda.boyle (Brenda Boyle)"/>
    <n v="9"/>
    <m/>
    <s v="brenda.boyle (Brenda Boyle)"/>
    <s v="Thu, May 16, 2024 8:10:15 AM"/>
    <s v="Not set"/>
    <s v="Thu, May 16, 2024 3:57:22 PM"/>
    <s v="Not set"/>
    <x v="6"/>
    <x v="0"/>
    <x v="1"/>
    <x v="1"/>
    <x v="1"/>
  </r>
  <r>
    <n v="104728"/>
    <m/>
    <s v="SEV 2 - Unbalanced DD_NOTIF and Virtual S2 voucher went to output"/>
    <x v="0"/>
    <s v="Projects - Ontario - PROD"/>
    <s v="andy.herdlein (Andy Herdlein)"/>
    <n v="10"/>
    <m/>
    <s v="ben.whyte (Ben Whyte)"/>
    <s v="Fri, May 17, 2024 10:53:37 AM"/>
    <s v="Not set"/>
    <s v="Fri, May 17, 2024 11:00:31 AM"/>
    <s v="Not set"/>
    <x v="2"/>
    <x v="1"/>
    <x v="0"/>
    <x v="0"/>
    <x v="0"/>
  </r>
  <r>
    <n v="104732"/>
    <s v="20240515017077 20240515017078"/>
    <s v="Sev 4: IFT_QUAR_SCHED_NON_L 2 Minor Issues"/>
    <x v="0"/>
    <s v="Projects - Ontario - PROD"/>
    <s v="kevin.powell (Kevin Powell)"/>
    <n v="9"/>
    <m/>
    <s v="catherine.ryan (Catherine Ryan)"/>
    <s v="Fri, May 17, 2024 11:35:21 AM"/>
    <s v="Not set"/>
    <s v="Fri, May 17, 2024 12:06:39 PM"/>
    <s v="Not set"/>
    <x v="2"/>
    <x v="2"/>
    <x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4FB92-F519-4757-9154-7E494FE88A2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E15" firstHeaderRow="1" firstDataRow="2" firstDataCol="1"/>
  <pivotFields count="18">
    <pivotField showAll="0"/>
    <pivotField showAll="0"/>
    <pivotField showAll="0"/>
    <pivotField axis="axisRow" dataField="1" showAll="0">
      <items count="9">
        <item m="1" x="7"/>
        <item x="1"/>
        <item x="2"/>
        <item m="1" x="5"/>
        <item x="3"/>
        <item x="0"/>
        <item m="1"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0"/>
        <item x="2"/>
        <item m="1" x="3"/>
        <item t="default"/>
      </items>
    </pivotField>
    <pivotField showAll="0"/>
    <pivotField showAll="0"/>
    <pivotField showAll="0"/>
  </pivotFields>
  <rowFields count="1">
    <field x="3"/>
  </rowFields>
  <rowItems count="6">
    <i>
      <x v="1"/>
    </i>
    <i>
      <x v="2"/>
    </i>
    <i>
      <x v="4"/>
    </i>
    <i>
      <x v="5"/>
    </i>
    <i>
      <x v="7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758A6-0C5A-4B6D-953C-A0E79E3AC324}" name="PivotTable4" cacheId="1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A40:E44" firstHeaderRow="1" firstDataRow="2" firstDataCol="1"/>
  <pivotFields count="18">
    <pivotField compact="0" outline="0" showAll="0"/>
    <pivotField compact="0" outline="0" showAll="0"/>
    <pivotField compact="0" outline="0" showAll="0" includeNewItemsInFilter="1"/>
    <pivotField compact="0" outline="0" showAll="0" includeNewItemsInFilter="1"/>
    <pivotField compact="0" outline="0" showAll="0"/>
    <pivotField compact="0" outline="0" showAll="0"/>
    <pivotField compact="0" outline="0" showAll="0" includeNewItemsInFilter="1"/>
    <pivotField compact="0" outline="0" showAll="0"/>
    <pivotField compact="0" outline="0" showAll="0" includeNewItemsInFilter="1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1"/>
        <item x="0"/>
        <item x="2"/>
        <item m="1" x="3"/>
        <item t="default"/>
      </items>
    </pivotField>
    <pivotField compact="0" outline="0" showAll="0" includeNewItemsInFilter="1"/>
    <pivotField axis="axisRow" dataField="1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</pivotFields>
  <rowFields count="1">
    <field x="16"/>
  </rowFields>
  <rowItems count="3">
    <i>
      <x/>
    </i>
    <i>
      <x v="1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Ministry/FFX Owner" fld="16" subtotal="count" baseField="0" baseItem="0"/>
  </dataFields>
  <formats count="10">
    <format dxfId="13">
      <pivotArea outline="0" fieldPosition="0">
        <references count="1">
          <reference field="16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16" count="1">
            <x v="1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type="origin" dataOnly="0" labelOnly="1" outline="0" fieldPosition="0"/>
    </format>
    <format dxfId="8">
      <pivotArea field="1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16" type="button" dataOnly="0" labelOnly="1" outline="0" axis="axisRow" fieldPosition="0"/>
    </format>
    <format dxfId="5">
      <pivotArea dataOnly="0" labelOnly="1" outline="0" fieldPosition="0">
        <references count="1">
          <reference field="14" count="0"/>
        </references>
      </pivotArea>
    </format>
    <format dxfId="4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73E43-759B-4A3A-B2B9-D6A512FEADC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I23" firstHeaderRow="1" firstDataRow="2" firstDataCol="1"/>
  <pivotFields count="18">
    <pivotField showAll="0"/>
    <pivotField showAll="0"/>
    <pivotField showAll="0"/>
    <pivotField axis="axisRow" dataField="1" showAll="0">
      <items count="9">
        <item m="1" x="7"/>
        <item x="1"/>
        <item x="2"/>
        <item m="1" x="5"/>
        <item x="3"/>
        <item x="0"/>
        <item m="1"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6">
        <item x="2"/>
        <item x="3"/>
        <item m="1" x="12"/>
        <item x="1"/>
        <item m="1" x="10"/>
        <item m="1" x="11"/>
        <item m="1" x="8"/>
        <item x="0"/>
        <item x="6"/>
        <item m="1" x="7"/>
        <item m="1" x="9"/>
        <item x="4"/>
        <item m="1" x="13"/>
        <item m="1" x="14"/>
        <item x="5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 v="1"/>
    </i>
    <i>
      <x v="2"/>
    </i>
    <i>
      <x v="4"/>
    </i>
    <i>
      <x v="5"/>
    </i>
    <i>
      <x v="7"/>
    </i>
    <i t="grand">
      <x/>
    </i>
  </rowItems>
  <colFields count="1">
    <field x="13"/>
  </colFields>
  <colItems count="8">
    <i>
      <x/>
    </i>
    <i>
      <x v="1"/>
    </i>
    <i>
      <x v="3"/>
    </i>
    <i>
      <x v="7"/>
    </i>
    <i>
      <x v="8"/>
    </i>
    <i>
      <x v="11"/>
    </i>
    <i>
      <x v="14"/>
    </i>
    <i t="grand">
      <x/>
    </i>
  </colItems>
  <dataFields count="1">
    <dataField name="Count of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4F7FC-6E6D-4AF5-81A9-20A50B006BF1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E38" firstHeaderRow="1" firstDataRow="2" firstDataCol="1"/>
  <pivotFields count="18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m="1" x="3"/>
        <item t="default"/>
      </items>
    </pivotField>
    <pivotField axis="axisCol" showAll="0">
      <items count="5">
        <item x="0"/>
        <item x="1"/>
        <item m="1" x="3"/>
        <item x="2"/>
        <item t="default"/>
      </items>
    </pivotField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15"/>
  </colFields>
  <colItems count="4">
    <i>
      <x/>
    </i>
    <i>
      <x v="1"/>
    </i>
    <i>
      <x v="3"/>
    </i>
    <i t="grand">
      <x/>
    </i>
  </colItems>
  <dataFields count="1">
    <dataField name="Count of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B7C70-DB99-409F-BCFE-7C175616E35E}" name="PivotTable3" cacheId="1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A47:E52" firstHeaderRow="1" firstDataRow="2" firstDataCol="1"/>
  <pivotFields count="18">
    <pivotField compact="0" outline="0" showAll="0"/>
    <pivotField compact="0" outline="0" showAll="0"/>
    <pivotField compact="0" outline="0" showAll="0" includeNewItemsInFilter="1"/>
    <pivotField compact="0" outline="0" showAll="0" includeNewItemsInFilter="1"/>
    <pivotField compact="0" outline="0" showAll="0"/>
    <pivotField compact="0" outline="0" showAll="0"/>
    <pivotField compact="0" outline="0" showAll="0" includeNewItemsInFilter="1"/>
    <pivotField compact="0" outline="0" showAll="0"/>
    <pivotField compact="0" outline="0" showAll="0" includeNewItemsInFilter="1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1"/>
        <item x="0"/>
        <item x="2"/>
        <item m="1" x="3"/>
        <item t="default"/>
      </items>
    </pivotField>
    <pivotField compact="0" outline="0" showAll="0" includeNewItemsInFilter="1"/>
    <pivotField compact="0" outline="0" showAll="0" includeNewItemsInFilter="1"/>
    <pivotField axis="axisRow" dataField="1" compact="0" outline="0" showAll="0" includeNewItemsInFilter="1">
      <items count="5">
        <item x="1"/>
        <item x="2"/>
        <item x="0"/>
        <item m="1" x="3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CAC/MOF/FFX Owner" fld="17" subtotal="count" baseField="0" baseItem="0"/>
  </dataFields>
  <formats count="19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14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7" type="button" dataOnly="0" labelOnly="1" outline="0" axis="axisRow" fieldPosition="0"/>
    </format>
    <format dxfId="26">
      <pivotArea dataOnly="0" labelOnly="1" outline="0" fieldPosition="0">
        <references count="1">
          <reference field="17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14" count="0"/>
        </references>
      </pivotArea>
    </format>
    <format dxfId="23">
      <pivotArea dataOnly="0" labelOnly="1" grandCol="1" outline="0" fieldPosition="0"/>
    </format>
    <format dxfId="22">
      <pivotArea outline="0" fieldPosition="0">
        <references count="1">
          <reference field="17" count="1" selected="0">
            <x v="2"/>
          </reference>
        </references>
      </pivotArea>
    </format>
    <format dxfId="21">
      <pivotArea dataOnly="0" labelOnly="1" outline="0" fieldPosition="0">
        <references count="1">
          <reference field="17" count="1">
            <x v="2"/>
          </reference>
        </references>
      </pivotArea>
    </format>
    <format dxfId="20">
      <pivotArea outline="0" fieldPosition="0">
        <references count="1">
          <reference field="17" count="2" selected="0">
            <x v="0"/>
            <x v="1"/>
          </reference>
        </references>
      </pivotArea>
    </format>
    <format dxfId="19">
      <pivotArea dataOnly="0" labelOnly="1" outline="0" fieldPosition="0">
        <references count="1">
          <reference field="17" count="2">
            <x v="0"/>
            <x v="1"/>
          </reference>
        </references>
      </pivotArea>
    </format>
    <format dxfId="18">
      <pivotArea dataOnly="0" labelOnly="1" outline="0" fieldPosition="0">
        <references count="1">
          <reference field="17" count="1">
            <x v="1"/>
          </reference>
        </references>
      </pivotArea>
    </format>
    <format dxfId="17">
      <pivotArea outline="0" fieldPosition="0">
        <references count="2">
          <reference field="14" count="1" selected="0">
            <x v="0"/>
          </reference>
          <reference field="17" count="0" selected="0"/>
        </references>
      </pivotArea>
    </format>
    <format dxfId="16">
      <pivotArea dataOnly="0" labelOnly="1" outline="0" fieldPosition="0">
        <references count="1">
          <reference field="17" count="0"/>
        </references>
      </pivotArea>
    </format>
    <format dxfId="15">
      <pivotArea outline="0" fieldPosition="0">
        <references count="2">
          <reference field="14" count="2" selected="0">
            <x v="1"/>
            <x v="2"/>
          </reference>
          <reference field="17" count="0" selected="0"/>
        </references>
      </pivotArea>
    </format>
    <format dxfId="14">
      <pivotArea field="17" grandCol="1" outline="0" axis="axisRow" fieldPosition="0">
        <references count="1">
          <reference field="17" count="0" selected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5E248-67AE-4AD4-B4B6-F05C925B100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5:E30" firstHeaderRow="1" firstDataRow="2" firstDataCol="1"/>
  <pivotFields count="18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0"/>
        <item x="2"/>
        <item m="1" x="3"/>
        <item t="default"/>
      </items>
    </pivotField>
    <pivotField showAll="0"/>
    <pivotField showAll="0"/>
    <pivotField axis="axisRow" showAll="0">
      <items count="5">
        <item x="2"/>
        <item x="0"/>
        <item x="1"/>
        <item m="1" x="3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747E1-B8F4-440F-8404-AA703C69FABC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0:E87" firstHeaderRow="1" firstDataRow="2" firstDataCol="1"/>
  <pivotFields count="18">
    <pivotField showAll="0"/>
    <pivotField showAll="0"/>
    <pivotField showAll="0"/>
    <pivotField axis="axisRow" dataField="1" showAll="0">
      <items count="9">
        <item m="1" x="7"/>
        <item x="1"/>
        <item x="2"/>
        <item m="1" x="5"/>
        <item x="3"/>
        <item x="0"/>
        <item m="1"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0"/>
        <item x="2"/>
        <item m="1" x="3"/>
        <item t="default"/>
      </items>
    </pivotField>
    <pivotField showAll="0"/>
    <pivotField showAll="0"/>
    <pivotField showAll="0"/>
  </pivotFields>
  <rowFields count="1">
    <field x="3"/>
  </rowFields>
  <rowItems count="6">
    <i>
      <x v="1"/>
    </i>
    <i>
      <x v="2"/>
    </i>
    <i>
      <x v="4"/>
    </i>
    <i>
      <x v="5"/>
    </i>
    <i>
      <x v="7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16AC2-A132-439D-8AB1-04D3176F6209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I6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6">
        <item x="2"/>
        <item x="3"/>
        <item m="1" x="12"/>
        <item x="1"/>
        <item m="1" x="10"/>
        <item m="1" x="11"/>
        <item m="1" x="8"/>
        <item x="0"/>
        <item x="6"/>
        <item m="1" x="7"/>
        <item m="1" x="9"/>
        <item x="4"/>
        <item m="1" x="13"/>
        <item m="1" x="14"/>
        <item x="5"/>
        <item t="default"/>
      </items>
    </pivotField>
    <pivotField showAll="0"/>
    <pivotField axis="axisRow" dataField="1" showAll="0">
      <items count="5">
        <item x="0"/>
        <item x="1"/>
        <item m="1" x="3"/>
        <item x="2"/>
        <item t="default"/>
      </items>
    </pivotField>
    <pivotField showAll="0"/>
    <pivotField showAll="0"/>
  </pivotFields>
  <rowFields count="1">
    <field x="15"/>
  </rowFields>
  <rowItems count="4">
    <i>
      <x/>
    </i>
    <i>
      <x v="1"/>
    </i>
    <i>
      <x v="3"/>
    </i>
    <i t="grand">
      <x/>
    </i>
  </rowItems>
  <colFields count="1">
    <field x="13"/>
  </colFields>
  <colItems count="8">
    <i>
      <x/>
    </i>
    <i>
      <x v="1"/>
    </i>
    <i>
      <x v="3"/>
    </i>
    <i>
      <x v="7"/>
    </i>
    <i>
      <x v="8"/>
    </i>
    <i>
      <x v="11"/>
    </i>
    <i>
      <x v="14"/>
    </i>
    <i t="grand">
      <x/>
    </i>
  </colItems>
  <dataFields count="1">
    <dataField name="Count of CAC/MOF Requestor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3B3E5-4CDB-49F4-A877-DAEEF35468CD}" name="Table4" displayName="Table4" ref="A1:R26" totalsRowShown="0">
  <autoFilter ref="A1:R26" xr:uid="{4D33B3E5-4CDB-49F4-A877-DAEEF35468CD}"/>
  <tableColumns count="18">
    <tableColumn id="1" xr3:uid="{4F7A8636-0DD4-415B-BAE9-A7E20631FEA7}" name="#"/>
    <tableColumn id="2" xr3:uid="{A86634A0-1BFB-4ECD-A93F-4BC5FE4098A6}" name="Customer"/>
    <tableColumn id="3" xr3:uid="{FB343653-7D71-4B5D-A75D-7A001F2318E0}" name="Subject"/>
    <tableColumn id="4" xr3:uid="{AECAA9DE-81F9-488E-A7B6-7D0B71FD5024}" name="Status"/>
    <tableColumn id="5" xr3:uid="{AB1EF8F4-D4CC-4C82-A236-C15DF5BD25AD}" name="QueueName"/>
    <tableColumn id="6" xr3:uid="{3EC8D779-40E7-45E9-A4C9-A08F8D0AA84E}" name="OwnerName"/>
    <tableColumn id="7" xr3:uid="{3D6E7024-55F6-46AF-81AB-9A88F10EAB59}" name="Priority"/>
    <tableColumn id="8" xr3:uid="{891AAF18-B13A-4562-9516-47D6E3DDFE61}" name="Defect #"/>
    <tableColumn id="9" xr3:uid="{9AFA556A-D5F1-4D24-BAEE-213C6E6B7826}" name="Requestors"/>
    <tableColumn id="10" xr3:uid="{656DBA03-E9E1-45E9-A083-F571FDCCBE0E}" name="Created"/>
    <tableColumn id="11" xr3:uid="{DA787F01-DD4B-41CE-B5CC-3A27C8191A50}" name="Told"/>
    <tableColumn id="12" xr3:uid="{A75E179F-9A04-47D4-B301-AFE0D0529193}" name="LastUpdated"/>
    <tableColumn id="13" xr3:uid="{07FDD1A1-2535-4208-97E4-01B785DE8515}" name="Due"/>
    <tableColumn id="18" xr3:uid="{A90301D9-1F6F-47FE-9DF6-936653E92B61}" name="CustomField.{Current Status}"/>
    <tableColumn id="14" xr3:uid="{92AFEC57-3E69-436E-A7E2-BECBE61B13B9}" name="CustomField.{Ticket Severity}"/>
    <tableColumn id="15" xr3:uid="{45865AC8-0E0F-4859-A81E-9E4CC2133991}" name="CAC/MOF Requestor" dataDxfId="34">
      <calculatedColumnFormula>IFERROR(VLOOKUP(LEFT(I2, FIND(",",I2 &amp; ", ")-1), 'Requestors &amp; Owners'!D:E, 2, FALSE),"")</calculatedColumnFormula>
    </tableColumn>
    <tableColumn id="16" xr3:uid="{9A5A4A86-4183-4B31-BFA2-D136F9076DC3}" name="Ministry/FFX Owner">
      <calculatedColumnFormula>IF(R2="FFX", "FFX", "Ministry")</calculatedColumnFormula>
    </tableColumn>
    <tableColumn id="17" xr3:uid="{80E58C44-B348-4A98-A011-91B7CFB3F30D}" name="CAC/MOF/FFX Owner" dataDxfId="33">
      <calculatedColumnFormula>IFERROR(VLOOKUP(F2, 'Requestors &amp; Owners'!A:B, 2, FALSE),"")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8604EE-105E-4856-991A-FB12A34B641C}" name="Table35" displayName="Table35" ref="A28:I34" totalsRowShown="0" headerRowDxfId="3" headerRowBorderDxfId="2" tableBorderDxfId="1" totalsRowBorderDxfId="0">
  <autoFilter ref="A28:I34" xr:uid="{AC8604EE-105E-4856-991A-FB12A34B641C}"/>
  <tableColumns count="9">
    <tableColumn id="1" xr3:uid="{5B0E22EA-40C2-4073-9F5F-E47236260E56}" name="Row Labels"/>
    <tableColumn id="2" xr3:uid="{B26D5314-F906-4941-A0B7-99DB500763E3}" name="Assigned to Projects"/>
    <tableColumn id="3" xr3:uid="{B042AD78-89D5-437F-AEE0-6325A8497369}" name="Create CR/SOW"/>
    <tableColumn id="10" xr3:uid="{D81F1B08-C39C-41F5-9B4C-C3315D9EA5E1}" name="Customer Testing"/>
    <tableColumn id="4" xr3:uid="{6A4AFDF0-5DA0-4F5A-B7D3-D1C23FFEC12D}" name="Researching"/>
    <tableColumn id="9" xr3:uid="{A0137077-69F4-4FEB-8039-7B66D71C38D5}" name="Waiting on Customer"/>
    <tableColumn id="11" xr3:uid="{39C1819F-56DB-49DA-B58B-FD6690637A3B}" name="FFX Testing"/>
    <tableColumn id="12" xr3:uid="{68657285-C7E2-4814-B510-C5253EA99703}" name="Meeting To Be Scheduled"/>
    <tableColumn id="6" xr3:uid="{9A683D55-BE94-42D1-9A71-03A39896770F}" name="Grand Tot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atherine.Ryan@ontario.ca" TargetMode="External"/><Relationship Id="rId13" Type="http://schemas.openxmlformats.org/officeDocument/2006/relationships/hyperlink" Target="mailto:Bukola.Ogeleka@ontario.ca" TargetMode="External"/><Relationship Id="rId18" Type="http://schemas.openxmlformats.org/officeDocument/2006/relationships/hyperlink" Target="mailto:Azhar.Ahmad@ontario.ca" TargetMode="External"/><Relationship Id="rId3" Type="http://schemas.openxmlformats.org/officeDocument/2006/relationships/hyperlink" Target="mailto:Nicholas.Landry@ontario.ca" TargetMode="External"/><Relationship Id="rId7" Type="http://schemas.openxmlformats.org/officeDocument/2006/relationships/hyperlink" Target="mailto:Colleen.Pacione@ontario.ca" TargetMode="External"/><Relationship Id="rId12" Type="http://schemas.openxmlformats.org/officeDocument/2006/relationships/hyperlink" Target="mailto:Brenda.Boyle2@ontario.ca" TargetMode="External"/><Relationship Id="rId17" Type="http://schemas.openxmlformats.org/officeDocument/2006/relationships/hyperlink" Target="mailto:Allana.Allen2@ontario.ca" TargetMode="External"/><Relationship Id="rId2" Type="http://schemas.openxmlformats.org/officeDocument/2006/relationships/hyperlink" Target="mailto:Lisa.Leger@ontario.ca" TargetMode="External"/><Relationship Id="rId16" Type="http://schemas.openxmlformats.org/officeDocument/2006/relationships/hyperlink" Target="mailto:Romnick.Galang@ontario.ca" TargetMode="External"/><Relationship Id="rId1" Type="http://schemas.openxmlformats.org/officeDocument/2006/relationships/hyperlink" Target="mailto:Ben.Whyte@ontario.ca" TargetMode="External"/><Relationship Id="rId6" Type="http://schemas.openxmlformats.org/officeDocument/2006/relationships/hyperlink" Target="mailto:Jingxin.Jiang@ontario.ca" TargetMode="External"/><Relationship Id="rId11" Type="http://schemas.openxmlformats.org/officeDocument/2006/relationships/hyperlink" Target="mailto:Tejumade.Adenle@ontario.ca" TargetMode="External"/><Relationship Id="rId5" Type="http://schemas.openxmlformats.org/officeDocument/2006/relationships/hyperlink" Target="mailto:lisa.parsons@ontario.ca" TargetMode="External"/><Relationship Id="rId15" Type="http://schemas.openxmlformats.org/officeDocument/2006/relationships/hyperlink" Target="mailto:Sabrina.DiFrancesco@ontario.ca" TargetMode="External"/><Relationship Id="rId10" Type="http://schemas.openxmlformats.org/officeDocument/2006/relationships/hyperlink" Target="mailto:Cynthia.Ogbeide@ontario.ca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Aravinth.Ramalingam@ontario.ca" TargetMode="External"/><Relationship Id="rId9" Type="http://schemas.openxmlformats.org/officeDocument/2006/relationships/hyperlink" Target="mailto:mariaalejandra.gonzalezmoctezuma@ontario.ca" TargetMode="External"/><Relationship Id="rId14" Type="http://schemas.openxmlformats.org/officeDocument/2006/relationships/hyperlink" Target="mailto:Tamara.Gardner@ontario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zoomScale="80" zoomScaleNormal="80" workbookViewId="0">
      <pane activePane="bottomRight" state="frozen"/>
      <selection activeCell="D30" sqref="D30"/>
    </sheetView>
  </sheetViews>
  <sheetFormatPr defaultRowHeight="12.75" x14ac:dyDescent="0.2"/>
  <cols>
    <col min="1" max="1" width="18.85546875" style="32" customWidth="1"/>
    <col min="2" max="2" width="0.7109375" style="32" customWidth="1"/>
    <col min="3" max="3" width="31" style="32" customWidth="1"/>
    <col min="4" max="4" width="20.28515625" style="32" customWidth="1"/>
    <col min="5" max="5" width="1" style="32" hidden="1" customWidth="1"/>
    <col min="6" max="6" width="23.7109375" style="32" customWidth="1"/>
    <col min="7" max="8" width="9.140625" style="32" hidden="1" customWidth="1"/>
    <col min="9" max="9" width="20.7109375" style="32" customWidth="1"/>
    <col min="10" max="10" width="23" style="32" customWidth="1"/>
    <col min="11" max="11" width="17.140625" style="32" customWidth="1"/>
    <col min="12" max="12" width="21.85546875" style="32" customWidth="1"/>
    <col min="13" max="13" width="0.42578125" style="32" customWidth="1"/>
    <col min="14" max="14" width="13.85546875" style="32" customWidth="1"/>
    <col min="15" max="15" width="25.7109375" style="32" customWidth="1"/>
    <col min="16" max="16" width="24.5703125" style="32" customWidth="1"/>
    <col min="17" max="17" width="9.140625" style="32"/>
    <col min="18" max="18" width="30.42578125" style="32" customWidth="1"/>
    <col min="19" max="16384" width="9.140625" style="32"/>
  </cols>
  <sheetData>
    <row r="1" spans="1:18" x14ac:dyDescent="0.2">
      <c r="A1" s="32" t="s">
        <v>100</v>
      </c>
      <c r="B1" s="32" t="s">
        <v>10</v>
      </c>
      <c r="C1" s="32" t="s">
        <v>0</v>
      </c>
      <c r="D1" s="32" t="s">
        <v>1</v>
      </c>
      <c r="E1" s="32" t="s">
        <v>88</v>
      </c>
      <c r="F1" s="32" t="s">
        <v>89</v>
      </c>
      <c r="G1" s="32" t="s">
        <v>2</v>
      </c>
      <c r="H1" s="32" t="s">
        <v>90</v>
      </c>
      <c r="I1" s="32" t="s">
        <v>4</v>
      </c>
      <c r="J1" s="32" t="s">
        <v>94</v>
      </c>
      <c r="K1" s="32" t="s">
        <v>95</v>
      </c>
      <c r="L1" s="32" t="s">
        <v>96</v>
      </c>
      <c r="M1" s="32" t="s">
        <v>97</v>
      </c>
      <c r="N1" s="32" t="s">
        <v>91</v>
      </c>
      <c r="O1" s="32" t="s">
        <v>92</v>
      </c>
      <c r="P1" s="32" t="s">
        <v>5</v>
      </c>
      <c r="Q1" s="32" t="s">
        <v>6</v>
      </c>
      <c r="R1" s="32" t="s">
        <v>7</v>
      </c>
    </row>
    <row r="2" spans="1:18" x14ac:dyDescent="0.2">
      <c r="A2" s="32">
        <v>104174</v>
      </c>
      <c r="C2" s="32" t="s">
        <v>101</v>
      </c>
      <c r="D2" s="32" t="s">
        <v>102</v>
      </c>
      <c r="E2" s="32" t="s">
        <v>103</v>
      </c>
      <c r="F2" s="32" t="s">
        <v>81</v>
      </c>
      <c r="G2" s="32">
        <v>9</v>
      </c>
      <c r="I2" s="32" t="s">
        <v>65</v>
      </c>
      <c r="J2" s="32" t="s">
        <v>104</v>
      </c>
      <c r="K2" s="32" t="s">
        <v>130</v>
      </c>
      <c r="L2" s="32" t="s">
        <v>131</v>
      </c>
      <c r="M2" s="32" t="s">
        <v>98</v>
      </c>
      <c r="N2" s="32" t="s">
        <v>76</v>
      </c>
      <c r="O2" s="32" t="s">
        <v>11</v>
      </c>
      <c r="P2" s="32" t="str">
        <f>IFERROR(VLOOKUP(LEFT(I2, FIND(",",I2 &amp; ", ")-1), 'Requestors &amp; Owners'!D:E, 2, FALSE),"")</f>
        <v>CAC</v>
      </c>
      <c r="Q2" s="32" t="str">
        <f t="shared" ref="Q2:Q23" si="0">IF(R2="FFX", "FFX", "Ministry")</f>
        <v>FFX</v>
      </c>
      <c r="R2" s="32" t="str">
        <f>IFERROR(VLOOKUP(F2, 'Requestors &amp; Owners'!A:B, 2, FALSE),"")</f>
        <v>FFX</v>
      </c>
    </row>
    <row r="3" spans="1:18" x14ac:dyDescent="0.2">
      <c r="A3" s="32">
        <v>104203</v>
      </c>
      <c r="C3" s="32" t="s">
        <v>105</v>
      </c>
      <c r="D3" s="32" t="s">
        <v>15</v>
      </c>
      <c r="E3" s="32" t="s">
        <v>103</v>
      </c>
      <c r="F3" s="32" t="s">
        <v>70</v>
      </c>
      <c r="G3" s="32">
        <v>10</v>
      </c>
      <c r="I3" s="32" t="s">
        <v>70</v>
      </c>
      <c r="J3" s="32" t="s">
        <v>106</v>
      </c>
      <c r="K3" s="32" t="s">
        <v>107</v>
      </c>
      <c r="L3" s="32" t="s">
        <v>177</v>
      </c>
      <c r="M3" s="32" t="s">
        <v>98</v>
      </c>
      <c r="N3" s="32" t="s">
        <v>16</v>
      </c>
      <c r="O3" s="32" t="s">
        <v>14</v>
      </c>
      <c r="P3" s="32" t="str">
        <f>IFERROR(VLOOKUP(LEFT(I3, FIND(",",I3 &amp; ", ")-1), 'Requestors &amp; Owners'!D:E, 2, FALSE),"")</f>
        <v>MOF</v>
      </c>
      <c r="Q3" s="32" t="str">
        <f t="shared" si="0"/>
        <v>Ministry</v>
      </c>
      <c r="R3" s="32" t="str">
        <f>IFERROR(VLOOKUP(F3, 'Requestors &amp; Owners'!A:B, 2, FALSE),"")</f>
        <v>MOF</v>
      </c>
    </row>
    <row r="4" spans="1:18" x14ac:dyDescent="0.2">
      <c r="A4" s="32">
        <v>104204</v>
      </c>
      <c r="C4" s="32" t="s">
        <v>108</v>
      </c>
      <c r="D4" s="32" t="s">
        <v>102</v>
      </c>
      <c r="E4" s="32" t="s">
        <v>103</v>
      </c>
      <c r="F4" s="32" t="s">
        <v>118</v>
      </c>
      <c r="G4" s="32">
        <v>9</v>
      </c>
      <c r="I4" s="32" t="s">
        <v>99</v>
      </c>
      <c r="J4" s="32" t="s">
        <v>111</v>
      </c>
      <c r="K4" s="32" t="s">
        <v>98</v>
      </c>
      <c r="L4" s="32" t="s">
        <v>178</v>
      </c>
      <c r="M4" s="32" t="s">
        <v>98</v>
      </c>
      <c r="N4" s="32" t="s">
        <v>12</v>
      </c>
      <c r="O4" s="32" t="s">
        <v>14</v>
      </c>
      <c r="P4" s="32" t="str">
        <f>IFERROR(VLOOKUP(LEFT(I4, FIND(",",I4 &amp; ", ")-1), 'Requestors &amp; Owners'!D:E, 2, FALSE),"")</f>
        <v>FFX</v>
      </c>
      <c r="Q4" s="32" t="str">
        <f t="shared" si="0"/>
        <v>FFX</v>
      </c>
      <c r="R4" s="32" t="str">
        <f>IFERROR(VLOOKUP(F4, 'Requestors &amp; Owners'!A:B, 2, FALSE),"")</f>
        <v>FFX</v>
      </c>
    </row>
    <row r="5" spans="1:18" x14ac:dyDescent="0.2">
      <c r="A5" s="32">
        <v>104253</v>
      </c>
      <c r="B5" s="32">
        <v>2.0240424032477E+16</v>
      </c>
      <c r="C5" s="32" t="s">
        <v>113</v>
      </c>
      <c r="D5" s="32" t="s">
        <v>102</v>
      </c>
      <c r="E5" s="32" t="s">
        <v>103</v>
      </c>
      <c r="F5" s="32" t="s">
        <v>81</v>
      </c>
      <c r="G5" s="32">
        <v>10</v>
      </c>
      <c r="I5" s="32" t="s">
        <v>70</v>
      </c>
      <c r="J5" s="32" t="s">
        <v>114</v>
      </c>
      <c r="K5" s="32" t="s">
        <v>147</v>
      </c>
      <c r="L5" s="32" t="s">
        <v>179</v>
      </c>
      <c r="M5" s="32" t="s">
        <v>98</v>
      </c>
      <c r="N5" s="32" t="s">
        <v>12</v>
      </c>
      <c r="O5" s="32" t="s">
        <v>13</v>
      </c>
      <c r="P5" s="32" t="str">
        <f>IFERROR(VLOOKUP(LEFT(I5, FIND(",",I5 &amp; ", ")-1), 'Requestors &amp; Owners'!D:E, 2, FALSE),"")</f>
        <v>MOF</v>
      </c>
      <c r="Q5" s="32" t="str">
        <f t="shared" si="0"/>
        <v>FFX</v>
      </c>
      <c r="R5" s="32" t="str">
        <f>IFERROR(VLOOKUP(F5, 'Requestors &amp; Owners'!A:B, 2, FALSE),"")</f>
        <v>FFX</v>
      </c>
    </row>
    <row r="6" spans="1:18" x14ac:dyDescent="0.2">
      <c r="A6" s="32">
        <v>104341</v>
      </c>
      <c r="B6" s="32">
        <v>20240429027490</v>
      </c>
      <c r="C6" s="32" t="s">
        <v>115</v>
      </c>
      <c r="D6" s="32" t="s">
        <v>15</v>
      </c>
      <c r="E6" s="32" t="s">
        <v>103</v>
      </c>
      <c r="F6" s="32" t="s">
        <v>75</v>
      </c>
      <c r="G6" s="32">
        <v>11</v>
      </c>
      <c r="I6" s="32" t="s">
        <v>75</v>
      </c>
      <c r="J6" s="32" t="s">
        <v>116</v>
      </c>
      <c r="K6" s="32" t="s">
        <v>117</v>
      </c>
      <c r="L6" s="32" t="s">
        <v>148</v>
      </c>
      <c r="M6" s="32" t="s">
        <v>98</v>
      </c>
      <c r="N6" s="32" t="s">
        <v>16</v>
      </c>
      <c r="O6" s="32" t="s">
        <v>11</v>
      </c>
      <c r="P6" s="32" t="str">
        <f>IFERROR(VLOOKUP(LEFT(I6, FIND(",",I6 &amp; ", ")-1), 'Requestors &amp; Owners'!D:E, 2, FALSE),"")</f>
        <v>CAC</v>
      </c>
      <c r="Q6" s="32" t="str">
        <f t="shared" si="0"/>
        <v>Ministry</v>
      </c>
      <c r="R6" s="32" t="str">
        <f>IFERROR(VLOOKUP(F6, 'Requestors &amp; Owners'!A:B, 2, FALSE),"")</f>
        <v>CAC</v>
      </c>
    </row>
    <row r="7" spans="1:18" x14ac:dyDescent="0.2">
      <c r="A7" s="32">
        <v>104342</v>
      </c>
      <c r="C7" s="32" t="s">
        <v>149</v>
      </c>
      <c r="D7" s="32" t="s">
        <v>8</v>
      </c>
      <c r="E7" s="32" t="s">
        <v>103</v>
      </c>
      <c r="F7" s="32" t="s">
        <v>67</v>
      </c>
      <c r="G7" s="32">
        <v>4</v>
      </c>
      <c r="I7" s="32" t="s">
        <v>70</v>
      </c>
      <c r="J7" s="32" t="s">
        <v>119</v>
      </c>
      <c r="K7" s="32" t="s">
        <v>98</v>
      </c>
      <c r="L7" s="32" t="s">
        <v>180</v>
      </c>
      <c r="M7" s="32" t="s">
        <v>98</v>
      </c>
      <c r="N7" s="32" t="s">
        <v>80</v>
      </c>
      <c r="O7" s="32" t="s">
        <v>14</v>
      </c>
      <c r="P7" s="32" t="str">
        <f>IFERROR(VLOOKUP(LEFT(I7, FIND(",",I7 &amp; ", ")-1), 'Requestors &amp; Owners'!D:E, 2, FALSE),"")</f>
        <v>MOF</v>
      </c>
      <c r="Q7" s="32" t="str">
        <f t="shared" si="0"/>
        <v>FFX</v>
      </c>
      <c r="R7" s="32" t="str">
        <f>IFERROR(VLOOKUP(F7, 'Requestors &amp; Owners'!A:B, 2, FALSE),"")</f>
        <v>FFX</v>
      </c>
    </row>
    <row r="8" spans="1:18" x14ac:dyDescent="0.2">
      <c r="A8" s="32">
        <v>104379</v>
      </c>
      <c r="B8" s="32" t="s">
        <v>122</v>
      </c>
      <c r="C8" s="32" t="s">
        <v>123</v>
      </c>
      <c r="D8" s="32" t="s">
        <v>8</v>
      </c>
      <c r="E8" s="32" t="s">
        <v>103</v>
      </c>
      <c r="F8" s="32" t="s">
        <v>71</v>
      </c>
      <c r="G8" s="32">
        <v>0</v>
      </c>
      <c r="I8" s="32" t="s">
        <v>71</v>
      </c>
      <c r="J8" s="32" t="s">
        <v>124</v>
      </c>
      <c r="K8" s="32" t="s">
        <v>98</v>
      </c>
      <c r="L8" s="32" t="s">
        <v>150</v>
      </c>
      <c r="M8" s="32" t="s">
        <v>98</v>
      </c>
      <c r="N8" s="32" t="s">
        <v>80</v>
      </c>
      <c r="O8" s="32" t="s">
        <v>14</v>
      </c>
      <c r="P8" s="32" t="str">
        <f>IFERROR(VLOOKUP(LEFT(I8, FIND(",",I8 &amp; ", ")-1), 'Requestors &amp; Owners'!D:E, 2, FALSE),"")</f>
        <v>MOF</v>
      </c>
      <c r="Q8" s="32" t="str">
        <f t="shared" si="0"/>
        <v>Ministry</v>
      </c>
      <c r="R8" s="32" t="str">
        <f>IFERROR(VLOOKUP(F8, 'Requestors &amp; Owners'!A:B, 2, FALSE),"")</f>
        <v>MOF</v>
      </c>
    </row>
    <row r="9" spans="1:18" x14ac:dyDescent="0.2">
      <c r="A9" s="32">
        <v>104421</v>
      </c>
      <c r="C9" s="32" t="s">
        <v>125</v>
      </c>
      <c r="D9" s="32" t="s">
        <v>15</v>
      </c>
      <c r="E9" s="32" t="s">
        <v>103</v>
      </c>
      <c r="F9" s="32" t="s">
        <v>65</v>
      </c>
      <c r="G9" s="32">
        <v>8</v>
      </c>
      <c r="I9" s="32" t="s">
        <v>65</v>
      </c>
      <c r="J9" s="32" t="s">
        <v>126</v>
      </c>
      <c r="K9" s="32" t="s">
        <v>181</v>
      </c>
      <c r="L9" s="32" t="s">
        <v>181</v>
      </c>
      <c r="M9" s="32" t="s">
        <v>98</v>
      </c>
      <c r="N9" s="32" t="s">
        <v>16</v>
      </c>
      <c r="O9" s="32" t="s">
        <v>11</v>
      </c>
      <c r="P9" s="32" t="str">
        <f>IFERROR(VLOOKUP(LEFT(I9, FIND(",",I9 &amp; ", ")-1), 'Requestors &amp; Owners'!D:E, 2, FALSE),"")</f>
        <v>CAC</v>
      </c>
      <c r="Q9" s="32" t="str">
        <f t="shared" si="0"/>
        <v>Ministry</v>
      </c>
      <c r="R9" s="32" t="str">
        <f>IFERROR(VLOOKUP(F9, 'Requestors &amp; Owners'!A:B, 2, FALSE),"")</f>
        <v>CAC</v>
      </c>
    </row>
    <row r="10" spans="1:18" x14ac:dyDescent="0.2">
      <c r="A10" s="32">
        <v>104425</v>
      </c>
      <c r="C10" s="32" t="s">
        <v>127</v>
      </c>
      <c r="D10" s="32" t="s">
        <v>151</v>
      </c>
      <c r="E10" s="32" t="s">
        <v>103</v>
      </c>
      <c r="F10" s="32" t="s">
        <v>67</v>
      </c>
      <c r="G10" s="32">
        <v>0</v>
      </c>
      <c r="I10" s="32" t="s">
        <v>65</v>
      </c>
      <c r="J10" s="32" t="s">
        <v>128</v>
      </c>
      <c r="K10" s="32" t="s">
        <v>98</v>
      </c>
      <c r="L10" s="32" t="s">
        <v>152</v>
      </c>
      <c r="M10" s="32" t="s">
        <v>98</v>
      </c>
      <c r="N10" s="32" t="s">
        <v>153</v>
      </c>
      <c r="O10" s="32" t="s">
        <v>11</v>
      </c>
      <c r="P10" s="32" t="str">
        <f>IFERROR(VLOOKUP(LEFT(I10, FIND(",",I10 &amp; ", ")-1), 'Requestors &amp; Owners'!D:E, 2, FALSE),"")</f>
        <v>CAC</v>
      </c>
      <c r="Q10" s="32" t="str">
        <f t="shared" si="0"/>
        <v>FFX</v>
      </c>
      <c r="R10" s="32" t="str">
        <f>IFERROR(VLOOKUP(F10, 'Requestors &amp; Owners'!A:B, 2, FALSE),"")</f>
        <v>FFX</v>
      </c>
    </row>
    <row r="11" spans="1:18" x14ac:dyDescent="0.2">
      <c r="A11" s="32">
        <v>104470</v>
      </c>
      <c r="C11" s="32" t="s">
        <v>132</v>
      </c>
      <c r="D11" s="32" t="s">
        <v>102</v>
      </c>
      <c r="E11" s="32" t="s">
        <v>103</v>
      </c>
      <c r="F11" s="32" t="s">
        <v>133</v>
      </c>
      <c r="G11" s="32">
        <v>9</v>
      </c>
      <c r="I11" s="32" t="s">
        <v>70</v>
      </c>
      <c r="J11" s="32" t="s">
        <v>134</v>
      </c>
      <c r="K11" s="32" t="s">
        <v>135</v>
      </c>
      <c r="L11" s="32" t="s">
        <v>182</v>
      </c>
      <c r="M11" s="32" t="s">
        <v>98</v>
      </c>
      <c r="N11" s="32" t="s">
        <v>12</v>
      </c>
      <c r="O11" s="32" t="s">
        <v>14</v>
      </c>
      <c r="P11" s="32" t="str">
        <f>IFERROR(VLOOKUP(LEFT(I11, FIND(",",I11 &amp; ", ")-1), 'Requestors &amp; Owners'!D:E, 2, FALSE),"")</f>
        <v>MOF</v>
      </c>
      <c r="Q11" s="32" t="str">
        <f t="shared" si="0"/>
        <v>FFX</v>
      </c>
      <c r="R11" s="32" t="str">
        <f>IFERROR(VLOOKUP(F11, 'Requestors &amp; Owners'!A:B, 2, FALSE),"")</f>
        <v>FFX</v>
      </c>
    </row>
    <row r="12" spans="1:18" x14ac:dyDescent="0.2">
      <c r="A12" s="32">
        <v>104471</v>
      </c>
      <c r="C12" s="32" t="s">
        <v>136</v>
      </c>
      <c r="D12" s="32" t="s">
        <v>8</v>
      </c>
      <c r="E12" s="32" t="s">
        <v>103</v>
      </c>
      <c r="F12" s="32" t="s">
        <v>70</v>
      </c>
      <c r="G12" s="32">
        <v>9</v>
      </c>
      <c r="I12" s="32" t="s">
        <v>69</v>
      </c>
      <c r="J12" s="32" t="s">
        <v>137</v>
      </c>
      <c r="K12" s="32" t="s">
        <v>138</v>
      </c>
      <c r="L12" s="32" t="s">
        <v>150</v>
      </c>
      <c r="M12" s="32" t="s">
        <v>98</v>
      </c>
      <c r="N12" s="32" t="s">
        <v>80</v>
      </c>
      <c r="O12" s="32" t="s">
        <v>14</v>
      </c>
      <c r="P12" s="32" t="str">
        <f>IFERROR(VLOOKUP(LEFT(I12, FIND(",",I12 &amp; ", ")-1), 'Requestors &amp; Owners'!D:E, 2, FALSE),"")</f>
        <v>MOF</v>
      </c>
      <c r="Q12" s="32" t="str">
        <f t="shared" si="0"/>
        <v>Ministry</v>
      </c>
      <c r="R12" s="32" t="str">
        <f>IFERROR(VLOOKUP(F12, 'Requestors &amp; Owners'!A:B, 2, FALSE),"")</f>
        <v>MOF</v>
      </c>
    </row>
    <row r="13" spans="1:18" x14ac:dyDescent="0.2">
      <c r="A13" s="32">
        <v>104509</v>
      </c>
      <c r="B13" s="32">
        <v>20240501016961</v>
      </c>
      <c r="C13" s="32" t="s">
        <v>139</v>
      </c>
      <c r="D13" s="32" t="s">
        <v>102</v>
      </c>
      <c r="E13" s="32" t="s">
        <v>103</v>
      </c>
      <c r="F13" s="32" t="s">
        <v>65</v>
      </c>
      <c r="G13" s="32">
        <v>0</v>
      </c>
      <c r="I13" s="32" t="s">
        <v>82</v>
      </c>
      <c r="J13" s="32" t="s">
        <v>140</v>
      </c>
      <c r="K13" s="32" t="s">
        <v>98</v>
      </c>
      <c r="L13" s="32" t="s">
        <v>141</v>
      </c>
      <c r="M13" s="32" t="s">
        <v>98</v>
      </c>
      <c r="N13" s="32" t="s">
        <v>9</v>
      </c>
      <c r="O13" s="32" t="s">
        <v>13</v>
      </c>
      <c r="P13" s="32" t="str">
        <f>IFERROR(VLOOKUP(LEFT(I13, FIND(",",I13 &amp; ", ")-1), 'Requestors &amp; Owners'!D:E, 2, FALSE),"")</f>
        <v>CAC</v>
      </c>
      <c r="Q13" s="32" t="str">
        <f t="shared" si="0"/>
        <v>Ministry</v>
      </c>
      <c r="R13" s="32" t="str">
        <f>IFERROR(VLOOKUP(F13, 'Requestors &amp; Owners'!A:B, 2, FALSE),"")</f>
        <v>CAC</v>
      </c>
    </row>
    <row r="14" spans="1:18" x14ac:dyDescent="0.2">
      <c r="A14" s="32">
        <v>104511</v>
      </c>
      <c r="C14" s="32" t="s">
        <v>142</v>
      </c>
      <c r="D14" s="32" t="s">
        <v>102</v>
      </c>
      <c r="E14" s="32" t="s">
        <v>103</v>
      </c>
      <c r="F14" s="32" t="s">
        <v>65</v>
      </c>
      <c r="G14" s="32">
        <v>0</v>
      </c>
      <c r="I14" s="32" t="s">
        <v>82</v>
      </c>
      <c r="J14" s="32" t="s">
        <v>143</v>
      </c>
      <c r="K14" s="32" t="s">
        <v>98</v>
      </c>
      <c r="L14" s="32" t="s">
        <v>144</v>
      </c>
      <c r="M14" s="32" t="s">
        <v>98</v>
      </c>
      <c r="N14" s="32" t="s">
        <v>9</v>
      </c>
      <c r="O14" s="32" t="s">
        <v>13</v>
      </c>
      <c r="P14" s="32" t="str">
        <f>IFERROR(VLOOKUP(LEFT(I14, FIND(",",I14 &amp; ", ")-1), 'Requestors &amp; Owners'!D:E, 2, FALSE),"")</f>
        <v>CAC</v>
      </c>
      <c r="Q14" s="32" t="str">
        <f t="shared" si="0"/>
        <v>Ministry</v>
      </c>
      <c r="R14" s="32" t="str">
        <f>IFERROR(VLOOKUP(F14, 'Requestors &amp; Owners'!A:B, 2, FALSE),"")</f>
        <v>CAC</v>
      </c>
    </row>
    <row r="15" spans="1:18" x14ac:dyDescent="0.2">
      <c r="A15" s="32">
        <v>104523</v>
      </c>
      <c r="C15" s="32" t="s">
        <v>145</v>
      </c>
      <c r="D15" s="32" t="s">
        <v>8</v>
      </c>
      <c r="E15" s="32" t="s">
        <v>103</v>
      </c>
      <c r="F15" s="32" t="s">
        <v>65</v>
      </c>
      <c r="G15" s="32">
        <v>0</v>
      </c>
      <c r="I15" s="32" t="s">
        <v>65</v>
      </c>
      <c r="J15" s="32" t="s">
        <v>146</v>
      </c>
      <c r="K15" s="32" t="s">
        <v>98</v>
      </c>
      <c r="L15" s="32" t="s">
        <v>150</v>
      </c>
      <c r="M15" s="32" t="s">
        <v>98</v>
      </c>
      <c r="N15" s="32" t="s">
        <v>80</v>
      </c>
      <c r="O15" s="32" t="s">
        <v>14</v>
      </c>
      <c r="P15" s="32" t="str">
        <f>IFERROR(VLOOKUP(LEFT(I15, FIND(",",I15 &amp; ", ")-1), 'Requestors &amp; Owners'!D:E, 2, FALSE),"")</f>
        <v>CAC</v>
      </c>
      <c r="Q15" s="32" t="str">
        <f t="shared" si="0"/>
        <v>Ministry</v>
      </c>
      <c r="R15" s="32" t="str">
        <f>IFERROR(VLOOKUP(F15, 'Requestors &amp; Owners'!A:B, 2, FALSE),"")</f>
        <v>CAC</v>
      </c>
    </row>
    <row r="16" spans="1:18" x14ac:dyDescent="0.2">
      <c r="A16" s="32">
        <v>104539</v>
      </c>
      <c r="C16" s="32" t="s">
        <v>154</v>
      </c>
      <c r="D16" s="32" t="s">
        <v>8</v>
      </c>
      <c r="E16" s="32" t="s">
        <v>103</v>
      </c>
      <c r="F16" s="32" t="s">
        <v>67</v>
      </c>
      <c r="G16" s="32">
        <v>0</v>
      </c>
      <c r="I16" s="32" t="s">
        <v>65</v>
      </c>
      <c r="J16" s="32" t="s">
        <v>155</v>
      </c>
      <c r="K16" s="32" t="s">
        <v>156</v>
      </c>
      <c r="L16" s="32" t="s">
        <v>150</v>
      </c>
      <c r="M16" s="32" t="s">
        <v>98</v>
      </c>
      <c r="N16" s="32" t="s">
        <v>80</v>
      </c>
      <c r="O16" s="32" t="s">
        <v>11</v>
      </c>
      <c r="P16" s="32" t="str">
        <f>IFERROR(VLOOKUP(LEFT(I16, FIND(",",I16 &amp; ", ")-1), 'Requestors &amp; Owners'!D:E, 2, FALSE),"")</f>
        <v>CAC</v>
      </c>
      <c r="Q16" s="32" t="str">
        <f t="shared" si="0"/>
        <v>FFX</v>
      </c>
      <c r="R16" s="32" t="str">
        <f>IFERROR(VLOOKUP(F16, 'Requestors &amp; Owners'!A:B, 2, FALSE),"")</f>
        <v>FFX</v>
      </c>
    </row>
    <row r="17" spans="1:18" x14ac:dyDescent="0.2">
      <c r="A17" s="32">
        <v>104589</v>
      </c>
      <c r="C17" s="32" t="s">
        <v>157</v>
      </c>
      <c r="D17" s="32" t="s">
        <v>15</v>
      </c>
      <c r="E17" s="32" t="s">
        <v>103</v>
      </c>
      <c r="F17" s="32" t="s">
        <v>65</v>
      </c>
      <c r="G17" s="32">
        <v>9</v>
      </c>
      <c r="I17" s="32" t="s">
        <v>70</v>
      </c>
      <c r="J17" s="32" t="s">
        <v>158</v>
      </c>
      <c r="K17" s="32" t="s">
        <v>159</v>
      </c>
      <c r="L17" s="32" t="s">
        <v>183</v>
      </c>
      <c r="M17" s="32" t="s">
        <v>98</v>
      </c>
      <c r="N17" s="32" t="s">
        <v>16</v>
      </c>
      <c r="O17" s="32" t="s">
        <v>11</v>
      </c>
      <c r="P17" s="32" t="str">
        <f>IFERROR(VLOOKUP(LEFT(I17, FIND(",",I17 &amp; ", ")-1), 'Requestors &amp; Owners'!D:E, 2, FALSE),"")</f>
        <v>MOF</v>
      </c>
      <c r="Q17" s="32" t="str">
        <f t="shared" si="0"/>
        <v>Ministry</v>
      </c>
      <c r="R17" s="32" t="str">
        <f>IFERROR(VLOOKUP(F17, 'Requestors &amp; Owners'!A:B, 2, FALSE),"")</f>
        <v>CAC</v>
      </c>
    </row>
    <row r="18" spans="1:18" x14ac:dyDescent="0.2">
      <c r="A18" s="32">
        <v>104603</v>
      </c>
      <c r="B18" s="32">
        <v>2.0240507041137008E+16</v>
      </c>
      <c r="C18" s="32" t="s">
        <v>160</v>
      </c>
      <c r="D18" s="32" t="s">
        <v>15</v>
      </c>
      <c r="E18" s="32" t="s">
        <v>103</v>
      </c>
      <c r="F18" s="32" t="s">
        <v>70</v>
      </c>
      <c r="G18" s="32">
        <v>7</v>
      </c>
      <c r="I18" s="32" t="s">
        <v>70</v>
      </c>
      <c r="J18" s="32" t="s">
        <v>161</v>
      </c>
      <c r="K18" s="32" t="s">
        <v>162</v>
      </c>
      <c r="L18" s="32" t="s">
        <v>163</v>
      </c>
      <c r="M18" s="32" t="s">
        <v>98</v>
      </c>
      <c r="N18" s="32" t="s">
        <v>16</v>
      </c>
      <c r="O18" s="32" t="s">
        <v>14</v>
      </c>
      <c r="P18" s="32" t="str">
        <f>IFERROR(VLOOKUP(LEFT(I18, FIND(",",I18 &amp; ", ")-1), 'Requestors &amp; Owners'!D:E, 2, FALSE),"")</f>
        <v>MOF</v>
      </c>
      <c r="Q18" s="32" t="str">
        <f t="shared" si="0"/>
        <v>Ministry</v>
      </c>
      <c r="R18" s="32" t="str">
        <f>IFERROR(VLOOKUP(F18, 'Requestors &amp; Owners'!A:B, 2, FALSE),"")</f>
        <v>MOF</v>
      </c>
    </row>
    <row r="19" spans="1:18" x14ac:dyDescent="0.2">
      <c r="A19" s="32">
        <v>104621</v>
      </c>
      <c r="C19" s="32" t="s">
        <v>164</v>
      </c>
      <c r="D19" s="32" t="s">
        <v>15</v>
      </c>
      <c r="E19" s="32" t="s">
        <v>103</v>
      </c>
      <c r="F19" s="32" t="s">
        <v>65</v>
      </c>
      <c r="G19" s="32">
        <v>9</v>
      </c>
      <c r="I19" s="32" t="s">
        <v>65</v>
      </c>
      <c r="J19" s="32" t="s">
        <v>165</v>
      </c>
      <c r="K19" s="32" t="s">
        <v>166</v>
      </c>
      <c r="L19" s="32" t="s">
        <v>166</v>
      </c>
      <c r="M19" s="32" t="s">
        <v>98</v>
      </c>
      <c r="N19" s="32" t="s">
        <v>16</v>
      </c>
      <c r="O19" s="32" t="s">
        <v>11</v>
      </c>
      <c r="P19" s="32" t="str">
        <f>IFERROR(VLOOKUP(LEFT(I19, FIND(",",I19 &amp; ", ")-1), 'Requestors &amp; Owners'!D:E, 2, FALSE),"")</f>
        <v>CAC</v>
      </c>
      <c r="Q19" s="32" t="str">
        <f t="shared" si="0"/>
        <v>Ministry</v>
      </c>
      <c r="R19" s="32" t="str">
        <f>IFERROR(VLOOKUP(F19, 'Requestors &amp; Owners'!A:B, 2, FALSE),"")</f>
        <v>CAC</v>
      </c>
    </row>
    <row r="20" spans="1:18" x14ac:dyDescent="0.2">
      <c r="A20" s="32">
        <v>104642</v>
      </c>
      <c r="C20" s="32" t="s">
        <v>167</v>
      </c>
      <c r="D20" s="32" t="s">
        <v>8</v>
      </c>
      <c r="E20" s="32" t="s">
        <v>103</v>
      </c>
      <c r="F20" s="32" t="s">
        <v>67</v>
      </c>
      <c r="G20" s="32">
        <v>0</v>
      </c>
      <c r="I20" s="32" t="s">
        <v>71</v>
      </c>
      <c r="J20" s="32" t="s">
        <v>168</v>
      </c>
      <c r="K20" s="32" t="s">
        <v>98</v>
      </c>
      <c r="L20" s="32" t="s">
        <v>150</v>
      </c>
      <c r="M20" s="32" t="s">
        <v>98</v>
      </c>
      <c r="N20" s="32" t="s">
        <v>80</v>
      </c>
      <c r="O20" s="32" t="s">
        <v>14</v>
      </c>
      <c r="P20" s="32" t="str">
        <f>IFERROR(VLOOKUP(LEFT(I20, FIND(",",I20 &amp; ", ")-1), 'Requestors &amp; Owners'!D:E, 2, FALSE),"")</f>
        <v>MOF</v>
      </c>
      <c r="Q20" s="32" t="str">
        <f t="shared" si="0"/>
        <v>FFX</v>
      </c>
      <c r="R20" s="32" t="str">
        <f>IFERROR(VLOOKUP(F20, 'Requestors &amp; Owners'!A:B, 2, FALSE),"")</f>
        <v>FFX</v>
      </c>
    </row>
    <row r="21" spans="1:18" x14ac:dyDescent="0.2">
      <c r="A21" s="32">
        <v>104684</v>
      </c>
      <c r="C21" s="32" t="s">
        <v>169</v>
      </c>
      <c r="D21" s="32" t="s">
        <v>102</v>
      </c>
      <c r="E21" s="32" t="s">
        <v>103</v>
      </c>
      <c r="F21" s="32" t="s">
        <v>70</v>
      </c>
      <c r="G21" s="32">
        <v>9</v>
      </c>
      <c r="I21" s="32" t="s">
        <v>70</v>
      </c>
      <c r="J21" s="32" t="s">
        <v>170</v>
      </c>
      <c r="K21" s="32" t="s">
        <v>98</v>
      </c>
      <c r="L21" s="32" t="s">
        <v>171</v>
      </c>
      <c r="M21" s="32" t="s">
        <v>98</v>
      </c>
      <c r="N21" s="32" t="s">
        <v>9</v>
      </c>
      <c r="O21" s="32" t="s">
        <v>11</v>
      </c>
      <c r="P21" s="32" t="str">
        <f>IFERROR(VLOOKUP(LEFT(I21, FIND(",",I21 &amp; ", ")-1), 'Requestors &amp; Owners'!D:E, 2, FALSE),"")</f>
        <v>MOF</v>
      </c>
      <c r="Q21" s="32" t="str">
        <f t="shared" si="0"/>
        <v>Ministry</v>
      </c>
      <c r="R21" s="32" t="str">
        <f>IFERROR(VLOOKUP(F21, 'Requestors &amp; Owners'!A:B, 2, FALSE),"")</f>
        <v>MOF</v>
      </c>
    </row>
    <row r="22" spans="1:18" x14ac:dyDescent="0.2">
      <c r="A22" s="32">
        <v>104695</v>
      </c>
      <c r="C22" s="32" t="s">
        <v>184</v>
      </c>
      <c r="D22" s="32" t="s">
        <v>15</v>
      </c>
      <c r="E22" s="32" t="s">
        <v>103</v>
      </c>
      <c r="F22" s="32" t="s">
        <v>87</v>
      </c>
      <c r="G22" s="32">
        <v>9</v>
      </c>
      <c r="I22" s="32" t="s">
        <v>87</v>
      </c>
      <c r="J22" s="32" t="s">
        <v>185</v>
      </c>
      <c r="K22" s="32" t="s">
        <v>186</v>
      </c>
      <c r="L22" s="32" t="s">
        <v>187</v>
      </c>
      <c r="M22" s="32" t="s">
        <v>98</v>
      </c>
      <c r="N22" s="32" t="s">
        <v>16</v>
      </c>
      <c r="O22" s="32" t="s">
        <v>14</v>
      </c>
      <c r="P22" s="32" t="str">
        <f>IFERROR(VLOOKUP(LEFT(I22, FIND(",",I22 &amp; ", ")-1), 'Requestors &amp; Owners'!D:E, 2, FALSE),"")</f>
        <v>CAC</v>
      </c>
      <c r="Q22" s="32" t="str">
        <f t="shared" si="0"/>
        <v>Ministry</v>
      </c>
      <c r="R22" s="32" t="str">
        <f>IFERROR(VLOOKUP(F22, 'Requestors &amp; Owners'!A:B, 2, FALSE),"")</f>
        <v>CAC</v>
      </c>
    </row>
    <row r="23" spans="1:18" x14ac:dyDescent="0.2">
      <c r="A23" s="32">
        <v>104696</v>
      </c>
      <c r="C23" s="32" t="s">
        <v>188</v>
      </c>
      <c r="D23" s="32" t="s">
        <v>15</v>
      </c>
      <c r="E23" s="32" t="s">
        <v>103</v>
      </c>
      <c r="F23" s="32" t="s">
        <v>87</v>
      </c>
      <c r="G23" s="32">
        <v>9</v>
      </c>
      <c r="I23" s="32" t="s">
        <v>87</v>
      </c>
      <c r="J23" s="32" t="s">
        <v>189</v>
      </c>
      <c r="K23" s="32" t="s">
        <v>98</v>
      </c>
      <c r="L23" s="32" t="s">
        <v>190</v>
      </c>
      <c r="M23" s="32" t="s">
        <v>98</v>
      </c>
      <c r="N23" s="32" t="s">
        <v>16</v>
      </c>
      <c r="O23" s="32" t="s">
        <v>14</v>
      </c>
      <c r="P23" s="32" t="str">
        <f>IFERROR(VLOOKUP(LEFT(I23, FIND(",",I23 &amp; ", ")-1), 'Requestors &amp; Owners'!D:E, 2, FALSE),"")</f>
        <v>CAC</v>
      </c>
      <c r="Q23" s="32" t="str">
        <f t="shared" si="0"/>
        <v>Ministry</v>
      </c>
      <c r="R23" s="32" t="str">
        <f>IFERROR(VLOOKUP(F23, 'Requestors &amp; Owners'!A:B, 2, FALSE),"")</f>
        <v>CAC</v>
      </c>
    </row>
    <row r="24" spans="1:18" x14ac:dyDescent="0.2">
      <c r="A24" s="32">
        <v>104728</v>
      </c>
      <c r="C24" s="32" t="s">
        <v>172</v>
      </c>
      <c r="D24" s="32" t="s">
        <v>15</v>
      </c>
      <c r="E24" s="32" t="s">
        <v>103</v>
      </c>
      <c r="F24" s="32" t="s">
        <v>67</v>
      </c>
      <c r="G24" s="32">
        <v>10</v>
      </c>
      <c r="I24" s="32" t="s">
        <v>65</v>
      </c>
      <c r="J24" s="32" t="s">
        <v>173</v>
      </c>
      <c r="K24" s="32" t="s">
        <v>98</v>
      </c>
      <c r="L24" s="32" t="s">
        <v>191</v>
      </c>
      <c r="M24" s="32" t="s">
        <v>98</v>
      </c>
      <c r="N24" s="32" t="s">
        <v>192</v>
      </c>
      <c r="O24" s="32" t="s">
        <v>14</v>
      </c>
      <c r="P24" s="27" t="str">
        <f>IFERROR(VLOOKUP(LEFT(I24, FIND(",",I24 &amp; ", ")-1), 'Requestors &amp; Owners'!D:E, 2, FALSE),"")</f>
        <v>CAC</v>
      </c>
      <c r="Q24" s="32" t="str">
        <f t="shared" ref="Q24:Q26" si="1">IF(R24="FFX", "FFX", "Ministry")</f>
        <v>FFX</v>
      </c>
      <c r="R24" s="27" t="str">
        <f>IFERROR(VLOOKUP(F24, 'Requestors &amp; Owners'!A:B, 2, FALSE),"")</f>
        <v>FFX</v>
      </c>
    </row>
    <row r="25" spans="1:18" x14ac:dyDescent="0.2">
      <c r="A25" s="32">
        <v>104732</v>
      </c>
      <c r="B25" s="32" t="s">
        <v>174</v>
      </c>
      <c r="C25" s="32" t="s">
        <v>175</v>
      </c>
      <c r="D25" s="32" t="s">
        <v>15</v>
      </c>
      <c r="E25" s="32" t="s">
        <v>103</v>
      </c>
      <c r="F25" s="32" t="s">
        <v>67</v>
      </c>
      <c r="G25" s="32">
        <v>9</v>
      </c>
      <c r="I25" s="32" t="s">
        <v>75</v>
      </c>
      <c r="J25" s="32" t="s">
        <v>176</v>
      </c>
      <c r="K25" s="32" t="s">
        <v>98</v>
      </c>
      <c r="L25" s="32" t="s">
        <v>193</v>
      </c>
      <c r="M25" s="32" t="s">
        <v>98</v>
      </c>
      <c r="N25" s="32" t="s">
        <v>192</v>
      </c>
      <c r="O25" s="32" t="s">
        <v>13</v>
      </c>
      <c r="P25" s="27" t="str">
        <f>IFERROR(VLOOKUP(LEFT(I25, FIND(",",I25 &amp; ", ")-1), 'Requestors &amp; Owners'!D:E, 2, FALSE),"")</f>
        <v>CAC</v>
      </c>
      <c r="Q25" s="32" t="str">
        <f t="shared" si="1"/>
        <v>FFX</v>
      </c>
      <c r="R25" s="27" t="str">
        <f>IFERROR(VLOOKUP(F25, 'Requestors &amp; Owners'!A:B, 2, FALSE),"")</f>
        <v>FFX</v>
      </c>
    </row>
    <row r="26" spans="1:18" x14ac:dyDescent="0.2">
      <c r="A26" s="32">
        <v>104748</v>
      </c>
      <c r="C26" s="32" t="s">
        <v>194</v>
      </c>
      <c r="D26" s="32" t="s">
        <v>15</v>
      </c>
      <c r="E26" s="32" t="s">
        <v>103</v>
      </c>
      <c r="F26" s="32" t="s">
        <v>67</v>
      </c>
      <c r="G26" s="32">
        <v>10</v>
      </c>
      <c r="I26" s="32" t="s">
        <v>65</v>
      </c>
      <c r="J26" s="32" t="s">
        <v>195</v>
      </c>
      <c r="K26" s="32" t="s">
        <v>98</v>
      </c>
      <c r="L26" s="32" t="s">
        <v>196</v>
      </c>
      <c r="M26" s="32" t="s">
        <v>98</v>
      </c>
      <c r="N26" s="32" t="s">
        <v>192</v>
      </c>
      <c r="O26" s="32" t="s">
        <v>14</v>
      </c>
      <c r="P26" s="27" t="str">
        <f>IFERROR(VLOOKUP(LEFT(I26, FIND(",",I26 &amp; ", ")-1), 'Requestors &amp; Owners'!D:E, 2, FALSE),"")</f>
        <v>CAC</v>
      </c>
      <c r="Q26" s="32" t="str">
        <f t="shared" si="1"/>
        <v>FFX</v>
      </c>
      <c r="R26" s="27" t="str">
        <f>IFERROR(VLOOKUP(F26, 'Requestors &amp; Owners'!A:B, 2, FALSE),"")</f>
        <v>FFX</v>
      </c>
    </row>
  </sheetData>
  <phoneticPr fontId="4" type="noConversion"/>
  <printOptions gridLines="1" gridLinesSet="0"/>
  <pageMargins left="0.75" right="0.75" top="1" bottom="1" header="0.5" footer="0.5"/>
  <pageSetup fitToWidth="0" fitToHeight="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0B83-A708-4382-835E-6F591FDD1B42}">
  <dimension ref="A1:M88"/>
  <sheetViews>
    <sheetView tabSelected="1" topLeftCell="B1" workbookViewId="0">
      <selection activeCell="F33" sqref="F33"/>
    </sheetView>
  </sheetViews>
  <sheetFormatPr defaultRowHeight="12.75" x14ac:dyDescent="0.2"/>
  <cols>
    <col min="1" max="1" width="14.85546875" style="32" bestFit="1" customWidth="1"/>
    <col min="2" max="2" width="17" style="32" bestFit="1" customWidth="1"/>
    <col min="3" max="3" width="5.140625" style="32" bestFit="1" customWidth="1"/>
    <col min="4" max="4" width="4.5703125" style="32" bestFit="1" customWidth="1"/>
    <col min="5" max="5" width="11.7109375" style="32" bestFit="1" customWidth="1"/>
    <col min="6" max="6" width="20.28515625" style="32" bestFit="1" customWidth="1"/>
    <col min="7" max="7" width="11.7109375" style="32" bestFit="1" customWidth="1"/>
    <col min="8" max="8" width="24.85546875" style="32" bestFit="1" customWidth="1"/>
    <col min="9" max="9" width="11.7109375" style="32" bestFit="1" customWidth="1"/>
    <col min="10" max="10" width="42.140625" style="32" bestFit="1" customWidth="1"/>
    <col min="11" max="11" width="20.140625" style="32" bestFit="1" customWidth="1"/>
    <col min="12" max="13" width="11.7109375" style="32" bestFit="1" customWidth="1"/>
    <col min="14" max="16384" width="9.140625" style="32"/>
  </cols>
  <sheetData>
    <row r="1" spans="1:13" x14ac:dyDescent="0.2">
      <c r="A1" s="30" t="s">
        <v>93</v>
      </c>
      <c r="B1" s="30" t="s">
        <v>60</v>
      </c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30" t="s">
        <v>59</v>
      </c>
      <c r="B2" s="32" t="s">
        <v>12</v>
      </c>
      <c r="C2" s="32" t="s">
        <v>80</v>
      </c>
      <c r="D2" s="32" t="s">
        <v>16</v>
      </c>
      <c r="E2" s="32" t="s">
        <v>76</v>
      </c>
      <c r="F2" s="32" t="s">
        <v>9</v>
      </c>
      <c r="G2" s="32" t="s">
        <v>112</v>
      </c>
      <c r="H2" s="32" t="s">
        <v>153</v>
      </c>
      <c r="I2" s="32" t="s">
        <v>25</v>
      </c>
      <c r="J2"/>
      <c r="K2"/>
      <c r="L2"/>
      <c r="M2"/>
    </row>
    <row r="3" spans="1:13" x14ac:dyDescent="0.2">
      <c r="A3" s="31" t="s">
        <v>28</v>
      </c>
      <c r="B3" s="27">
        <v>2</v>
      </c>
      <c r="C3" s="27">
        <v>2</v>
      </c>
      <c r="D3" s="27">
        <v>2</v>
      </c>
      <c r="E3" s="27">
        <v>1</v>
      </c>
      <c r="F3" s="27">
        <v>2</v>
      </c>
      <c r="G3" s="27">
        <v>1</v>
      </c>
      <c r="H3" s="27">
        <v>1</v>
      </c>
      <c r="I3" s="27">
        <v>11</v>
      </c>
      <c r="J3"/>
      <c r="K3"/>
      <c r="L3"/>
      <c r="M3"/>
    </row>
    <row r="4" spans="1:13" x14ac:dyDescent="0.2">
      <c r="A4" s="31" t="s">
        <v>27</v>
      </c>
      <c r="B4" s="27">
        <v>4</v>
      </c>
      <c r="C4" s="27">
        <v>3</v>
      </c>
      <c r="D4" s="27">
        <v>2</v>
      </c>
      <c r="E4" s="27"/>
      <c r="F4" s="27">
        <v>1</v>
      </c>
      <c r="G4" s="27"/>
      <c r="H4" s="27"/>
      <c r="I4" s="27">
        <v>10</v>
      </c>
      <c r="J4"/>
      <c r="K4"/>
      <c r="L4"/>
      <c r="M4"/>
    </row>
    <row r="5" spans="1:13" x14ac:dyDescent="0.2">
      <c r="A5" s="31" t="s">
        <v>31</v>
      </c>
      <c r="B5" s="27">
        <v>1</v>
      </c>
      <c r="C5" s="27"/>
      <c r="D5" s="27"/>
      <c r="E5" s="27"/>
      <c r="F5" s="27"/>
      <c r="G5" s="27"/>
      <c r="H5" s="27"/>
      <c r="I5" s="27">
        <v>1</v>
      </c>
      <c r="J5"/>
      <c r="K5"/>
      <c r="L5"/>
      <c r="M5"/>
    </row>
    <row r="6" spans="1:13" x14ac:dyDescent="0.2">
      <c r="A6" s="31" t="s">
        <v>25</v>
      </c>
      <c r="B6" s="27">
        <v>7</v>
      </c>
      <c r="C6" s="27">
        <v>5</v>
      </c>
      <c r="D6" s="27">
        <v>4</v>
      </c>
      <c r="E6" s="27">
        <v>1</v>
      </c>
      <c r="F6" s="27">
        <v>3</v>
      </c>
      <c r="G6" s="27">
        <v>1</v>
      </c>
      <c r="H6" s="27">
        <v>1</v>
      </c>
      <c r="I6" s="27">
        <v>22</v>
      </c>
      <c r="J6"/>
      <c r="K6"/>
      <c r="L6"/>
    </row>
    <row r="8" spans="1:13" x14ac:dyDescent="0.2">
      <c r="A8" s="30" t="s">
        <v>29</v>
      </c>
      <c r="B8" s="30" t="s">
        <v>60</v>
      </c>
      <c r="C8"/>
      <c r="D8"/>
      <c r="E8"/>
      <c r="F8"/>
      <c r="G8"/>
      <c r="H8"/>
      <c r="I8"/>
      <c r="J8"/>
      <c r="K8"/>
    </row>
    <row r="9" spans="1:13" x14ac:dyDescent="0.2">
      <c r="A9" s="30" t="s">
        <v>59</v>
      </c>
      <c r="B9" s="32" t="s">
        <v>14</v>
      </c>
      <c r="C9" s="32" t="s">
        <v>11</v>
      </c>
      <c r="D9" s="32" t="s">
        <v>13</v>
      </c>
      <c r="E9" s="32" t="s">
        <v>25</v>
      </c>
      <c r="F9"/>
      <c r="G9"/>
      <c r="H9"/>
      <c r="I9"/>
      <c r="J9"/>
      <c r="K9"/>
    </row>
    <row r="10" spans="1:13" x14ac:dyDescent="0.2">
      <c r="A10" s="31" t="s">
        <v>15</v>
      </c>
      <c r="B10" s="27">
        <v>2</v>
      </c>
      <c r="C10" s="27">
        <v>2</v>
      </c>
      <c r="D10" s="27"/>
      <c r="E10" s="27">
        <v>4</v>
      </c>
      <c r="F10"/>
      <c r="G10"/>
      <c r="H10"/>
      <c r="I10"/>
      <c r="J10"/>
      <c r="K10"/>
    </row>
    <row r="11" spans="1:13" x14ac:dyDescent="0.2">
      <c r="A11" s="31" t="s">
        <v>8</v>
      </c>
      <c r="B11" s="27">
        <v>5</v>
      </c>
      <c r="C11" s="27">
        <v>1</v>
      </c>
      <c r="D11" s="27"/>
      <c r="E11" s="27">
        <v>6</v>
      </c>
      <c r="F11"/>
      <c r="G11"/>
      <c r="H11"/>
      <c r="I11"/>
      <c r="J11"/>
      <c r="K11"/>
    </row>
    <row r="12" spans="1:13" x14ac:dyDescent="0.2">
      <c r="A12" s="31" t="s">
        <v>109</v>
      </c>
      <c r="B12" s="27"/>
      <c r="C12" s="27">
        <v>1</v>
      </c>
      <c r="D12" s="27"/>
      <c r="E12" s="27">
        <v>1</v>
      </c>
      <c r="F12"/>
      <c r="G12"/>
      <c r="H12"/>
      <c r="I12"/>
      <c r="J12"/>
      <c r="K12"/>
    </row>
    <row r="13" spans="1:13" x14ac:dyDescent="0.2">
      <c r="A13" s="31" t="s">
        <v>102</v>
      </c>
      <c r="B13" s="27">
        <v>3</v>
      </c>
      <c r="C13" s="27">
        <v>3</v>
      </c>
      <c r="D13" s="27">
        <v>4</v>
      </c>
      <c r="E13" s="27">
        <v>10</v>
      </c>
      <c r="F13"/>
      <c r="G13"/>
      <c r="H13"/>
      <c r="I13"/>
      <c r="J13"/>
      <c r="K13"/>
    </row>
    <row r="14" spans="1:13" x14ac:dyDescent="0.2">
      <c r="A14" s="31" t="s">
        <v>151</v>
      </c>
      <c r="B14" s="27"/>
      <c r="C14" s="27">
        <v>1</v>
      </c>
      <c r="D14" s="27"/>
      <c r="E14" s="27">
        <v>1</v>
      </c>
      <c r="F14"/>
      <c r="G14"/>
      <c r="H14"/>
      <c r="I14"/>
      <c r="J14"/>
      <c r="K14"/>
    </row>
    <row r="15" spans="1:13" x14ac:dyDescent="0.2">
      <c r="A15" s="31" t="s">
        <v>25</v>
      </c>
      <c r="B15" s="27">
        <v>10</v>
      </c>
      <c r="C15" s="27">
        <v>8</v>
      </c>
      <c r="D15" s="27">
        <v>4</v>
      </c>
      <c r="E15" s="27">
        <v>22</v>
      </c>
      <c r="F15"/>
      <c r="G15"/>
      <c r="H15"/>
      <c r="I15"/>
      <c r="J15"/>
      <c r="K15"/>
    </row>
    <row r="16" spans="1:13" x14ac:dyDescent="0.2">
      <c r="A16" s="30" t="s">
        <v>29</v>
      </c>
      <c r="B16" s="30" t="s">
        <v>60</v>
      </c>
      <c r="C16"/>
      <c r="D16"/>
      <c r="E16"/>
      <c r="F16"/>
      <c r="G16"/>
      <c r="H16"/>
      <c r="I16"/>
      <c r="J16"/>
      <c r="K16"/>
    </row>
    <row r="17" spans="1:11" x14ac:dyDescent="0.2">
      <c r="A17" s="30" t="s">
        <v>59</v>
      </c>
      <c r="B17" s="32" t="s">
        <v>12</v>
      </c>
      <c r="C17" s="32" t="s">
        <v>80</v>
      </c>
      <c r="D17" s="32" t="s">
        <v>16</v>
      </c>
      <c r="E17" s="32" t="s">
        <v>76</v>
      </c>
      <c r="F17" s="32" t="s">
        <v>9</v>
      </c>
      <c r="G17" s="32" t="s">
        <v>112</v>
      </c>
      <c r="H17" s="32" t="s">
        <v>153</v>
      </c>
      <c r="I17" s="32" t="s">
        <v>25</v>
      </c>
      <c r="J17"/>
      <c r="K17"/>
    </row>
    <row r="18" spans="1:11" x14ac:dyDescent="0.2">
      <c r="A18" s="31" t="s">
        <v>15</v>
      </c>
      <c r="B18" s="27"/>
      <c r="C18" s="27"/>
      <c r="D18" s="27">
        <v>4</v>
      </c>
      <c r="E18" s="27"/>
      <c r="F18" s="27"/>
      <c r="G18" s="27"/>
      <c r="H18" s="27"/>
      <c r="I18" s="27">
        <v>4</v>
      </c>
      <c r="J18"/>
      <c r="K18"/>
    </row>
    <row r="19" spans="1:11" x14ac:dyDescent="0.2">
      <c r="A19" s="31" t="s">
        <v>8</v>
      </c>
      <c r="B19" s="27">
        <v>1</v>
      </c>
      <c r="C19" s="27">
        <v>5</v>
      </c>
      <c r="D19" s="27"/>
      <c r="E19" s="27"/>
      <c r="F19" s="27"/>
      <c r="G19" s="27"/>
      <c r="H19" s="27"/>
      <c r="I19" s="27">
        <v>6</v>
      </c>
      <c r="J19"/>
      <c r="K19"/>
    </row>
    <row r="20" spans="1:11" x14ac:dyDescent="0.2">
      <c r="A20" s="31" t="s">
        <v>109</v>
      </c>
      <c r="B20" s="27"/>
      <c r="C20" s="27"/>
      <c r="D20" s="27"/>
      <c r="E20" s="27"/>
      <c r="F20" s="27"/>
      <c r="G20" s="27">
        <v>1</v>
      </c>
      <c r="H20" s="27"/>
      <c r="I20" s="27">
        <v>1</v>
      </c>
      <c r="J20"/>
      <c r="K20"/>
    </row>
    <row r="21" spans="1:11" x14ac:dyDescent="0.2">
      <c r="A21" s="31" t="s">
        <v>102</v>
      </c>
      <c r="B21" s="27">
        <v>6</v>
      </c>
      <c r="C21" s="27"/>
      <c r="D21" s="27"/>
      <c r="E21" s="27">
        <v>1</v>
      </c>
      <c r="F21" s="27">
        <v>3</v>
      </c>
      <c r="G21" s="27"/>
      <c r="H21" s="27"/>
      <c r="I21" s="27">
        <v>10</v>
      </c>
      <c r="J21"/>
      <c r="K21"/>
    </row>
    <row r="22" spans="1:11" x14ac:dyDescent="0.2">
      <c r="A22" s="31" t="s">
        <v>151</v>
      </c>
      <c r="B22" s="27"/>
      <c r="C22" s="27"/>
      <c r="D22" s="27"/>
      <c r="E22" s="27"/>
      <c r="F22" s="27"/>
      <c r="G22" s="27"/>
      <c r="H22" s="27">
        <v>1</v>
      </c>
      <c r="I22" s="27">
        <v>1</v>
      </c>
      <c r="J22"/>
      <c r="K22"/>
    </row>
    <row r="23" spans="1:11" x14ac:dyDescent="0.2">
      <c r="A23" s="31" t="s">
        <v>25</v>
      </c>
      <c r="B23" s="27">
        <v>7</v>
      </c>
      <c r="C23" s="27">
        <v>5</v>
      </c>
      <c r="D23" s="27">
        <v>4</v>
      </c>
      <c r="E23" s="27">
        <v>1</v>
      </c>
      <c r="F23" s="27">
        <v>3</v>
      </c>
      <c r="G23" s="27">
        <v>1</v>
      </c>
      <c r="H23" s="27">
        <v>1</v>
      </c>
      <c r="I23" s="27">
        <v>22</v>
      </c>
      <c r="J23" s="27"/>
      <c r="K23" s="27"/>
    </row>
    <row r="24" spans="1:11" x14ac:dyDescent="0.2">
      <c r="A24" s="31"/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 spans="1:11" x14ac:dyDescent="0.2">
      <c r="A25" s="30" t="s">
        <v>29</v>
      </c>
      <c r="B25" s="30" t="s">
        <v>60</v>
      </c>
      <c r="C25"/>
      <c r="D25"/>
      <c r="E25"/>
      <c r="F25"/>
    </row>
    <row r="26" spans="1:11" x14ac:dyDescent="0.2">
      <c r="A26" s="30" t="s">
        <v>59</v>
      </c>
      <c r="B26" s="32" t="s">
        <v>14</v>
      </c>
      <c r="C26" s="32" t="s">
        <v>11</v>
      </c>
      <c r="D26" s="32" t="s">
        <v>13</v>
      </c>
      <c r="E26" s="32" t="s">
        <v>25</v>
      </c>
      <c r="F26"/>
    </row>
    <row r="27" spans="1:11" x14ac:dyDescent="0.2">
      <c r="A27" s="31" t="s">
        <v>28</v>
      </c>
      <c r="B27" s="27">
        <v>1</v>
      </c>
      <c r="C27" s="27">
        <v>2</v>
      </c>
      <c r="D27" s="27">
        <v>3</v>
      </c>
      <c r="E27" s="27">
        <v>6</v>
      </c>
      <c r="F27"/>
    </row>
    <row r="28" spans="1:11" x14ac:dyDescent="0.2">
      <c r="A28" s="31" t="s">
        <v>31</v>
      </c>
      <c r="B28" s="27">
        <v>5</v>
      </c>
      <c r="C28" s="27">
        <v>5</v>
      </c>
      <c r="D28" s="27">
        <v>1</v>
      </c>
      <c r="E28" s="27">
        <v>11</v>
      </c>
      <c r="F28"/>
    </row>
    <row r="29" spans="1:11" x14ac:dyDescent="0.2">
      <c r="A29" s="31" t="s">
        <v>27</v>
      </c>
      <c r="B29" s="27">
        <v>4</v>
      </c>
      <c r="C29" s="27">
        <v>1</v>
      </c>
      <c r="D29" s="27"/>
      <c r="E29" s="27">
        <v>5</v>
      </c>
      <c r="F29"/>
    </row>
    <row r="30" spans="1:11" x14ac:dyDescent="0.2">
      <c r="A30" s="31" t="s">
        <v>25</v>
      </c>
      <c r="B30" s="27">
        <v>10</v>
      </c>
      <c r="C30" s="27">
        <v>8</v>
      </c>
      <c r="D30" s="27">
        <v>4</v>
      </c>
      <c r="E30" s="27">
        <v>22</v>
      </c>
      <c r="F30"/>
    </row>
    <row r="31" spans="1:11" x14ac:dyDescent="0.2">
      <c r="A31"/>
      <c r="B31"/>
      <c r="C31"/>
      <c r="D31"/>
      <c r="E31"/>
      <c r="F31"/>
    </row>
    <row r="32" spans="1:11" x14ac:dyDescent="0.2">
      <c r="A32"/>
      <c r="B32"/>
      <c r="C32"/>
      <c r="D32"/>
      <c r="E32"/>
    </row>
    <row r="33" spans="1:13" x14ac:dyDescent="0.2">
      <c r="A33" s="30" t="s">
        <v>29</v>
      </c>
      <c r="B33" s="30" t="s">
        <v>60</v>
      </c>
      <c r="C33"/>
      <c r="D33"/>
      <c r="E33"/>
    </row>
    <row r="34" spans="1:13" x14ac:dyDescent="0.2">
      <c r="A34" s="30" t="s">
        <v>59</v>
      </c>
      <c r="B34" s="32" t="s">
        <v>28</v>
      </c>
      <c r="C34" s="32" t="s">
        <v>27</v>
      </c>
      <c r="D34" s="32" t="s">
        <v>31</v>
      </c>
      <c r="E34" s="32" t="s">
        <v>25</v>
      </c>
      <c r="L34"/>
      <c r="M34"/>
    </row>
    <row r="35" spans="1:13" x14ac:dyDescent="0.2">
      <c r="A35" s="31" t="s">
        <v>14</v>
      </c>
      <c r="B35" s="27">
        <v>2</v>
      </c>
      <c r="C35" s="27">
        <v>7</v>
      </c>
      <c r="D35" s="27">
        <v>1</v>
      </c>
      <c r="E35" s="27">
        <v>10</v>
      </c>
      <c r="L35"/>
      <c r="M35"/>
    </row>
    <row r="36" spans="1:13" x14ac:dyDescent="0.2">
      <c r="A36" s="31" t="s">
        <v>11</v>
      </c>
      <c r="B36" s="27">
        <v>6</v>
      </c>
      <c r="C36" s="27">
        <v>2</v>
      </c>
      <c r="D36" s="27"/>
      <c r="E36" s="27">
        <v>8</v>
      </c>
      <c r="L36"/>
      <c r="M36"/>
    </row>
    <row r="37" spans="1:13" x14ac:dyDescent="0.2">
      <c r="A37" s="31" t="s">
        <v>13</v>
      </c>
      <c r="B37" s="27">
        <v>3</v>
      </c>
      <c r="C37" s="27">
        <v>1</v>
      </c>
      <c r="D37" s="27"/>
      <c r="E37" s="27">
        <v>4</v>
      </c>
      <c r="L37"/>
      <c r="M37"/>
    </row>
    <row r="38" spans="1:13" x14ac:dyDescent="0.2">
      <c r="A38" s="31" t="s">
        <v>25</v>
      </c>
      <c r="B38" s="27">
        <v>11</v>
      </c>
      <c r="C38" s="27">
        <v>10</v>
      </c>
      <c r="D38" s="27">
        <v>1</v>
      </c>
      <c r="E38" s="27">
        <v>22</v>
      </c>
      <c r="L38"/>
      <c r="M38"/>
    </row>
    <row r="39" spans="1:13" x14ac:dyDescent="0.2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x14ac:dyDescent="0.2">
      <c r="A40" s="34" t="s">
        <v>30</v>
      </c>
      <c r="B40" s="34" t="s">
        <v>92</v>
      </c>
      <c r="C40" s="45"/>
      <c r="D40" s="45"/>
      <c r="E40" s="35"/>
      <c r="F40"/>
      <c r="G40"/>
      <c r="H40"/>
      <c r="I40"/>
      <c r="J40"/>
      <c r="K40"/>
      <c r="L40"/>
    </row>
    <row r="41" spans="1:13" x14ac:dyDescent="0.2">
      <c r="A41" s="34" t="s">
        <v>6</v>
      </c>
      <c r="B41" s="34" t="s">
        <v>14</v>
      </c>
      <c r="C41" s="46" t="s">
        <v>11</v>
      </c>
      <c r="D41" s="46" t="s">
        <v>13</v>
      </c>
      <c r="E41" s="36" t="s">
        <v>25</v>
      </c>
      <c r="F41"/>
    </row>
    <row r="42" spans="1:13" x14ac:dyDescent="0.2">
      <c r="A42" s="1" t="s">
        <v>31</v>
      </c>
      <c r="B42" s="24">
        <v>5</v>
      </c>
      <c r="C42" s="25">
        <v>5</v>
      </c>
      <c r="D42" s="25">
        <v>1</v>
      </c>
      <c r="E42" s="26">
        <v>11</v>
      </c>
      <c r="F42"/>
    </row>
    <row r="43" spans="1:13" x14ac:dyDescent="0.2">
      <c r="A43" s="43" t="s">
        <v>32</v>
      </c>
      <c r="B43" s="40">
        <v>5</v>
      </c>
      <c r="C43" s="41">
        <v>3</v>
      </c>
      <c r="D43" s="41">
        <v>3</v>
      </c>
      <c r="E43" s="42">
        <v>11</v>
      </c>
      <c r="F43"/>
    </row>
    <row r="44" spans="1:13" x14ac:dyDescent="0.2">
      <c r="A44" s="37" t="s">
        <v>25</v>
      </c>
      <c r="B44" s="38">
        <v>10</v>
      </c>
      <c r="C44" s="44">
        <v>8</v>
      </c>
      <c r="D44" s="44">
        <v>4</v>
      </c>
      <c r="E44" s="39">
        <v>22</v>
      </c>
      <c r="F44"/>
    </row>
    <row r="45" spans="1:13" x14ac:dyDescent="0.2">
      <c r="F45"/>
    </row>
    <row r="46" spans="1:13" x14ac:dyDescent="0.2">
      <c r="F46"/>
    </row>
    <row r="47" spans="1:13" x14ac:dyDescent="0.2">
      <c r="A47" s="34" t="s">
        <v>33</v>
      </c>
      <c r="B47" s="34" t="s">
        <v>92</v>
      </c>
      <c r="C47" s="45"/>
      <c r="D47" s="45"/>
      <c r="E47" s="35"/>
      <c r="F47"/>
    </row>
    <row r="48" spans="1:13" x14ac:dyDescent="0.2">
      <c r="A48" s="34" t="s">
        <v>7</v>
      </c>
      <c r="B48" s="34" t="s">
        <v>14</v>
      </c>
      <c r="C48" s="46" t="s">
        <v>11</v>
      </c>
      <c r="D48" s="46" t="s">
        <v>13</v>
      </c>
      <c r="E48" s="36" t="s">
        <v>25</v>
      </c>
      <c r="F48"/>
    </row>
    <row r="49" spans="1:10" x14ac:dyDescent="0.2">
      <c r="A49" s="51" t="s">
        <v>27</v>
      </c>
      <c r="B49" s="48">
        <v>4</v>
      </c>
      <c r="C49" s="54">
        <v>1</v>
      </c>
      <c r="D49" s="54"/>
      <c r="E49" s="57">
        <v>5</v>
      </c>
      <c r="F49"/>
    </row>
    <row r="50" spans="1:10" x14ac:dyDescent="0.2">
      <c r="A50" s="52" t="s">
        <v>28</v>
      </c>
      <c r="B50" s="49">
        <v>1</v>
      </c>
      <c r="C50" s="55">
        <v>2</v>
      </c>
      <c r="D50" s="55">
        <v>3</v>
      </c>
      <c r="E50" s="58">
        <v>6</v>
      </c>
      <c r="F50"/>
      <c r="G50"/>
      <c r="H50"/>
      <c r="I50"/>
      <c r="J50"/>
    </row>
    <row r="51" spans="1:10" x14ac:dyDescent="0.2">
      <c r="A51" s="53" t="s">
        <v>31</v>
      </c>
      <c r="B51" s="50">
        <v>5</v>
      </c>
      <c r="C51" s="56">
        <v>5</v>
      </c>
      <c r="D51" s="56">
        <v>1</v>
      </c>
      <c r="E51" s="59">
        <v>11</v>
      </c>
      <c r="F51"/>
      <c r="G51"/>
      <c r="H51"/>
      <c r="I51"/>
      <c r="J51"/>
    </row>
    <row r="52" spans="1:10" x14ac:dyDescent="0.2">
      <c r="A52" s="37" t="s">
        <v>25</v>
      </c>
      <c r="B52" s="38">
        <v>10</v>
      </c>
      <c r="C52" s="44">
        <v>8</v>
      </c>
      <c r="D52" s="44">
        <v>4</v>
      </c>
      <c r="E52" s="39">
        <v>22</v>
      </c>
      <c r="F52"/>
      <c r="G52"/>
      <c r="H52"/>
      <c r="I52"/>
      <c r="J52"/>
    </row>
    <row r="53" spans="1:10" x14ac:dyDescent="0.2">
      <c r="A53"/>
      <c r="B53"/>
      <c r="C53"/>
      <c r="D53"/>
      <c r="E53"/>
      <c r="F53"/>
      <c r="G53"/>
      <c r="H53"/>
      <c r="I53"/>
      <c r="J53"/>
    </row>
    <row r="54" spans="1:10" x14ac:dyDescent="0.2">
      <c r="G54"/>
      <c r="H54"/>
      <c r="I54"/>
      <c r="J54"/>
    </row>
    <row r="55" spans="1:10" x14ac:dyDescent="0.2">
      <c r="G55"/>
      <c r="H55"/>
      <c r="I55"/>
      <c r="J55"/>
    </row>
    <row r="59" spans="1:10" x14ac:dyDescent="0.2">
      <c r="F59"/>
    </row>
    <row r="60" spans="1:10" x14ac:dyDescent="0.2">
      <c r="E60"/>
      <c r="F60"/>
    </row>
    <row r="61" spans="1:10" x14ac:dyDescent="0.2">
      <c r="E61"/>
      <c r="F61"/>
    </row>
    <row r="62" spans="1:10" x14ac:dyDescent="0.2">
      <c r="F62"/>
    </row>
    <row r="63" spans="1:10" x14ac:dyDescent="0.2">
      <c r="F63"/>
    </row>
    <row r="66" spans="1:6" x14ac:dyDescent="0.2">
      <c r="F66"/>
    </row>
    <row r="67" spans="1:6" x14ac:dyDescent="0.2">
      <c r="F67"/>
    </row>
    <row r="68" spans="1:6" x14ac:dyDescent="0.2">
      <c r="A68"/>
      <c r="B68"/>
      <c r="C68"/>
      <c r="D68"/>
      <c r="E68"/>
      <c r="F68"/>
    </row>
    <row r="69" spans="1:6" x14ac:dyDescent="0.2">
      <c r="E69"/>
      <c r="F69"/>
    </row>
    <row r="70" spans="1:6" x14ac:dyDescent="0.2">
      <c r="E70"/>
      <c r="F70"/>
    </row>
    <row r="71" spans="1:6" x14ac:dyDescent="0.2">
      <c r="E71"/>
      <c r="F71"/>
    </row>
    <row r="72" spans="1:6" x14ac:dyDescent="0.2">
      <c r="F72"/>
    </row>
    <row r="77" spans="1:6" x14ac:dyDescent="0.2">
      <c r="A77"/>
      <c r="B77"/>
      <c r="C77"/>
      <c r="D77"/>
      <c r="E77"/>
    </row>
    <row r="78" spans="1:6" x14ac:dyDescent="0.2">
      <c r="A78"/>
      <c r="B78"/>
      <c r="C78"/>
      <c r="D78"/>
      <c r="E78"/>
    </row>
    <row r="79" spans="1:6" x14ac:dyDescent="0.2">
      <c r="E79"/>
    </row>
    <row r="80" spans="1:6" x14ac:dyDescent="0.2">
      <c r="A80" s="30" t="s">
        <v>29</v>
      </c>
      <c r="B80" s="30" t="s">
        <v>60</v>
      </c>
      <c r="C80"/>
      <c r="D80"/>
      <c r="E80"/>
      <c r="F80"/>
    </row>
    <row r="81" spans="1:6" x14ac:dyDescent="0.2">
      <c r="A81" s="30" t="s">
        <v>59</v>
      </c>
      <c r="B81" s="32" t="s">
        <v>14</v>
      </c>
      <c r="C81" s="32" t="s">
        <v>11</v>
      </c>
      <c r="D81" s="32" t="s">
        <v>13</v>
      </c>
      <c r="E81" s="32" t="s">
        <v>25</v>
      </c>
      <c r="F81"/>
    </row>
    <row r="82" spans="1:6" x14ac:dyDescent="0.2">
      <c r="A82" s="31" t="s">
        <v>15</v>
      </c>
      <c r="B82" s="27">
        <v>2</v>
      </c>
      <c r="C82" s="27">
        <v>2</v>
      </c>
      <c r="D82" s="27"/>
      <c r="E82" s="27">
        <v>4</v>
      </c>
      <c r="F82"/>
    </row>
    <row r="83" spans="1:6" x14ac:dyDescent="0.2">
      <c r="A83" s="31" t="s">
        <v>8</v>
      </c>
      <c r="B83" s="27">
        <v>5</v>
      </c>
      <c r="C83" s="27">
        <v>1</v>
      </c>
      <c r="D83" s="27"/>
      <c r="E83" s="27">
        <v>6</v>
      </c>
      <c r="F83"/>
    </row>
    <row r="84" spans="1:6" x14ac:dyDescent="0.2">
      <c r="A84" s="31" t="s">
        <v>109</v>
      </c>
      <c r="B84" s="27"/>
      <c r="C84" s="27">
        <v>1</v>
      </c>
      <c r="D84" s="27"/>
      <c r="E84" s="27">
        <v>1</v>
      </c>
      <c r="F84"/>
    </row>
    <row r="85" spans="1:6" x14ac:dyDescent="0.2">
      <c r="A85" s="31" t="s">
        <v>102</v>
      </c>
      <c r="B85" s="27">
        <v>3</v>
      </c>
      <c r="C85" s="27">
        <v>3</v>
      </c>
      <c r="D85" s="27">
        <v>4</v>
      </c>
      <c r="E85" s="27">
        <v>10</v>
      </c>
      <c r="F85"/>
    </row>
    <row r="86" spans="1:6" x14ac:dyDescent="0.2">
      <c r="A86" s="31" t="s">
        <v>151</v>
      </c>
      <c r="B86" s="27"/>
      <c r="C86" s="27">
        <v>1</v>
      </c>
      <c r="D86" s="27"/>
      <c r="E86" s="27">
        <v>1</v>
      </c>
      <c r="F86"/>
    </row>
    <row r="87" spans="1:6" x14ac:dyDescent="0.2">
      <c r="A87" s="31" t="s">
        <v>25</v>
      </c>
      <c r="B87" s="27">
        <v>10</v>
      </c>
      <c r="C87" s="27">
        <v>8</v>
      </c>
      <c r="D87" s="27">
        <v>4</v>
      </c>
      <c r="E87" s="27">
        <v>22</v>
      </c>
    </row>
    <row r="88" spans="1:6" x14ac:dyDescent="0.2">
      <c r="E8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809E-4720-45FD-A782-1E43DEA56DF1}">
  <dimension ref="A1:I73"/>
  <sheetViews>
    <sheetView topLeftCell="C27" workbookViewId="0">
      <selection activeCell="D53" sqref="D53"/>
    </sheetView>
  </sheetViews>
  <sheetFormatPr defaultRowHeight="12.75" x14ac:dyDescent="0.2"/>
  <cols>
    <col min="1" max="1" width="31.140625" style="32" customWidth="1"/>
    <col min="2" max="2" width="22.5703125" style="32" customWidth="1"/>
    <col min="3" max="3" width="19.85546875" style="32" customWidth="1"/>
    <col min="4" max="4" width="19.5703125" style="32" customWidth="1"/>
    <col min="5" max="5" width="17" style="32" customWidth="1"/>
    <col min="6" max="6" width="16.42578125" style="32" bestFit="1" customWidth="1"/>
    <col min="7" max="7" width="12.42578125" style="32" bestFit="1" customWidth="1"/>
    <col min="8" max="8" width="11.140625" style="32" bestFit="1" customWidth="1"/>
    <col min="9" max="9" width="23.28515625" style="32" bestFit="1" customWidth="1"/>
    <col min="10" max="11" width="27.42578125" style="32" bestFit="1" customWidth="1"/>
    <col min="12" max="12" width="21.140625" style="32" customWidth="1"/>
    <col min="13" max="13" width="21.42578125" style="32" bestFit="1" customWidth="1"/>
    <col min="14" max="14" width="21.140625" style="32" bestFit="1" customWidth="1"/>
    <col min="15" max="16384" width="9.140625" style="32"/>
  </cols>
  <sheetData>
    <row r="1" spans="1:9" x14ac:dyDescent="0.2">
      <c r="A1" s="20" t="s">
        <v>34</v>
      </c>
    </row>
    <row r="3" spans="1:9" ht="13.5" thickBot="1" x14ac:dyDescent="0.25"/>
    <row r="4" spans="1:9" ht="15.75" thickBot="1" x14ac:dyDescent="0.25">
      <c r="A4" s="3" t="s">
        <v>35</v>
      </c>
      <c r="B4" s="4" t="s">
        <v>36</v>
      </c>
    </row>
    <row r="5" spans="1:9" ht="15.75" thickBot="1" x14ac:dyDescent="0.25">
      <c r="A5" s="5" t="s">
        <v>54</v>
      </c>
      <c r="B5" s="6">
        <v>2</v>
      </c>
    </row>
    <row r="6" spans="1:9" ht="15.75" thickBot="1" x14ac:dyDescent="0.25">
      <c r="A6" s="10" t="s">
        <v>53</v>
      </c>
      <c r="B6" s="7">
        <v>14</v>
      </c>
    </row>
    <row r="7" spans="1:9" ht="15.75" thickBot="1" x14ac:dyDescent="0.25">
      <c r="A7" s="8" t="s">
        <v>26</v>
      </c>
      <c r="B7" s="9">
        <f>SUM(B5:B6)</f>
        <v>16</v>
      </c>
    </row>
    <row r="9" spans="1:9" ht="13.5" thickBot="1" x14ac:dyDescent="0.25"/>
    <row r="10" spans="1:9" ht="15.75" thickBot="1" x14ac:dyDescent="0.25">
      <c r="A10" s="3" t="s">
        <v>5</v>
      </c>
      <c r="B10" s="3" t="s">
        <v>12</v>
      </c>
      <c r="C10" s="3" t="s">
        <v>80</v>
      </c>
      <c r="D10" s="3" t="s">
        <v>16</v>
      </c>
      <c r="E10" s="3" t="s">
        <v>76</v>
      </c>
      <c r="F10" s="3" t="s">
        <v>9</v>
      </c>
      <c r="G10" s="3" t="s">
        <v>112</v>
      </c>
      <c r="H10" s="3" t="s">
        <v>153</v>
      </c>
      <c r="I10" s="3" t="s">
        <v>25</v>
      </c>
    </row>
    <row r="11" spans="1:9" ht="14.25" thickTop="1" thickBot="1" x14ac:dyDescent="0.25">
      <c r="A11" s="18" t="s">
        <v>28</v>
      </c>
      <c r="B11" s="18">
        <v>2</v>
      </c>
      <c r="C11" s="18">
        <v>2</v>
      </c>
      <c r="D11" s="18">
        <v>2</v>
      </c>
      <c r="E11" s="18">
        <v>1</v>
      </c>
      <c r="F11" s="18">
        <v>2</v>
      </c>
      <c r="G11" s="18">
        <v>1</v>
      </c>
      <c r="H11" s="18">
        <v>1</v>
      </c>
      <c r="I11" s="18">
        <f>SUM(B11:H11)</f>
        <v>11</v>
      </c>
    </row>
    <row r="12" spans="1:9" ht="14.25" thickTop="1" thickBot="1" x14ac:dyDescent="0.25">
      <c r="A12" s="19" t="s">
        <v>27</v>
      </c>
      <c r="B12" s="19">
        <v>4</v>
      </c>
      <c r="C12" s="19">
        <v>3</v>
      </c>
      <c r="D12" s="19">
        <v>2</v>
      </c>
      <c r="E12" s="19">
        <v>0</v>
      </c>
      <c r="F12" s="19">
        <v>1</v>
      </c>
      <c r="G12" s="19">
        <v>0</v>
      </c>
      <c r="H12" s="19">
        <v>0</v>
      </c>
      <c r="I12" s="19">
        <f>SUM(B12:H12)</f>
        <v>10</v>
      </c>
    </row>
    <row r="13" spans="1:9" ht="14.25" thickTop="1" thickBot="1" x14ac:dyDescent="0.25">
      <c r="A13" s="18" t="s">
        <v>31</v>
      </c>
      <c r="B13" s="18">
        <v>1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f>SUM(B13:H13)</f>
        <v>1</v>
      </c>
    </row>
    <row r="14" spans="1:9" ht="16.5" thickTop="1" thickBot="1" x14ac:dyDescent="0.25">
      <c r="A14" s="3" t="s">
        <v>25</v>
      </c>
      <c r="B14" s="3">
        <f>SUM(B11:B13)</f>
        <v>7</v>
      </c>
      <c r="C14" s="3">
        <f t="shared" ref="C14:H14" si="0">SUM(C11:C13)</f>
        <v>5</v>
      </c>
      <c r="D14" s="3">
        <f t="shared" si="0"/>
        <v>4</v>
      </c>
      <c r="E14" s="3">
        <f t="shared" si="0"/>
        <v>1</v>
      </c>
      <c r="F14" s="3">
        <f t="shared" si="0"/>
        <v>3</v>
      </c>
      <c r="G14" s="3">
        <f t="shared" si="0"/>
        <v>1</v>
      </c>
      <c r="H14" s="3">
        <f t="shared" si="0"/>
        <v>1</v>
      </c>
      <c r="I14" s="3">
        <f>SUM(I11:I13)</f>
        <v>22</v>
      </c>
    </row>
    <row r="17" spans="1:9" ht="13.5" thickBot="1" x14ac:dyDescent="0.25"/>
    <row r="18" spans="1:9" ht="15.75" thickBot="1" x14ac:dyDescent="0.25">
      <c r="A18" s="28" t="s">
        <v>1</v>
      </c>
      <c r="B18" s="28" t="s">
        <v>14</v>
      </c>
      <c r="C18" s="28" t="s">
        <v>11</v>
      </c>
      <c r="D18" s="28" t="s">
        <v>13</v>
      </c>
      <c r="E18" s="28" t="s">
        <v>25</v>
      </c>
    </row>
    <row r="19" spans="1:9" ht="15.75" thickTop="1" thickBot="1" x14ac:dyDescent="0.25">
      <c r="A19" s="47" t="s">
        <v>15</v>
      </c>
      <c r="B19" s="47">
        <v>2</v>
      </c>
      <c r="C19" s="47">
        <v>2</v>
      </c>
      <c r="D19" s="47">
        <v>0</v>
      </c>
      <c r="E19" s="47">
        <f>SUM(B19:D19)</f>
        <v>4</v>
      </c>
    </row>
    <row r="20" spans="1:9" ht="15.75" thickTop="1" thickBot="1" x14ac:dyDescent="0.25">
      <c r="A20" s="29" t="s">
        <v>8</v>
      </c>
      <c r="B20" s="29">
        <v>5</v>
      </c>
      <c r="C20" s="29">
        <v>1</v>
      </c>
      <c r="D20" s="29">
        <v>0</v>
      </c>
      <c r="E20" s="29">
        <f>SUM(B20:D20)</f>
        <v>6</v>
      </c>
    </row>
    <row r="21" spans="1:9" ht="15.75" thickTop="1" thickBot="1" x14ac:dyDescent="0.25">
      <c r="A21" s="47" t="s">
        <v>109</v>
      </c>
      <c r="B21" s="47">
        <v>0</v>
      </c>
      <c r="C21" s="47">
        <v>1</v>
      </c>
      <c r="D21" s="47">
        <v>0</v>
      </c>
      <c r="E21" s="47">
        <f>SUM(B21:D21)</f>
        <v>1</v>
      </c>
    </row>
    <row r="22" spans="1:9" ht="15.75" thickTop="1" thickBot="1" x14ac:dyDescent="0.25">
      <c r="A22" s="29" t="s">
        <v>102</v>
      </c>
      <c r="B22" s="29">
        <v>3</v>
      </c>
      <c r="C22" s="29">
        <v>3</v>
      </c>
      <c r="D22" s="29">
        <v>4</v>
      </c>
      <c r="E22" s="29">
        <f>SUM(B22:D22)</f>
        <v>10</v>
      </c>
    </row>
    <row r="23" spans="1:9" ht="15.75" thickTop="1" thickBot="1" x14ac:dyDescent="0.25">
      <c r="A23" s="47" t="s">
        <v>151</v>
      </c>
      <c r="B23" s="47">
        <v>0</v>
      </c>
      <c r="C23" s="47">
        <v>1</v>
      </c>
      <c r="D23" s="47">
        <v>0</v>
      </c>
      <c r="E23" s="47">
        <f>SUM(B23:D23)</f>
        <v>1</v>
      </c>
    </row>
    <row r="24" spans="1:9" ht="16.5" thickTop="1" thickBot="1" x14ac:dyDescent="0.25">
      <c r="A24" s="28" t="s">
        <v>25</v>
      </c>
      <c r="B24" s="28">
        <f>SUM(B19:B23)</f>
        <v>10</v>
      </c>
      <c r="C24" s="28">
        <f t="shared" ref="C24:E24" si="1">SUM(C19:C23)</f>
        <v>8</v>
      </c>
      <c r="D24" s="28">
        <f t="shared" si="1"/>
        <v>4</v>
      </c>
      <c r="E24" s="28">
        <f t="shared" si="1"/>
        <v>22</v>
      </c>
    </row>
    <row r="25" spans="1:9" ht="13.5" thickTop="1" x14ac:dyDescent="0.2"/>
    <row r="27" spans="1:9" ht="13.5" thickBot="1" x14ac:dyDescent="0.25"/>
    <row r="28" spans="1:9" ht="15.75" thickBot="1" x14ac:dyDescent="0.25">
      <c r="A28" s="3" t="s">
        <v>59</v>
      </c>
      <c r="B28" s="3" t="s">
        <v>12</v>
      </c>
      <c r="C28" s="3" t="s">
        <v>80</v>
      </c>
      <c r="D28" s="3" t="s">
        <v>16</v>
      </c>
      <c r="E28" s="3" t="s">
        <v>76</v>
      </c>
      <c r="F28" s="3" t="s">
        <v>9</v>
      </c>
      <c r="G28" s="3" t="s">
        <v>112</v>
      </c>
      <c r="H28" s="3" t="s">
        <v>153</v>
      </c>
      <c r="I28" s="3" t="s">
        <v>25</v>
      </c>
    </row>
    <row r="29" spans="1:9" ht="15" thickBot="1" x14ac:dyDescent="0.25">
      <c r="A29" s="5" t="s">
        <v>15</v>
      </c>
      <c r="B29" s="5">
        <v>0</v>
      </c>
      <c r="C29" s="5">
        <v>0</v>
      </c>
      <c r="D29" s="5">
        <v>4</v>
      </c>
      <c r="E29" s="5">
        <v>0</v>
      </c>
      <c r="F29" s="5">
        <v>0</v>
      </c>
      <c r="G29" s="5">
        <v>0</v>
      </c>
      <c r="H29" s="5">
        <v>0</v>
      </c>
      <c r="I29" s="5">
        <f>SUM(B29:H29)</f>
        <v>4</v>
      </c>
    </row>
    <row r="30" spans="1:9" ht="15" thickBot="1" x14ac:dyDescent="0.25">
      <c r="A30" s="10" t="s">
        <v>8</v>
      </c>
      <c r="B30" s="10">
        <v>1</v>
      </c>
      <c r="C30" s="10">
        <v>5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2">
        <f>SUM(B30:H30)</f>
        <v>6</v>
      </c>
    </row>
    <row r="31" spans="1:9" ht="15" thickBot="1" x14ac:dyDescent="0.25">
      <c r="A31" s="5" t="s">
        <v>109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1</v>
      </c>
      <c r="H31" s="5">
        <v>0</v>
      </c>
      <c r="I31" s="5">
        <f>SUM(B31:H31)</f>
        <v>1</v>
      </c>
    </row>
    <row r="32" spans="1:9" ht="15" thickBot="1" x14ac:dyDescent="0.25">
      <c r="A32" s="10" t="s">
        <v>102</v>
      </c>
      <c r="B32" s="10">
        <v>6</v>
      </c>
      <c r="C32" s="10">
        <v>0</v>
      </c>
      <c r="D32" s="10">
        <v>0</v>
      </c>
      <c r="E32" s="10">
        <v>1</v>
      </c>
      <c r="F32" s="10">
        <v>3</v>
      </c>
      <c r="G32" s="10">
        <v>0</v>
      </c>
      <c r="H32" s="10">
        <v>0</v>
      </c>
      <c r="I32" s="12">
        <f t="shared" ref="I32:I33" si="2">SUM(B32:H32)</f>
        <v>10</v>
      </c>
    </row>
    <row r="33" spans="1:9" ht="15" thickBot="1" x14ac:dyDescent="0.25">
      <c r="A33" s="5" t="s">
        <v>151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1</v>
      </c>
      <c r="I33" s="5">
        <f t="shared" si="2"/>
        <v>1</v>
      </c>
    </row>
    <row r="34" spans="1:9" ht="15.75" thickBot="1" x14ac:dyDescent="0.25">
      <c r="A34" s="3" t="s">
        <v>25</v>
      </c>
      <c r="B34" s="3">
        <f>SUM(B29:B33)</f>
        <v>7</v>
      </c>
      <c r="C34" s="3">
        <f t="shared" ref="C34:I34" si="3">SUM(C29:C33)</f>
        <v>5</v>
      </c>
      <c r="D34" s="3">
        <f t="shared" si="3"/>
        <v>4</v>
      </c>
      <c r="E34" s="3">
        <f t="shared" si="3"/>
        <v>1</v>
      </c>
      <c r="F34" s="3">
        <f t="shared" si="3"/>
        <v>3</v>
      </c>
      <c r="G34" s="3">
        <f t="shared" si="3"/>
        <v>1</v>
      </c>
      <c r="H34" s="3">
        <f t="shared" si="3"/>
        <v>1</v>
      </c>
      <c r="I34" s="3">
        <f t="shared" si="3"/>
        <v>22</v>
      </c>
    </row>
    <row r="38" spans="1:9" ht="13.5" thickBot="1" x14ac:dyDescent="0.25"/>
    <row r="39" spans="1:9" ht="15.75" thickBot="1" x14ac:dyDescent="0.25">
      <c r="A39" s="3" t="s">
        <v>7</v>
      </c>
      <c r="B39" s="3" t="s">
        <v>14</v>
      </c>
      <c r="C39" s="3" t="s">
        <v>11</v>
      </c>
      <c r="D39" s="3" t="s">
        <v>13</v>
      </c>
      <c r="E39" s="3" t="s">
        <v>25</v>
      </c>
    </row>
    <row r="40" spans="1:9" ht="15" thickBot="1" x14ac:dyDescent="0.25">
      <c r="A40" s="5" t="s">
        <v>28</v>
      </c>
      <c r="B40" s="5">
        <v>1</v>
      </c>
      <c r="C40" s="5">
        <v>2</v>
      </c>
      <c r="D40" s="5">
        <v>3</v>
      </c>
      <c r="E40" s="5">
        <f>SUM(B40:D40)</f>
        <v>6</v>
      </c>
    </row>
    <row r="41" spans="1:9" ht="15" thickBot="1" x14ac:dyDescent="0.25">
      <c r="A41" s="10" t="s">
        <v>31</v>
      </c>
      <c r="B41" s="10">
        <v>5</v>
      </c>
      <c r="C41" s="10">
        <v>5</v>
      </c>
      <c r="D41" s="10">
        <v>1</v>
      </c>
      <c r="E41" s="12">
        <f t="shared" ref="E41:E42" si="4">SUM(B41:D41)</f>
        <v>11</v>
      </c>
    </row>
    <row r="42" spans="1:9" ht="15" thickBot="1" x14ac:dyDescent="0.25">
      <c r="A42" s="5" t="s">
        <v>27</v>
      </c>
      <c r="B42" s="5">
        <v>4</v>
      </c>
      <c r="C42" s="5">
        <v>1</v>
      </c>
      <c r="D42" s="5">
        <v>0</v>
      </c>
      <c r="E42" s="5">
        <f t="shared" si="4"/>
        <v>5</v>
      </c>
    </row>
    <row r="43" spans="1:9" ht="15.75" thickBot="1" x14ac:dyDescent="0.25">
      <c r="A43" s="9" t="s">
        <v>25</v>
      </c>
      <c r="B43" s="9">
        <f>SUM(B40:B42)</f>
        <v>10</v>
      </c>
      <c r="C43" s="9">
        <f t="shared" ref="C43:E43" si="5">SUM(C40:C42)</f>
        <v>8</v>
      </c>
      <c r="D43" s="9">
        <f t="shared" si="5"/>
        <v>4</v>
      </c>
      <c r="E43" s="9">
        <f t="shared" si="5"/>
        <v>22</v>
      </c>
    </row>
    <row r="46" spans="1:9" ht="13.5" thickBot="1" x14ac:dyDescent="0.25"/>
    <row r="47" spans="1:9" ht="15.75" thickBot="1" x14ac:dyDescent="0.25">
      <c r="A47" s="3" t="s">
        <v>58</v>
      </c>
      <c r="B47" s="4" t="s">
        <v>28</v>
      </c>
      <c r="C47" s="4" t="s">
        <v>27</v>
      </c>
      <c r="D47" s="4" t="s">
        <v>31</v>
      </c>
      <c r="E47" s="4" t="s">
        <v>26</v>
      </c>
    </row>
    <row r="48" spans="1:9" ht="15.75" thickBot="1" x14ac:dyDescent="0.25">
      <c r="A48" s="5" t="s">
        <v>37</v>
      </c>
      <c r="B48" s="5">
        <v>2</v>
      </c>
      <c r="C48" s="5">
        <v>7</v>
      </c>
      <c r="D48" s="5">
        <v>1</v>
      </c>
      <c r="E48" s="6">
        <f>SUM(B48:D48)</f>
        <v>10</v>
      </c>
    </row>
    <row r="49" spans="1:5" ht="15.75" thickBot="1" x14ac:dyDescent="0.25">
      <c r="A49" s="10" t="s">
        <v>38</v>
      </c>
      <c r="B49" s="10">
        <v>6</v>
      </c>
      <c r="C49" s="10">
        <v>2</v>
      </c>
      <c r="D49" s="10">
        <v>0</v>
      </c>
      <c r="E49" s="11">
        <f>SUM(B49:D49)</f>
        <v>8</v>
      </c>
    </row>
    <row r="50" spans="1:5" ht="15.75" thickBot="1" x14ac:dyDescent="0.25">
      <c r="A50" s="5" t="s">
        <v>39</v>
      </c>
      <c r="B50" s="5">
        <v>3</v>
      </c>
      <c r="C50" s="5">
        <v>1</v>
      </c>
      <c r="D50" s="5">
        <v>0</v>
      </c>
      <c r="E50" s="6">
        <f>SUM(B50:D50)</f>
        <v>4</v>
      </c>
    </row>
    <row r="51" spans="1:5" ht="15.75" hidden="1" thickBot="1" x14ac:dyDescent="0.25">
      <c r="A51" s="12" t="s">
        <v>40</v>
      </c>
      <c r="B51" s="13">
        <v>0</v>
      </c>
      <c r="C51" s="13">
        <v>0</v>
      </c>
      <c r="D51" s="11">
        <f>SUM(B51:C51)</f>
        <v>0</v>
      </c>
      <c r="E51" s="11">
        <f>SUM(C51:D51)</f>
        <v>0</v>
      </c>
    </row>
    <row r="52" spans="1:5" ht="15.75" thickBot="1" x14ac:dyDescent="0.25">
      <c r="A52" s="8" t="s">
        <v>26</v>
      </c>
      <c r="B52" s="9">
        <f>SUM(B48:B51)</f>
        <v>11</v>
      </c>
      <c r="C52" s="9">
        <f>SUM(C48:C51)</f>
        <v>10</v>
      </c>
      <c r="D52" s="9">
        <f>SUM(D48:D51)</f>
        <v>1</v>
      </c>
      <c r="E52" s="9">
        <f>SUM(E48:E51)</f>
        <v>22</v>
      </c>
    </row>
    <row r="54" spans="1:5" ht="13.5" thickBot="1" x14ac:dyDescent="0.25"/>
    <row r="55" spans="1:5" ht="15.75" thickBot="1" x14ac:dyDescent="0.25">
      <c r="A55" s="3" t="s">
        <v>57</v>
      </c>
      <c r="B55" s="4" t="s">
        <v>41</v>
      </c>
    </row>
    <row r="56" spans="1:5" ht="15.75" thickBot="1" x14ac:dyDescent="0.25">
      <c r="A56" s="5" t="s">
        <v>31</v>
      </c>
      <c r="B56" s="6">
        <v>11</v>
      </c>
    </row>
    <row r="57" spans="1:5" ht="15.75" thickBot="1" x14ac:dyDescent="0.25">
      <c r="A57" s="10" t="s">
        <v>32</v>
      </c>
      <c r="B57" s="11">
        <v>11</v>
      </c>
    </row>
    <row r="58" spans="1:5" ht="15.75" thickBot="1" x14ac:dyDescent="0.25">
      <c r="A58" s="8" t="s">
        <v>26</v>
      </c>
      <c r="B58" s="9">
        <f>SUM(B56:B57)</f>
        <v>22</v>
      </c>
    </row>
    <row r="61" spans="1:5" ht="13.5" thickBot="1" x14ac:dyDescent="0.25">
      <c r="A61" s="22"/>
      <c r="B61" s="2"/>
    </row>
    <row r="62" spans="1:5" ht="15.75" thickBot="1" x14ac:dyDescent="0.25">
      <c r="A62" s="4" t="s">
        <v>57</v>
      </c>
      <c r="B62" s="4" t="s">
        <v>55</v>
      </c>
    </row>
    <row r="63" spans="1:5" ht="14.1" customHeight="1" thickBot="1" x14ac:dyDescent="0.25">
      <c r="A63" s="5" t="s">
        <v>27</v>
      </c>
      <c r="B63" s="6">
        <v>4</v>
      </c>
    </row>
    <row r="64" spans="1:5" ht="15.75" thickBot="1" x14ac:dyDescent="0.25">
      <c r="A64" s="10" t="s">
        <v>28</v>
      </c>
      <c r="B64" s="11">
        <v>1</v>
      </c>
    </row>
    <row r="65" spans="1:2" ht="14.45" customHeight="1" thickBot="1" x14ac:dyDescent="0.25">
      <c r="A65" s="5" t="s">
        <v>31</v>
      </c>
      <c r="B65" s="6">
        <v>5</v>
      </c>
    </row>
    <row r="66" spans="1:2" ht="15.75" thickBot="1" x14ac:dyDescent="0.25">
      <c r="A66" s="4" t="s">
        <v>25</v>
      </c>
      <c r="B66" s="4">
        <f>SUM(B63:B65)</f>
        <v>10</v>
      </c>
    </row>
    <row r="68" spans="1:2" ht="13.5" thickBot="1" x14ac:dyDescent="0.25"/>
    <row r="69" spans="1:2" ht="15.75" thickBot="1" x14ac:dyDescent="0.25">
      <c r="A69" s="4" t="s">
        <v>57</v>
      </c>
      <c r="B69" s="4" t="s">
        <v>56</v>
      </c>
    </row>
    <row r="70" spans="1:2" ht="15.75" thickBot="1" x14ac:dyDescent="0.25">
      <c r="A70" s="5" t="s">
        <v>27</v>
      </c>
      <c r="B70" s="6">
        <v>5</v>
      </c>
    </row>
    <row r="71" spans="1:2" ht="15.75" thickBot="1" x14ac:dyDescent="0.25">
      <c r="A71" s="10" t="s">
        <v>28</v>
      </c>
      <c r="B71" s="11">
        <v>6</v>
      </c>
    </row>
    <row r="72" spans="1:2" ht="15.75" thickBot="1" x14ac:dyDescent="0.25">
      <c r="A72" s="5" t="s">
        <v>31</v>
      </c>
      <c r="B72" s="6">
        <v>11</v>
      </c>
    </row>
    <row r="73" spans="1:2" ht="15.75" thickBot="1" x14ac:dyDescent="0.25">
      <c r="A73" s="4" t="s">
        <v>25</v>
      </c>
      <c r="B73" s="4">
        <f>SUM(B70:B72)</f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workbookViewId="0">
      <selection activeCell="A8" sqref="A8"/>
    </sheetView>
  </sheetViews>
  <sheetFormatPr defaultRowHeight="12.75" x14ac:dyDescent="0.2"/>
  <cols>
    <col min="1" max="1" width="14.140625" style="32" bestFit="1" customWidth="1"/>
    <col min="2" max="3" width="9.140625" style="32"/>
    <col min="4" max="4" width="39.42578125" style="32" bestFit="1" customWidth="1"/>
    <col min="5" max="16384" width="9.140625" style="32"/>
  </cols>
  <sheetData>
    <row r="1" spans="1:10" x14ac:dyDescent="0.2">
      <c r="A1" s="14" t="s">
        <v>3</v>
      </c>
      <c r="B1" s="14" t="s">
        <v>42</v>
      </c>
      <c r="D1" s="14" t="s">
        <v>4</v>
      </c>
      <c r="E1" s="14" t="s">
        <v>43</v>
      </c>
      <c r="H1" s="20" t="s">
        <v>24</v>
      </c>
      <c r="I1" s="21"/>
      <c r="J1" s="21"/>
    </row>
    <row r="2" spans="1:10" x14ac:dyDescent="0.2">
      <c r="A2" s="15" t="s">
        <v>68</v>
      </c>
      <c r="B2" s="15" t="s">
        <v>28</v>
      </c>
      <c r="D2" s="16" t="s">
        <v>65</v>
      </c>
      <c r="E2" s="15" t="s">
        <v>28</v>
      </c>
      <c r="H2" s="17" t="s">
        <v>44</v>
      </c>
    </row>
    <row r="3" spans="1:10" x14ac:dyDescent="0.2">
      <c r="A3" s="15" t="s">
        <v>65</v>
      </c>
      <c r="B3" s="15" t="s">
        <v>28</v>
      </c>
      <c r="D3" s="16" t="s">
        <v>66</v>
      </c>
      <c r="E3" s="15" t="s">
        <v>28</v>
      </c>
    </row>
    <row r="4" spans="1:10" x14ac:dyDescent="0.2">
      <c r="A4" s="15" t="s">
        <v>74</v>
      </c>
      <c r="B4" s="15" t="s">
        <v>28</v>
      </c>
      <c r="D4" s="16" t="s">
        <v>68</v>
      </c>
      <c r="E4" s="15" t="s">
        <v>28</v>
      </c>
    </row>
    <row r="5" spans="1:10" x14ac:dyDescent="0.2">
      <c r="A5" s="15" t="s">
        <v>45</v>
      </c>
      <c r="B5" s="15" t="s">
        <v>28</v>
      </c>
      <c r="D5" s="16" t="s">
        <v>87</v>
      </c>
      <c r="E5" s="15" t="s">
        <v>28</v>
      </c>
    </row>
    <row r="6" spans="1:10" x14ac:dyDescent="0.2">
      <c r="A6" s="15" t="s">
        <v>73</v>
      </c>
      <c r="B6" s="15" t="s">
        <v>28</v>
      </c>
      <c r="D6" s="16" t="s">
        <v>74</v>
      </c>
      <c r="E6" s="15" t="s">
        <v>28</v>
      </c>
    </row>
    <row r="7" spans="1:10" x14ac:dyDescent="0.2">
      <c r="A7" s="15" t="s">
        <v>75</v>
      </c>
      <c r="B7" s="15" t="s">
        <v>28</v>
      </c>
      <c r="D7" s="16" t="s">
        <v>82</v>
      </c>
      <c r="E7" s="15" t="s">
        <v>28</v>
      </c>
    </row>
    <row r="8" spans="1:10" x14ac:dyDescent="0.2">
      <c r="A8" s="15" t="s">
        <v>120</v>
      </c>
      <c r="B8" s="15" t="s">
        <v>28</v>
      </c>
      <c r="D8" s="16" t="s">
        <v>73</v>
      </c>
      <c r="E8" s="15" t="s">
        <v>28</v>
      </c>
    </row>
    <row r="9" spans="1:10" x14ac:dyDescent="0.2">
      <c r="A9" s="32" t="s">
        <v>87</v>
      </c>
      <c r="B9" s="15" t="s">
        <v>28</v>
      </c>
      <c r="D9" s="16" t="s">
        <v>75</v>
      </c>
      <c r="E9" s="15" t="s">
        <v>28</v>
      </c>
    </row>
    <row r="10" spans="1:10" x14ac:dyDescent="0.2">
      <c r="A10" s="15" t="s">
        <v>72</v>
      </c>
      <c r="B10" s="15" t="s">
        <v>27</v>
      </c>
      <c r="D10" s="16" t="s">
        <v>120</v>
      </c>
      <c r="E10" s="15" t="s">
        <v>28</v>
      </c>
    </row>
    <row r="11" spans="1:10" x14ac:dyDescent="0.2">
      <c r="A11" s="15" t="s">
        <v>17</v>
      </c>
      <c r="B11" s="15" t="s">
        <v>27</v>
      </c>
      <c r="D11" s="16" t="s">
        <v>69</v>
      </c>
      <c r="E11" s="15" t="s">
        <v>27</v>
      </c>
    </row>
    <row r="12" spans="1:10" x14ac:dyDescent="0.2">
      <c r="A12" s="15" t="s">
        <v>69</v>
      </c>
      <c r="B12" s="15" t="s">
        <v>27</v>
      </c>
      <c r="D12" s="16" t="s">
        <v>18</v>
      </c>
      <c r="E12" s="15" t="s">
        <v>27</v>
      </c>
    </row>
    <row r="13" spans="1:10" x14ac:dyDescent="0.2">
      <c r="A13" s="15" t="s">
        <v>71</v>
      </c>
      <c r="B13" s="15" t="s">
        <v>27</v>
      </c>
      <c r="D13" s="16" t="s">
        <v>70</v>
      </c>
      <c r="E13" s="15" t="s">
        <v>27</v>
      </c>
    </row>
    <row r="14" spans="1:10" x14ac:dyDescent="0.2">
      <c r="A14" s="15" t="s">
        <v>46</v>
      </c>
      <c r="B14" s="15" t="s">
        <v>27</v>
      </c>
      <c r="D14" s="16" t="s">
        <v>72</v>
      </c>
      <c r="E14" s="15" t="s">
        <v>27</v>
      </c>
    </row>
    <row r="15" spans="1:10" x14ac:dyDescent="0.2">
      <c r="A15" s="15" t="s">
        <v>67</v>
      </c>
      <c r="B15" s="15" t="s">
        <v>31</v>
      </c>
      <c r="D15" s="16" t="s">
        <v>71</v>
      </c>
      <c r="E15" s="15" t="s">
        <v>27</v>
      </c>
    </row>
    <row r="16" spans="1:10" x14ac:dyDescent="0.2">
      <c r="A16" s="15" t="s">
        <v>20</v>
      </c>
      <c r="B16" s="15" t="s">
        <v>31</v>
      </c>
      <c r="D16" s="16" t="s">
        <v>47</v>
      </c>
      <c r="E16" s="15" t="s">
        <v>27</v>
      </c>
    </row>
    <row r="17" spans="1:5" x14ac:dyDescent="0.2">
      <c r="A17" s="15" t="s">
        <v>19</v>
      </c>
      <c r="B17" s="15" t="s">
        <v>31</v>
      </c>
      <c r="D17" s="32" t="s">
        <v>84</v>
      </c>
      <c r="E17" s="15" t="s">
        <v>28</v>
      </c>
    </row>
    <row r="18" spans="1:5" x14ac:dyDescent="0.2">
      <c r="A18" s="15" t="s">
        <v>110</v>
      </c>
      <c r="B18" s="15" t="s">
        <v>31</v>
      </c>
      <c r="D18" s="23" t="s">
        <v>77</v>
      </c>
      <c r="E18" s="15" t="s">
        <v>28</v>
      </c>
    </row>
    <row r="19" spans="1:5" x14ac:dyDescent="0.2">
      <c r="A19" s="15" t="s">
        <v>133</v>
      </c>
      <c r="B19" s="15" t="s">
        <v>31</v>
      </c>
      <c r="D19" s="23" t="s">
        <v>79</v>
      </c>
      <c r="E19" s="15" t="s">
        <v>27</v>
      </c>
    </row>
    <row r="20" spans="1:5" x14ac:dyDescent="0.2">
      <c r="A20" s="15" t="s">
        <v>81</v>
      </c>
      <c r="B20" s="15" t="s">
        <v>31</v>
      </c>
      <c r="D20" s="23" t="s">
        <v>63</v>
      </c>
      <c r="E20" s="15" t="s">
        <v>28</v>
      </c>
    </row>
    <row r="21" spans="1:5" x14ac:dyDescent="0.2">
      <c r="A21" s="15" t="s">
        <v>23</v>
      </c>
      <c r="B21" s="15" t="s">
        <v>31</v>
      </c>
      <c r="D21" s="32" t="s">
        <v>85</v>
      </c>
      <c r="E21" s="15" t="s">
        <v>27</v>
      </c>
    </row>
    <row r="22" spans="1:5" x14ac:dyDescent="0.2">
      <c r="A22" s="15" t="s">
        <v>22</v>
      </c>
      <c r="B22" s="15" t="s">
        <v>31</v>
      </c>
      <c r="D22" s="32" t="s">
        <v>99</v>
      </c>
      <c r="E22" s="15" t="s">
        <v>31</v>
      </c>
    </row>
    <row r="23" spans="1:5" x14ac:dyDescent="0.2">
      <c r="A23" s="15" t="s">
        <v>118</v>
      </c>
      <c r="B23" s="15" t="s">
        <v>31</v>
      </c>
      <c r="D23" s="32" t="s">
        <v>67</v>
      </c>
      <c r="E23" s="15" t="s">
        <v>31</v>
      </c>
    </row>
    <row r="24" spans="1:5" x14ac:dyDescent="0.2">
      <c r="A24" s="15" t="s">
        <v>48</v>
      </c>
      <c r="B24" s="15" t="s">
        <v>31</v>
      </c>
      <c r="D24" s="32" t="s">
        <v>121</v>
      </c>
      <c r="E24" s="15" t="s">
        <v>28</v>
      </c>
    </row>
    <row r="25" spans="1:5" x14ac:dyDescent="0.2">
      <c r="A25" s="15" t="s">
        <v>49</v>
      </c>
      <c r="B25" s="15" t="s">
        <v>31</v>
      </c>
    </row>
    <row r="26" spans="1:5" x14ac:dyDescent="0.2">
      <c r="A26" s="15" t="s">
        <v>21</v>
      </c>
      <c r="B26" s="15" t="s">
        <v>31</v>
      </c>
    </row>
    <row r="27" spans="1:5" x14ac:dyDescent="0.2">
      <c r="A27" s="15" t="s">
        <v>50</v>
      </c>
      <c r="B27" s="15" t="s">
        <v>28</v>
      </c>
    </row>
    <row r="28" spans="1:5" x14ac:dyDescent="0.2">
      <c r="A28" s="15" t="s">
        <v>51</v>
      </c>
      <c r="B28" s="15" t="s">
        <v>31</v>
      </c>
    </row>
    <row r="29" spans="1:5" x14ac:dyDescent="0.2">
      <c r="A29" s="32" t="s">
        <v>79</v>
      </c>
      <c r="B29" s="15" t="s">
        <v>27</v>
      </c>
    </row>
    <row r="30" spans="1:5" x14ac:dyDescent="0.2">
      <c r="A30" s="32" t="s">
        <v>52</v>
      </c>
      <c r="B30" s="15" t="s">
        <v>28</v>
      </c>
    </row>
    <row r="31" spans="1:5" x14ac:dyDescent="0.2">
      <c r="A31" s="32" t="s">
        <v>78</v>
      </c>
      <c r="B31" s="15" t="s">
        <v>27</v>
      </c>
    </row>
    <row r="32" spans="1:5" x14ac:dyDescent="0.2">
      <c r="A32" s="33" t="s">
        <v>61</v>
      </c>
      <c r="B32" s="15" t="s">
        <v>31</v>
      </c>
    </row>
    <row r="33" spans="1:2" x14ac:dyDescent="0.2">
      <c r="A33" s="33" t="s">
        <v>62</v>
      </c>
      <c r="B33" s="15" t="s">
        <v>31</v>
      </c>
    </row>
    <row r="34" spans="1:2" x14ac:dyDescent="0.2">
      <c r="A34" s="33" t="s">
        <v>70</v>
      </c>
      <c r="B34" s="15" t="s">
        <v>27</v>
      </c>
    </row>
    <row r="35" spans="1:2" x14ac:dyDescent="0.2">
      <c r="A35" s="33" t="s">
        <v>83</v>
      </c>
      <c r="B35" s="15" t="s">
        <v>31</v>
      </c>
    </row>
    <row r="36" spans="1:2" x14ac:dyDescent="0.2">
      <c r="A36" s="32" t="s">
        <v>64</v>
      </c>
      <c r="B36" s="15" t="s">
        <v>31</v>
      </c>
    </row>
    <row r="37" spans="1:2" x14ac:dyDescent="0.2">
      <c r="A37" s="32" t="s">
        <v>86</v>
      </c>
      <c r="B37" s="15" t="s">
        <v>31</v>
      </c>
    </row>
    <row r="38" spans="1:2" x14ac:dyDescent="0.2">
      <c r="A38" s="32" t="s">
        <v>99</v>
      </c>
      <c r="B38" s="15" t="s">
        <v>31</v>
      </c>
    </row>
    <row r="39" spans="1:2" x14ac:dyDescent="0.2">
      <c r="A39" s="32" t="s">
        <v>129</v>
      </c>
      <c r="B39" s="15" t="s">
        <v>28</v>
      </c>
    </row>
    <row r="40" spans="1:2" x14ac:dyDescent="0.2">
      <c r="A40" s="32" t="s">
        <v>85</v>
      </c>
      <c r="B40" s="15" t="s">
        <v>27</v>
      </c>
    </row>
    <row r="41" spans="1:2" x14ac:dyDescent="0.2">
      <c r="A41" s="32" t="s">
        <v>121</v>
      </c>
      <c r="B41" s="15" t="s">
        <v>28</v>
      </c>
    </row>
  </sheetData>
  <hyperlinks>
    <hyperlink ref="D2" r:id="rId1" display="mailto:Ben.Whyte@ontario.ca" xr:uid="{3E9B73C3-7FF6-41C4-B8D3-41A7321FA27E}"/>
    <hyperlink ref="D3" r:id="rId2" display="mailto:Lisa.Leger@ontario.ca" xr:uid="{6ACD2F42-B4F8-4FA7-B9ED-835620770B4E}"/>
    <hyperlink ref="D4" r:id="rId3" display="mailto:Nicholas.Landry@ontario.ca" xr:uid="{B9AA3641-A6F3-4316-B33F-AF9656F7DBFC}"/>
    <hyperlink ref="D5" r:id="rId4" display="mailto:Aravinth.Ramalingam@ontario.ca" xr:uid="{56AD9ACF-FDA5-4292-B9DC-48A940E231E7}"/>
    <hyperlink ref="D6" r:id="rId5" display="mailto:lisa.parsons@ontario.ca" xr:uid="{B9269957-8587-4C0A-9F44-939DEB70D90F}"/>
    <hyperlink ref="D7" r:id="rId6" display="mailto:Jingxin.Jiang@ontario.ca" xr:uid="{9D953A29-A307-4243-B00E-333D3A80DBB2}"/>
    <hyperlink ref="D8" r:id="rId7" display="mailto:Colleen.Pacione@ontario.ca" xr:uid="{7A6DE1A1-AB08-48E9-AFBB-51F8324457F9}"/>
    <hyperlink ref="D9" r:id="rId8" display="mailto:Catherine.Ryan@ontario.ca" xr:uid="{C7DB510B-60D9-45A4-9766-167A4E4D10AA}"/>
    <hyperlink ref="D10" r:id="rId9" display="mailto:mariaalejandra.gonzalezmoctezuma@ontario.ca" xr:uid="{B82655ED-E653-4359-9E0E-6D80397CFCE8}"/>
    <hyperlink ref="D11" r:id="rId10" display="mailto:Cynthia.Ogbeide@ontario.ca" xr:uid="{E92E4AE8-8EE3-482D-A061-F11C231A96D2}"/>
    <hyperlink ref="D12" r:id="rId11" xr:uid="{C713E561-C663-48A2-9ACF-6688E9ED50BF}"/>
    <hyperlink ref="D13" r:id="rId12" display="mailto:Brenda.Boyle2@ontario.ca" xr:uid="{0027D31E-FDDA-4F60-83C9-1C8FF9320ECF}"/>
    <hyperlink ref="D14" r:id="rId13" display="mailto:Bukola.Ogeleka@ontario.ca" xr:uid="{A5B07CB1-93F8-4331-AC54-548E2242E094}"/>
    <hyperlink ref="D15" r:id="rId14" display="mailto:Tamara.Gardner@ontario.ca" xr:uid="{452D6CFF-AEB3-4E3B-A138-8572A034199A}"/>
    <hyperlink ref="D16" r:id="rId15" display="mailto:Sabrina.DiFrancesco@ontario.ca" xr:uid="{E157668E-11D5-44AD-8991-FBEF4D4619C7}"/>
    <hyperlink ref="D18" r:id="rId16" display="Romnick.Galang@ontario.ca" xr:uid="{AEF99F51-A77B-4785-9849-E55A63AD648C}"/>
    <hyperlink ref="D19" r:id="rId17" display="Allana.Allen2@ontario.ca" xr:uid="{B950B5F0-D1EF-44AF-9ED8-DAB4E6182DB4}"/>
    <hyperlink ref="D20" r:id="rId18" xr:uid="{84A8F58E-A570-456D-A2FF-21B3908DD6CA}"/>
  </hyperlinks>
  <pageMargins left="0.7" right="0.7" top="0.75" bottom="0.75" header="0.3" footer="0.3"/>
  <pageSetup orientation="portrait"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54C2E0F7D2F54A89B790F8C4C40267" ma:contentTypeVersion="8" ma:contentTypeDescription="Create a new document." ma:contentTypeScope="" ma:versionID="94badbc61556f2e48df05707329f7305">
  <xsd:schema xmlns:xsd="http://www.w3.org/2001/XMLSchema" xmlns:xs="http://www.w3.org/2001/XMLSchema" xmlns:p="http://schemas.microsoft.com/office/2006/metadata/properties" xmlns:ns2="d11a3006-41d1-42ee-8a7e-f00e4e42c7d7" xmlns:ns3="4dc67dc1-e8e8-442e-ac07-e52745cdebcc" targetNamespace="http://schemas.microsoft.com/office/2006/metadata/properties" ma:root="true" ma:fieldsID="267767b68147a11474f1dec1e93f8e42" ns2:_="" ns3:_="">
    <xsd:import namespace="d11a3006-41d1-42ee-8a7e-f00e4e42c7d7"/>
    <xsd:import namespace="4dc67dc1-e8e8-442e-ac07-e52745cdebc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a3006-41d1-42ee-8a7e-f00e4e42c7d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67dc1-e8e8-442e-ac07-e52745cde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11a3006-41d1-42ee-8a7e-f00e4e42c7d7">6CSJ54KKAD2T-1467739513-877</_dlc_DocId>
    <_dlc_DocIdUrl xmlns="d11a3006-41d1-42ee-8a7e-f00e4e42c7d7">
      <Url>https://ontariogov.sharepoint.com/sites/CAC-AIP/ProjectSites/100006854/_layouts/15/DocIdRedir.aspx?ID=6CSJ54KKAD2T-1467739513-877</Url>
      <Description>6CSJ54KKAD2T-1467739513-877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B U D A A B Q S w M E F A A C A A g A 6 W Z V W H 6 t 7 m i l A A A A 9 w A A A B I A H A B D b 2 5 m a W c v U G F j a 2 F n Z S 5 4 b W w g o h g A K K A U A A A A A A A A A A A A A A A A A A A A A A A A A A A A h Y 9 L C s I w G I S v U r J v X n U h 5 W + K d G t B E M R t S G M N t q k 0 q e n d X H g k r 2 B F q + 5 c z s w 3 M H O / 3 i A f 2 y a 6 6 N 6 Z z m a I Y Y o i b V V X G V t n a P C H e I l y A R u p T r L W 0 Q R b l 4 7 O Z O j o / T k l J I S A Q 4 K 7 v i a c U k b 2 5 X q r j r q V s b H O S 6 s 0 + r S q / y 0 k Y P c a I z h m b I E 5 5 w m m Q G Y X S m O / B J 8 G P 9 M f E 4 q h 8 U O v h b Z x s Q I y S y D v E + I B U E s D B B Q A A g A I A O l m V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Z l V Y K I p H u A 4 A A A A R A A A A E w A c A E Z v c m 1 1 b G F z L 1 N l Y 3 R p b 2 4 x L m 0 g o h g A K K A U A A A A A A A A A A A A A A A A A A A A A A A A A A A A K 0 5 N L s n M z 1 M I h t C G 1 g B Q S w E C L Q A U A A I A C A D p Z l V Y f q 3 u a K U A A A D 3 A A A A E g A A A A A A A A A A A A A A A A A A A A A A Q 2 9 u Z m l n L 1 B h Y 2 t h Z 2 U u e G 1 s U E s B A i 0 A F A A C A A g A 6 W Z V W A / K 6 a u k A A A A 6 Q A A A B M A A A A A A A A A A A A A A A A A 8 Q A A A F t D b 2 5 0 Z W 5 0 X 1 R 5 c G V z X S 5 4 b W x Q S w E C L Q A U A A I A C A D p Z l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H a T 0 1 Z R G W E 6 v G X j c 2 3 u + J Q A A A A A C A A A A A A A D Z g A A w A A A A B A A A A A o e k D I X B m f t M D T Y P 0 1 W W S A A A A A A A S A A A C g A A A A E A A A A H h U f 6 6 c c w l 7 j 1 0 g t D T E V f d Q A A A A / i G 0 y N p U 6 E t p F s A t 2 u 6 O G G 2 K H S 5 / f J 4 D W + k g Y o 4 s C g U l + q p n u k B v 4 W a m 4 Z c N Q 2 H W U n 0 1 o z C M 9 l G L v o c J s E g y T Z 8 l n f d m z T K b X y b e a X F o + H 8 U A A A A v 4 I 4 D Z 9 R J b v n x h D 0 A a t 4 j v o x Y T U = < / D a t a M a s h u p > 
</file>

<file path=customXml/item6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5FC4903-B4A8-41BD-9A30-4F75033F3B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BB275F-2754-4E07-85EA-0D6A120A80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1a3006-41d1-42ee-8a7e-f00e4e42c7d7"/>
    <ds:schemaRef ds:uri="4dc67dc1-e8e8-442e-ac07-e52745cde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6B8661-8804-4FB1-8856-3D7B71D66A1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d11a3006-41d1-42ee-8a7e-f00e4e42c7d7"/>
    <ds:schemaRef ds:uri="4dc67dc1-e8e8-442e-ac07-e52745cdebcc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48D12DB-36C1-4B02-A48F-2375ADDC2C9A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CA20F7E0-1B02-473D-9671-940243137B24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3AE224ED-DAA0-4B83-BE15-74A577C291BB}">
  <ds:schemaRefs>
    <ds:schemaRef ds:uri="http://schemas.microsoft.com/sharepoint/events"/>
  </ds:schemaRefs>
</ds:datastoreItem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Today RT list of defects</vt:lpstr>
      <vt:lpstr>Pivot Table</vt:lpstr>
      <vt:lpstr>Graphs</vt:lpstr>
      <vt:lpstr>Requestors &amp; Owners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Gonzalez Moctezuma, Maria Alejandra (TBS)</dc:creator>
  <cp:keywords/>
  <dc:description/>
  <cp:lastModifiedBy>Chen, Philip (TBS)</cp:lastModifiedBy>
  <cp:revision/>
  <dcterms:created xsi:type="dcterms:W3CDTF">2024-02-07T19:10:12Z</dcterms:created>
  <dcterms:modified xsi:type="dcterms:W3CDTF">2024-05-27T14:46:43Z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6CSJ54KKAD2T-1467739513-835</vt:lpwstr>
  </property>
  <property fmtid="{D5CDD505-2E9C-101B-9397-08002B2CF9AE}" pid="3" name="_dlc_DocIdItemGuid">
    <vt:lpwstr>6aec6863-1143-4ef1-90cf-2bfa37fdb44e</vt:lpwstr>
  </property>
  <property fmtid="{D5CDD505-2E9C-101B-9397-08002B2CF9AE}" pid="4" name="_dlc_DocIdUrl">
    <vt:lpwstr>https://ontariogov.sharepoint.com/sites/CAC-AIP/ProjectSites/100006854/_layouts/15/DocIdRedir.aspx?ID=6CSJ54KKAD2T-1467739513-835, 6CSJ54KKAD2T-1467739513-835</vt:lpwstr>
  </property>
  <property fmtid="{D5CDD505-2E9C-101B-9397-08002B2CF9AE}" pid="5" name="ContentTypeId">
    <vt:lpwstr>0x010100F154C2E0F7D2F54A89B790F8C4C40267</vt:lpwstr>
  </property>
</Properties>
</file>