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a Phu\TDTU\Đồ Án Chuyên Ngành\"/>
    </mc:Choice>
  </mc:AlternateContent>
  <xr:revisionPtr revIDLastSave="0" documentId="13_ncr:1_{EB50978C-3726-42FE-85A3-BF6ECEC63DAF}" xr6:coauthVersionLast="47" xr6:coauthVersionMax="47" xr10:uidLastSave="{00000000-0000-0000-0000-000000000000}"/>
  <bookViews>
    <workbookView xWindow="-108" yWindow="-108" windowWidth="23256" windowHeight="12456" activeTab="10" xr2:uid="{83413D20-D485-43CB-8A18-177F02B387AE}"/>
  </bookViews>
  <sheets>
    <sheet name="Sheet1" sheetId="1" r:id="rId1"/>
    <sheet name="Sheet4" sheetId="4" r:id="rId2"/>
    <sheet name="Sheet9" sheetId="9" r:id="rId3"/>
    <sheet name="Sheet2" sheetId="10" r:id="rId4"/>
    <sheet name="Sheet3" sheetId="11" r:id="rId5"/>
    <sheet name="Sheet7" sheetId="7" r:id="rId6"/>
    <sheet name="Sheet5" sheetId="17" r:id="rId7"/>
    <sheet name="50" sheetId="12" r:id="rId8"/>
    <sheet name="70" sheetId="16" r:id="rId9"/>
    <sheet name="90" sheetId="14" r:id="rId10"/>
    <sheet name="100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5" l="1"/>
  <c r="K20" i="15"/>
  <c r="J20" i="15"/>
  <c r="I20" i="15"/>
  <c r="H20" i="15"/>
  <c r="M20" i="15" s="1"/>
  <c r="G20" i="15"/>
  <c r="F20" i="15"/>
  <c r="E20" i="15"/>
  <c r="D20" i="15"/>
  <c r="C20" i="15"/>
  <c r="D20" i="14"/>
  <c r="E20" i="14"/>
  <c r="F20" i="14"/>
  <c r="G20" i="14"/>
  <c r="H20" i="14"/>
  <c r="I20" i="14"/>
  <c r="J20" i="14"/>
  <c r="K20" i="14"/>
  <c r="L20" i="14"/>
  <c r="C20" i="14"/>
  <c r="M20" i="14"/>
  <c r="O6" i="17"/>
  <c r="O7" i="17"/>
  <c r="O8" i="17"/>
  <c r="O5" i="17"/>
  <c r="N6" i="17"/>
  <c r="N7" i="17"/>
  <c r="N8" i="17"/>
  <c r="M6" i="17"/>
  <c r="M7" i="17"/>
  <c r="M8" i="17"/>
  <c r="L6" i="17"/>
  <c r="L7" i="17"/>
  <c r="L8" i="17"/>
  <c r="L5" i="17"/>
  <c r="M5" i="17"/>
  <c r="N5" i="17"/>
  <c r="K6" i="17"/>
  <c r="K7" i="17"/>
  <c r="K8" i="17"/>
  <c r="K5" i="17"/>
  <c r="M25" i="15"/>
  <c r="L24" i="15"/>
  <c r="K24" i="15"/>
  <c r="J24" i="15"/>
  <c r="I24" i="15"/>
  <c r="H24" i="15"/>
  <c r="G24" i="15"/>
  <c r="F24" i="15"/>
  <c r="E24" i="15"/>
  <c r="D24" i="15"/>
  <c r="C24" i="15"/>
  <c r="M23" i="15"/>
  <c r="M19" i="15"/>
  <c r="L18" i="15"/>
  <c r="M18" i="15" s="1"/>
  <c r="K18" i="15"/>
  <c r="J18" i="15"/>
  <c r="I18" i="15"/>
  <c r="H18" i="15"/>
  <c r="G18" i="15"/>
  <c r="F18" i="15"/>
  <c r="E18" i="15"/>
  <c r="D18" i="15"/>
  <c r="C18" i="15"/>
  <c r="M17" i="15"/>
  <c r="M13" i="15"/>
  <c r="L12" i="15"/>
  <c r="K12" i="15"/>
  <c r="J12" i="15"/>
  <c r="I12" i="15"/>
  <c r="H12" i="15"/>
  <c r="G12" i="15"/>
  <c r="F12" i="15"/>
  <c r="E12" i="15"/>
  <c r="D12" i="15"/>
  <c r="C12" i="15"/>
  <c r="M11" i="15"/>
  <c r="M7" i="15"/>
  <c r="L6" i="15"/>
  <c r="K6" i="15"/>
  <c r="J6" i="15"/>
  <c r="I6" i="15"/>
  <c r="H6" i="15"/>
  <c r="G6" i="15"/>
  <c r="F6" i="15"/>
  <c r="M6" i="15" s="1"/>
  <c r="E6" i="15"/>
  <c r="D6" i="15"/>
  <c r="C6" i="15"/>
  <c r="M5" i="15"/>
  <c r="M25" i="14"/>
  <c r="L24" i="14"/>
  <c r="K24" i="14"/>
  <c r="J24" i="14"/>
  <c r="I24" i="14"/>
  <c r="H24" i="14"/>
  <c r="G24" i="14"/>
  <c r="F24" i="14"/>
  <c r="E24" i="14"/>
  <c r="D24" i="14"/>
  <c r="C24" i="14"/>
  <c r="M24" i="14" s="1"/>
  <c r="M23" i="14"/>
  <c r="M19" i="14"/>
  <c r="L18" i="14"/>
  <c r="M18" i="14" s="1"/>
  <c r="K18" i="14"/>
  <c r="J18" i="14"/>
  <c r="I18" i="14"/>
  <c r="H18" i="14"/>
  <c r="G18" i="14"/>
  <c r="F18" i="14"/>
  <c r="E18" i="14"/>
  <c r="D18" i="14"/>
  <c r="C18" i="14"/>
  <c r="M17" i="14"/>
  <c r="M13" i="14"/>
  <c r="L12" i="14"/>
  <c r="K12" i="14"/>
  <c r="J12" i="14"/>
  <c r="I12" i="14"/>
  <c r="H12" i="14"/>
  <c r="G12" i="14"/>
  <c r="F12" i="14"/>
  <c r="E12" i="14"/>
  <c r="D12" i="14"/>
  <c r="C12" i="14"/>
  <c r="M11" i="14"/>
  <c r="M7" i="14"/>
  <c r="L6" i="14"/>
  <c r="K6" i="14"/>
  <c r="J6" i="14"/>
  <c r="I6" i="14"/>
  <c r="H6" i="14"/>
  <c r="G6" i="14"/>
  <c r="F6" i="14"/>
  <c r="M6" i="14" s="1"/>
  <c r="E6" i="14"/>
  <c r="D6" i="14"/>
  <c r="C6" i="14"/>
  <c r="M5" i="14"/>
  <c r="C12" i="16"/>
  <c r="M25" i="16"/>
  <c r="L24" i="16"/>
  <c r="K24" i="16"/>
  <c r="J24" i="16"/>
  <c r="I24" i="16"/>
  <c r="H24" i="16"/>
  <c r="G24" i="16"/>
  <c r="F24" i="16"/>
  <c r="E24" i="16"/>
  <c r="D24" i="16"/>
  <c r="C24" i="16"/>
  <c r="M24" i="16" s="1"/>
  <c r="M23" i="16"/>
  <c r="M19" i="16"/>
  <c r="L18" i="16"/>
  <c r="M18" i="16" s="1"/>
  <c r="K18" i="16"/>
  <c r="J18" i="16"/>
  <c r="I18" i="16"/>
  <c r="H18" i="16"/>
  <c r="G18" i="16"/>
  <c r="F18" i="16"/>
  <c r="E18" i="16"/>
  <c r="D18" i="16"/>
  <c r="C18" i="16"/>
  <c r="M17" i="16"/>
  <c r="M13" i="16"/>
  <c r="L12" i="16"/>
  <c r="K12" i="16"/>
  <c r="J12" i="16"/>
  <c r="I12" i="16"/>
  <c r="H12" i="16"/>
  <c r="G12" i="16"/>
  <c r="F12" i="16"/>
  <c r="E12" i="16"/>
  <c r="D12" i="16"/>
  <c r="M11" i="16"/>
  <c r="M7" i="16"/>
  <c r="L6" i="16"/>
  <c r="K6" i="16"/>
  <c r="J6" i="16"/>
  <c r="I6" i="16"/>
  <c r="H6" i="16"/>
  <c r="G6" i="16"/>
  <c r="F6" i="16"/>
  <c r="E6" i="16"/>
  <c r="D6" i="16"/>
  <c r="C6" i="16"/>
  <c r="M5" i="16"/>
  <c r="M25" i="12"/>
  <c r="L24" i="12"/>
  <c r="K24" i="12"/>
  <c r="J24" i="12"/>
  <c r="I24" i="12"/>
  <c r="H24" i="12"/>
  <c r="G24" i="12"/>
  <c r="F24" i="12"/>
  <c r="E24" i="12"/>
  <c r="D24" i="12"/>
  <c r="C24" i="12"/>
  <c r="M24" i="12" s="1"/>
  <c r="M23" i="12"/>
  <c r="M19" i="12"/>
  <c r="L18" i="12"/>
  <c r="K18" i="12"/>
  <c r="J18" i="12"/>
  <c r="I18" i="12"/>
  <c r="H18" i="12"/>
  <c r="G18" i="12"/>
  <c r="F18" i="12"/>
  <c r="E18" i="12"/>
  <c r="D18" i="12"/>
  <c r="C18" i="12"/>
  <c r="M17" i="12"/>
  <c r="M13" i="12"/>
  <c r="L12" i="12"/>
  <c r="K12" i="12"/>
  <c r="J12" i="12"/>
  <c r="I12" i="12"/>
  <c r="H12" i="12"/>
  <c r="G12" i="12"/>
  <c r="F12" i="12"/>
  <c r="E12" i="12"/>
  <c r="D12" i="12"/>
  <c r="C12" i="12"/>
  <c r="M11" i="12"/>
  <c r="M7" i="12"/>
  <c r="M5" i="12"/>
  <c r="D6" i="12"/>
  <c r="E6" i="12"/>
  <c r="F6" i="12"/>
  <c r="G6" i="12"/>
  <c r="H6" i="12"/>
  <c r="I6" i="12"/>
  <c r="J6" i="12"/>
  <c r="K6" i="12"/>
  <c r="L6" i="12"/>
  <c r="C6" i="12"/>
  <c r="M6" i="12" s="1"/>
  <c r="AA19" i="7"/>
  <c r="AA17" i="7"/>
  <c r="AB17" i="7"/>
  <c r="AC17" i="7"/>
  <c r="AD17" i="7"/>
  <c r="AA18" i="7"/>
  <c r="AB18" i="7"/>
  <c r="AC18" i="7"/>
  <c r="AD18" i="7"/>
  <c r="AB19" i="7"/>
  <c r="AC19" i="7"/>
  <c r="AD19" i="7"/>
  <c r="AD16" i="7"/>
  <c r="AC16" i="7"/>
  <c r="AB16" i="7"/>
  <c r="AA16" i="7"/>
  <c r="M24" i="15" l="1"/>
  <c r="M12" i="15"/>
  <c r="M12" i="14"/>
  <c r="M6" i="16"/>
  <c r="M12" i="16"/>
  <c r="M18" i="12"/>
  <c r="M12" i="12"/>
</calcChain>
</file>

<file path=xl/sharedStrings.xml><?xml version="1.0" encoding="utf-8"?>
<sst xmlns="http://schemas.openxmlformats.org/spreadsheetml/2006/main" count="432" uniqueCount="94">
  <si>
    <t>Lần</t>
  </si>
  <si>
    <t>Mode</t>
  </si>
  <si>
    <t xml:space="preserve">Cân đo được </t>
  </si>
  <si>
    <t>V/P</t>
  </si>
  <si>
    <t>Cân nặng thực</t>
  </si>
  <si>
    <t>Column1</t>
  </si>
  <si>
    <t>30</t>
  </si>
  <si>
    <t>32</t>
  </si>
  <si>
    <t>322</t>
  </si>
  <si>
    <t>31</t>
  </si>
  <si>
    <t>34</t>
  </si>
  <si>
    <t>33</t>
  </si>
  <si>
    <t>35</t>
  </si>
  <si>
    <t>323</t>
  </si>
  <si>
    <t>344</t>
  </si>
  <si>
    <t>335</t>
  </si>
  <si>
    <t>36</t>
  </si>
  <si>
    <t>336</t>
  </si>
  <si>
    <t>307</t>
  </si>
  <si>
    <t>29</t>
  </si>
  <si>
    <t>298</t>
  </si>
  <si>
    <t>28</t>
  </si>
  <si>
    <t>329</t>
  </si>
  <si>
    <t>24</t>
  </si>
  <si>
    <t>26</t>
  </si>
  <si>
    <t>27</t>
  </si>
  <si>
    <t>25</t>
  </si>
  <si>
    <t>2411</t>
  </si>
  <si>
    <t>23</t>
  </si>
  <si>
    <t>282</t>
  </si>
  <si>
    <t>V/P2</t>
  </si>
  <si>
    <t>Cân đo được 3</t>
  </si>
  <si>
    <t>V/P4</t>
  </si>
  <si>
    <t>Cân đo được 5</t>
  </si>
  <si>
    <t>V/P6</t>
  </si>
  <si>
    <t>Cân đo được 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</si>
  <si>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</si>
  <si>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</si>
  <si>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</si>
  <si>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</si>
  <si>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</si>
  <si>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</si>
  <si>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</si>
  <si>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</si>
  <si>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</si>
  <si>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</si>
  <si>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</si>
  <si>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</si>
  <si>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</si>
  <si>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</si>
  <si>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</si>
  <si>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</si>
  <si>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</si>
  <si>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</si>
  <si>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</si>
  <si>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</si>
  <si>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</si>
  <si>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</si>
  <si>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Weight (g)</t>
  </si>
  <si>
    <t>Speed (rpm)</t>
  </si>
  <si>
    <t>n (rpm)</t>
  </si>
  <si>
    <t>V (m/s)</t>
  </si>
  <si>
    <t>V (cm/s)</t>
  </si>
  <si>
    <t>V=pi*n*d/60</t>
  </si>
  <si>
    <t>d=2.6cm=0.026m</t>
  </si>
  <si>
    <t>50-1</t>
  </si>
  <si>
    <t>weight (g)</t>
  </si>
  <si>
    <t>Times</t>
  </si>
  <si>
    <t>Speed (m/s)</t>
  </si>
  <si>
    <t xml:space="preserve">Weight (g) </t>
  </si>
  <si>
    <t>Averager</t>
  </si>
  <si>
    <t>50-2</t>
  </si>
  <si>
    <t>50-3</t>
  </si>
  <si>
    <t>50-4</t>
  </si>
  <si>
    <t>70-1</t>
  </si>
  <si>
    <t>70-2</t>
  </si>
  <si>
    <t>70-3</t>
  </si>
  <si>
    <t>70-4</t>
  </si>
  <si>
    <t xml:space="preserve">  </t>
  </si>
  <si>
    <t>90-1</t>
  </si>
  <si>
    <t>90-2</t>
  </si>
  <si>
    <t>90-3</t>
  </si>
  <si>
    <t>90-4</t>
  </si>
  <si>
    <t>100-1</t>
  </si>
  <si>
    <t>100-2</t>
  </si>
  <si>
    <t>100-3</t>
  </si>
  <si>
    <t>100-4</t>
  </si>
  <si>
    <t>50</t>
  </si>
  <si>
    <t>70</t>
  </si>
  <si>
    <t>90</t>
  </si>
  <si>
    <t>100</t>
  </si>
  <si>
    <t xml:space="preserve"> </t>
  </si>
  <si>
    <t>Average</t>
  </si>
  <si>
    <t xml:space="preserve">Weight TT(g)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</si>
</sst>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5"/>
      <color theme="1"/>
      <name val="Calibri"/>
      <family val="2"/>
      <scheme val="minor"/>
    </font>
    <font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4" tint="0.39997558519241921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 style="medium">
        <color theme="9"/>
      </top>
      <bottom style="thin">
        <color theme="4" tint="0.39997558519241921"/>
      </bottom>
      <diagonal/>
    </border>
    <border>
      <left/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9"/>
      </top>
      <bottom/>
      <diagonal/>
    </border>
    <border>
      <left style="medium">
        <color indexed="64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4" borderId="2" xfId="0" applyFill="1" applyBorder="1"/>
    <xf numFmtId="0" fontId="0" fillId="4" borderId="3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12" xfId="0" applyFill="1" applyBorder="1"/>
    <xf numFmtId="0" fontId="0" fillId="5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/>
    <xf numFmtId="0" fontId="0" fillId="3" borderId="6" xfId="0" applyFill="1" applyBorder="1"/>
    <xf numFmtId="0" fontId="0" fillId="5" borderId="12" xfId="0" applyFill="1" applyBorder="1"/>
    <xf numFmtId="0" fontId="0" fillId="3" borderId="15" xfId="0" applyFill="1" applyBorder="1"/>
    <xf numFmtId="0" fontId="0" fillId="0" borderId="14" xfId="0" applyBorder="1"/>
    <xf numFmtId="0" fontId="0" fillId="4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0" fillId="3" borderId="1" xfId="0" applyFill="1" applyBorder="1"/>
    <xf numFmtId="0" fontId="0" fillId="4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4" borderId="22" xfId="0" applyFill="1" applyBorder="1"/>
    <xf numFmtId="0" fontId="0" fillId="0" borderId="22" xfId="0" applyBorder="1"/>
    <xf numFmtId="0" fontId="0" fillId="3" borderId="22" xfId="0" applyFill="1" applyBorder="1"/>
    <xf numFmtId="0" fontId="0" fillId="3" borderId="21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1" xfId="0" applyFill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0" xfId="0" applyFont="1"/>
    <xf numFmtId="0" fontId="4" fillId="0" borderId="21" xfId="0" applyFont="1" applyBorder="1"/>
    <xf numFmtId="0" fontId="4" fillId="4" borderId="22" xfId="0" applyFont="1" applyFill="1" applyBorder="1"/>
    <xf numFmtId="0" fontId="4" fillId="4" borderId="3" xfId="0" applyFont="1" applyFill="1" applyBorder="1"/>
    <xf numFmtId="0" fontId="4" fillId="0" borderId="22" xfId="0" applyFont="1" applyBorder="1"/>
    <xf numFmtId="0" fontId="4" fillId="0" borderId="3" xfId="0" applyFont="1" applyBorder="1"/>
    <xf numFmtId="0" fontId="4" fillId="3" borderId="22" xfId="0" applyFont="1" applyFill="1" applyBorder="1"/>
    <xf numFmtId="0" fontId="4" fillId="3" borderId="3" xfId="0" applyFont="1" applyFill="1" applyBorder="1"/>
    <xf numFmtId="0" fontId="4" fillId="3" borderId="21" xfId="0" applyFont="1" applyFill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2" borderId="21" xfId="0" applyFont="1" applyFill="1" applyBorder="1"/>
    <xf numFmtId="0" fontId="0" fillId="3" borderId="27" xfId="0" applyFill="1" applyBorder="1"/>
    <xf numFmtId="0" fontId="2" fillId="0" borderId="0" xfId="0" applyFont="1"/>
    <xf numFmtId="0" fontId="4" fillId="3" borderId="27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164" fontId="4" fillId="0" borderId="0" xfId="0" applyNumberFormat="1" applyFont="1"/>
    <xf numFmtId="164" fontId="2" fillId="0" borderId="0" xfId="0" applyNumberFormat="1" applyFont="1"/>
    <xf numFmtId="0" fontId="4" fillId="3" borderId="2" xfId="0" applyFont="1" applyFill="1" applyBorder="1"/>
    <xf numFmtId="0" fontId="4" fillId="0" borderId="2" xfId="0" applyFont="1" applyBorder="1"/>
    <xf numFmtId="0" fontId="2" fillId="0" borderId="16" xfId="0" applyFont="1" applyBorder="1" applyAlignment="1">
      <alignment horizontal="center"/>
    </xf>
    <xf numFmtId="0" fontId="4" fillId="3" borderId="13" xfId="0" applyFont="1" applyFill="1" applyBorder="1"/>
    <xf numFmtId="0" fontId="4" fillId="3" borderId="4" xfId="0" applyFont="1" applyFill="1" applyBorder="1"/>
    <xf numFmtId="0" fontId="4" fillId="4" borderId="9" xfId="0" applyFont="1" applyFill="1" applyBorder="1"/>
    <xf numFmtId="0" fontId="4" fillId="4" borderId="2" xfId="0" applyFont="1" applyFill="1" applyBorder="1"/>
    <xf numFmtId="0" fontId="4" fillId="0" borderId="9" xfId="0" applyFont="1" applyBorder="1"/>
    <xf numFmtId="0" fontId="4" fillId="3" borderId="9" xfId="0" applyFont="1" applyFill="1" applyBorder="1"/>
    <xf numFmtId="0" fontId="4" fillId="0" borderId="28" xfId="0" applyFont="1" applyBorder="1"/>
    <xf numFmtId="0" fontId="4" fillId="2" borderId="28" xfId="0" applyFont="1" applyFill="1" applyBorder="1"/>
    <xf numFmtId="0" fontId="4" fillId="0" borderId="11" xfId="0" applyFont="1" applyBorder="1"/>
    <xf numFmtId="0" fontId="4" fillId="0" borderId="16" xfId="0" applyFont="1" applyBorder="1"/>
    <xf numFmtId="0" fontId="4" fillId="3" borderId="5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0" borderId="26" xfId="0" applyFont="1" applyBorder="1"/>
    <xf numFmtId="0" fontId="4" fillId="0" borderId="6" xfId="0" applyFont="1" applyBorder="1"/>
    <xf numFmtId="0" fontId="4" fillId="3" borderId="0" xfId="0" applyFont="1" applyFill="1"/>
    <xf numFmtId="0" fontId="4" fillId="2" borderId="0" xfId="0" applyFont="1" applyFill="1"/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border outline="0">
        <left style="thin">
          <color theme="9"/>
        </left>
        <top style="thin">
          <color theme="9"/>
        </top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border outline="0">
        <left style="thin">
          <color theme="9"/>
        </left>
        <top style="thin">
          <color theme="9"/>
        </top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medium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rgb="FFFFFF00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rgb="FFFFFF00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rgb="FFFFFF00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medium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rgb="FFFFFF00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rgb="FFFFFF00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rgb="FFFFFF00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medium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CHART BETWEEN SPEED AND WEIGHT (50g)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Sheet4!$C$22</c:f>
              <c:strCache>
                <c:ptCount val="1"/>
                <c:pt idx="0">
                  <c:v>V/P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Sheet4!$D$21:$AA$21</c:f>
              <c:strCache>
                <c:ptCount val="24"/>
                <c:pt idx="0">
                  <c:v>30</c:v>
                </c:pt>
                <c:pt idx="1">
                  <c:v>32</c:v>
                </c:pt>
                <c:pt idx="2">
                  <c:v>322</c:v>
                </c:pt>
                <c:pt idx="3">
                  <c:v>31</c:v>
                </c:pt>
                <c:pt idx="4">
                  <c:v>34</c:v>
                </c:pt>
                <c:pt idx="5">
                  <c:v>33</c:v>
                </c:pt>
                <c:pt idx="6">
                  <c:v>35</c:v>
                </c:pt>
                <c:pt idx="7">
                  <c:v>323</c:v>
                </c:pt>
                <c:pt idx="8">
                  <c:v>344</c:v>
                </c:pt>
                <c:pt idx="9">
                  <c:v>335</c:v>
                </c:pt>
                <c:pt idx="10">
                  <c:v>36</c:v>
                </c:pt>
                <c:pt idx="11">
                  <c:v>336</c:v>
                </c:pt>
                <c:pt idx="12">
                  <c:v>307</c:v>
                </c:pt>
                <c:pt idx="13">
                  <c:v>29</c:v>
                </c:pt>
                <c:pt idx="14">
                  <c:v>298</c:v>
                </c:pt>
                <c:pt idx="15">
                  <c:v>28</c:v>
                </c:pt>
                <c:pt idx="16">
                  <c:v>329</c:v>
                </c:pt>
                <c:pt idx="17">
                  <c:v>282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25</c:v>
                </c:pt>
                <c:pt idx="22">
                  <c:v>2411</c:v>
                </c:pt>
                <c:pt idx="23">
                  <c:v>23</c:v>
                </c:pt>
              </c:strCache>
            </c:strRef>
          </c:cat>
          <c:val>
            <c:numRef>
              <c:f>Sheet4!$D$22:$AA$22</c:f>
              <c:numCache>
                <c:formatCode>General</c:formatCode>
                <c:ptCount val="24"/>
                <c:pt idx="0">
                  <c:v>48</c:v>
                </c:pt>
                <c:pt idx="1">
                  <c:v>47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  <c:pt idx="6">
                  <c:v>53</c:v>
                </c:pt>
                <c:pt idx="7">
                  <c:v>51</c:v>
                </c:pt>
                <c:pt idx="8">
                  <c:v>54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76</c:v>
                </c:pt>
                <c:pt idx="17">
                  <c:v>77</c:v>
                </c:pt>
                <c:pt idx="18">
                  <c:v>87</c:v>
                </c:pt>
                <c:pt idx="19">
                  <c:v>88</c:v>
                </c:pt>
                <c:pt idx="20">
                  <c:v>88</c:v>
                </c:pt>
                <c:pt idx="21">
                  <c:v>89</c:v>
                </c:pt>
                <c:pt idx="22">
                  <c:v>90</c:v>
                </c:pt>
                <c:pt idx="2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4-4665-8B10-BA424ED8A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3682544"/>
        <c:axId val="274087344"/>
      </c:lineChart>
      <c:catAx>
        <c:axId val="37368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 (g)</a:t>
                </a:r>
                <a:endParaRPr lang="en-US" sz="13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7344"/>
        <c:crosses val="autoZero"/>
        <c:auto val="1"/>
        <c:lblAlgn val="ctr"/>
        <c:lblOffset val="100"/>
        <c:noMultiLvlLbl val="0"/>
      </c:catAx>
      <c:valAx>
        <c:axId val="2740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</a:t>
                </a:r>
                <a:r>
                  <a:rPr lang="en-US" sz="13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(RMP)</a:t>
                </a:r>
                <a:endParaRPr lang="en-US" sz="13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CORRELATION CHART BETWEEN SPEED AND WEIGHT (100g)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Sheet9!$B$24</c:f>
              <c:strCache>
                <c:ptCount val="1"/>
                <c:pt idx="0">
                  <c:v>weight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Sheet9!$C$23:$Z$23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Sheet9!$C$24:$Z$24</c:f>
              <c:numCache>
                <c:formatCode>General</c:formatCode>
                <c:ptCount val="24"/>
                <c:pt idx="0">
                  <c:v>66</c:v>
                </c:pt>
                <c:pt idx="1">
                  <c:v>68</c:v>
                </c:pt>
                <c:pt idx="2">
                  <c:v>71</c:v>
                </c:pt>
                <c:pt idx="3">
                  <c:v>74</c:v>
                </c:pt>
                <c:pt idx="4">
                  <c:v>70</c:v>
                </c:pt>
                <c:pt idx="5">
                  <c:v>72</c:v>
                </c:pt>
                <c:pt idx="6">
                  <c:v>71</c:v>
                </c:pt>
                <c:pt idx="7">
                  <c:v>64</c:v>
                </c:pt>
                <c:pt idx="8">
                  <c:v>65</c:v>
                </c:pt>
                <c:pt idx="9">
                  <c:v>73</c:v>
                </c:pt>
                <c:pt idx="10">
                  <c:v>71</c:v>
                </c:pt>
                <c:pt idx="11">
                  <c:v>60</c:v>
                </c:pt>
                <c:pt idx="12">
                  <c:v>62</c:v>
                </c:pt>
                <c:pt idx="13">
                  <c:v>63</c:v>
                </c:pt>
                <c:pt idx="14">
                  <c:v>65</c:v>
                </c:pt>
                <c:pt idx="15">
                  <c:v>67</c:v>
                </c:pt>
                <c:pt idx="16">
                  <c:v>64</c:v>
                </c:pt>
                <c:pt idx="17">
                  <c:v>60</c:v>
                </c:pt>
                <c:pt idx="18">
                  <c:v>52</c:v>
                </c:pt>
                <c:pt idx="19">
                  <c:v>61</c:v>
                </c:pt>
                <c:pt idx="20">
                  <c:v>52</c:v>
                </c:pt>
                <c:pt idx="21">
                  <c:v>62</c:v>
                </c:pt>
                <c:pt idx="22">
                  <c:v>66</c:v>
                </c:pt>
                <c:pt idx="2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4-4A53-8489-FFF336267CA7}"/>
            </c:ext>
          </c:extLst>
        </c:ser>
        <c:ser>
          <c:idx val="1"/>
          <c:order val="1"/>
          <c:tx>
            <c:strRef>
              <c:f>Sheet9!$B$25</c:f>
              <c:strCache>
                <c:ptCount val="1"/>
                <c:pt idx="0">
                  <c:v>Speed (rpm)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Sheet9!$C$23:$Z$23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Sheet9!$C$25:$Z$25</c:f>
              <c:numCache>
                <c:formatCode>General</c:formatCode>
                <c:ptCount val="24"/>
                <c:pt idx="0">
                  <c:v>47</c:v>
                </c:pt>
                <c:pt idx="1">
                  <c:v>47</c:v>
                </c:pt>
                <c:pt idx="2">
                  <c:v>48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62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4-4A53-8489-FFF336267C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3706176"/>
        <c:axId val="735695904"/>
      </c:lineChart>
      <c:catAx>
        <c:axId val="72370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Measurement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95904"/>
        <c:crosses val="autoZero"/>
        <c:auto val="1"/>
        <c:lblAlgn val="ctr"/>
        <c:lblOffset val="100"/>
        <c:noMultiLvlLbl val="0"/>
      </c:catAx>
      <c:valAx>
        <c:axId val="7356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CORRELATION CHART BETWEEN SPEED AND WEIGHT (50g)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Weight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Sheet2!$D$5:$AA$5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Sheet2!$D$6:$AA$6</c:f>
              <c:numCache>
                <c:formatCode>General</c:formatCode>
                <c:ptCount val="24"/>
                <c:pt idx="0">
                  <c:v>30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33</c:v>
                </c:pt>
                <c:pt idx="6">
                  <c:v>35</c:v>
                </c:pt>
                <c:pt idx="7">
                  <c:v>32</c:v>
                </c:pt>
                <c:pt idx="8">
                  <c:v>34</c:v>
                </c:pt>
                <c:pt idx="9">
                  <c:v>33</c:v>
                </c:pt>
                <c:pt idx="10">
                  <c:v>36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32</c:v>
                </c:pt>
                <c:pt idx="17">
                  <c:v>28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326-BF93-BCCAA20E8F11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Speed (rpm)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Sheet2!$D$5:$AA$5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Sheet2!$D$7:$AA$7</c:f>
              <c:numCache>
                <c:formatCode>General</c:formatCode>
                <c:ptCount val="24"/>
                <c:pt idx="0">
                  <c:v>45</c:v>
                </c:pt>
                <c:pt idx="1">
                  <c:v>47</c:v>
                </c:pt>
                <c:pt idx="2">
                  <c:v>46</c:v>
                </c:pt>
                <c:pt idx="3">
                  <c:v>48</c:v>
                </c:pt>
                <c:pt idx="4">
                  <c:v>48</c:v>
                </c:pt>
                <c:pt idx="5">
                  <c:v>45</c:v>
                </c:pt>
                <c:pt idx="6">
                  <c:v>58</c:v>
                </c:pt>
                <c:pt idx="7">
                  <c:v>59</c:v>
                </c:pt>
                <c:pt idx="8">
                  <c:v>57</c:v>
                </c:pt>
                <c:pt idx="9">
                  <c:v>59</c:v>
                </c:pt>
                <c:pt idx="10">
                  <c:v>60</c:v>
                </c:pt>
                <c:pt idx="11">
                  <c:v>57</c:v>
                </c:pt>
                <c:pt idx="12">
                  <c:v>74</c:v>
                </c:pt>
                <c:pt idx="13">
                  <c:v>76</c:v>
                </c:pt>
                <c:pt idx="14">
                  <c:v>77</c:v>
                </c:pt>
                <c:pt idx="15">
                  <c:v>77</c:v>
                </c:pt>
                <c:pt idx="16">
                  <c:v>78</c:v>
                </c:pt>
                <c:pt idx="17">
                  <c:v>77</c:v>
                </c:pt>
                <c:pt idx="18">
                  <c:v>92</c:v>
                </c:pt>
                <c:pt idx="19">
                  <c:v>93</c:v>
                </c:pt>
                <c:pt idx="20">
                  <c:v>94</c:v>
                </c:pt>
                <c:pt idx="21">
                  <c:v>91</c:v>
                </c:pt>
                <c:pt idx="22">
                  <c:v>94</c:v>
                </c:pt>
                <c:pt idx="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7A0-4326-BF93-BCCAA20E8F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8418880"/>
        <c:axId val="1158723712"/>
      </c:lineChart>
      <c:catAx>
        <c:axId val="102841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23712"/>
        <c:crosses val="autoZero"/>
        <c:auto val="1"/>
        <c:lblAlgn val="ctr"/>
        <c:lblOffset val="100"/>
        <c:noMultiLvlLbl val="0"/>
      </c:catAx>
      <c:valAx>
        <c:axId val="11587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CORRELATION CHART BETWEEN SPEED AND WEIGHT (50g)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Sheet3!$C$7</c:f>
              <c:strCache>
                <c:ptCount val="1"/>
                <c:pt idx="0">
                  <c:v>Weight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Sheet3!$D$6:$M$6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Sheet3!$D$7:$M$7</c:f>
              <c:numCache>
                <c:formatCode>General</c:formatCode>
                <c:ptCount val="10"/>
                <c:pt idx="0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33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C-4864-A794-7452D4BA67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5723808"/>
        <c:axId val="804866480"/>
      </c:lineChart>
      <c:catAx>
        <c:axId val="7357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Measurement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66480"/>
        <c:crosses val="autoZero"/>
        <c:auto val="1"/>
        <c:lblAlgn val="ctr"/>
        <c:lblOffset val="100"/>
        <c:noMultiLvlLbl val="0"/>
      </c:catAx>
      <c:valAx>
        <c:axId val="8048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240475</xdr:colOff>
      <xdr:row>28</xdr:row>
      <xdr:rowOff>158336</xdr:rowOff>
    </xdr:from>
    <xdr:to>
      <xdr:col>17</xdr:col>
      <xdr:colOff>158337</xdr:colOff>
      <xdr:row>50</xdr:row>
      <xdr:rowOff>114793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06A68-E7E1-9C43-33F4-B97B76EE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29</xdr:row>
      <xdr:rowOff>31568</xdr:rowOff>
    </xdr:from>
    <xdr:to>
      <xdr:col>15</xdr:col>
      <xdr:colOff>571500</xdr:colOff>
      <xdr:row>43</xdr:row>
      <xdr:rowOff>181791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5B78F-1810-9440-8278-2C9C16DD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10309</xdr:colOff>
      <xdr:row>8</xdr:row>
      <xdr:rowOff>19785</xdr:rowOff>
    </xdr:from>
    <xdr:to>
      <xdr:col>11</xdr:col>
      <xdr:colOff>113403</xdr:colOff>
      <xdr:row>24</xdr:row>
      <xdr:rowOff>170777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D4990-FE7E-045A-AB4D-60100B6EA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4930</xdr:colOff>
      <xdr:row>8</xdr:row>
      <xdr:rowOff>54461</xdr:rowOff>
    </xdr:from>
    <xdr:to>
      <xdr:col>10</xdr:col>
      <xdr:colOff>453614</xdr:colOff>
      <xdr:row>23</xdr:row>
      <xdr:rowOff>54461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27C0-D182-AB40-A699-0F241D68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53275-A85A-4F4B-9AA3-A3D8C1149039}" name="Table2" displayName="Table2" ref="C21:AA22" totalsRowShown="0" tableBorderDxfId="348">
  <autoFilter ref="C21:AA22" xr:uid="{39753275-A85A-4F4B-9AA3-A3D8C1149039}"/>
  <tableColumns count="25">
    <tableColumn id="1" xr3:uid="{ED99269B-7A51-4B69-B1E5-B3E9AEF6F149}" name="Column1" dataDxfId="347"/>
    <tableColumn id="2" xr3:uid="{82D7CF73-2B5C-4C20-8568-1279F9BD489F}" name="30" dataDxfId="346"/>
    <tableColumn id="3" xr3:uid="{F710CFA9-88EF-4D7D-A883-FB7D4161B20C}" name="32" dataDxfId="345"/>
    <tableColumn id="4" xr3:uid="{9A3E9B53-6559-4A81-825A-57A8104A637B}" name="322" dataDxfId="344"/>
    <tableColumn id="5" xr3:uid="{B6B50B93-4FDF-4689-BAE8-6ED080C5A0F5}" name="31" dataDxfId="343"/>
    <tableColumn id="6" xr3:uid="{ED0EBC65-48C7-4E5C-8383-C5DFA2814670}" name="34" dataDxfId="342"/>
    <tableColumn id="7" xr3:uid="{356D4549-76E0-41D2-9BD6-86173564F6F9}" name="33" dataDxfId="341"/>
    <tableColumn id="8" xr3:uid="{AE5C18B5-2D37-47B2-AA21-62A06DC73F6D}" name="35" dataDxfId="340"/>
    <tableColumn id="9" xr3:uid="{B66B0C5D-61B7-4362-A51C-83CE25518DBD}" name="323" dataDxfId="339"/>
    <tableColumn id="10" xr3:uid="{8A0903DD-4A2D-4782-98FE-34C3D9B22BD3}" name="344" dataDxfId="338"/>
    <tableColumn id="11" xr3:uid="{1A15666A-B234-49F3-92EA-80F951A80C22}" name="335" dataDxfId="337"/>
    <tableColumn id="12" xr3:uid="{94CA0F9F-6FC5-42B7-A1E5-D13A13990F79}" name="36" dataDxfId="336"/>
    <tableColumn id="13" xr3:uid="{C1DA374C-3A74-4656-89FE-BDB5DDC1E664}" name="336" dataDxfId="335"/>
    <tableColumn id="14" xr3:uid="{5EAD2BDF-416A-4A0E-A4E1-F3A50B13097B}" name="307" dataDxfId="334"/>
    <tableColumn id="15" xr3:uid="{A0AA2329-D5C9-488F-ACBC-320F405FB7AB}" name="29" dataDxfId="333"/>
    <tableColumn id="16" xr3:uid="{98A85115-8730-416F-B5E5-5F85B26883F3}" name="298" dataDxfId="332"/>
    <tableColumn id="17" xr3:uid="{CB4CC4E5-1F7E-405E-8D1F-66C779D6D07C}" name="28" dataDxfId="331"/>
    <tableColumn id="18" xr3:uid="{83A4D201-37DE-4A53-8284-9161A563229C}" name="329" dataDxfId="330"/>
    <tableColumn id="19" xr3:uid="{62DFD313-4DC7-4E7E-9538-91E6F59A4E1E}" name="282" dataDxfId="329"/>
    <tableColumn id="20" xr3:uid="{14D0D8A1-66C1-428D-9AE1-41A91FFBFD13}" name="24" dataDxfId="328"/>
    <tableColumn id="21" xr3:uid="{8FF3241F-20E6-4307-9360-2E1D05BFA66D}" name="26" dataDxfId="327"/>
    <tableColumn id="22" xr3:uid="{B4981869-62E2-4029-A04B-E4E82686C4EE}" name="27" dataDxfId="326"/>
    <tableColumn id="23" xr3:uid="{B53C585F-7948-4E83-865A-2EE9B6DB8D0F}" name="25" dataDxfId="325"/>
    <tableColumn id="24" xr3:uid="{B7969F0F-3E79-4395-8CCB-08725C35F19C}" name="2411" dataDxfId="324"/>
    <tableColumn id="25" xr3:uid="{0BD8E609-EACD-47BD-86DB-9E979EBF4B60}" name="23" dataDxfId="3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AF5127E-395C-4B2F-A9B5-9A822D3E7F5D}" name="Table22" displayName="Table22" ref="J4:O8" totalsRowShown="0" headerRowDxfId="0" dataDxfId="1">
  <autoFilter ref="J4:O8" xr:uid="{AAF5127E-395C-4B2F-A9B5-9A822D3E7F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87E3A14-18F5-4F99-A522-C6680DC65B07}" name=" " dataDxfId="7"/>
    <tableColumn id="2" xr3:uid="{F28A79CF-DCCA-49C2-A102-55BCF00F9063}" name="50" dataDxfId="6">
      <calculatedColumnFormula>Table20[[#This Row],[50]]/Table20[[#Headers],[50]]</calculatedColumnFormula>
    </tableColumn>
    <tableColumn id="3" xr3:uid="{49AD809C-8BD1-4771-B9D3-FC7ABC4B19D9}" name="70" dataDxfId="5">
      <calculatedColumnFormula>Table20[[#This Row],[70]]/Table20[[#Headers],[70]]</calculatedColumnFormula>
    </tableColumn>
    <tableColumn id="4" xr3:uid="{422BA69A-6E60-4DF3-AA80-C4FBDFEE8CBE}" name="90" dataDxfId="4">
      <calculatedColumnFormula>Table20[[#This Row],[90]]/Table20[[#Headers],[90]]</calculatedColumnFormula>
    </tableColumn>
    <tableColumn id="5" xr3:uid="{DD609E58-3B48-43B4-9FA0-B0630A6CB386}" name="100" dataDxfId="3">
      <calculatedColumnFormula>Table20[[#This Row],[100]]/Table20[[#Headers],[100]]</calculatedColumnFormula>
    </tableColumn>
    <tableColumn id="6" xr3:uid="{84DECF67-6847-4510-9BDB-2A310F3F2EFE}" name="Average" dataDxfId="2">
      <calculatedColumnFormula>AVERAGE(K5:N5)</calculatedColumnFormula>
    </tableColumn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15499D-9090-4E4E-A5BC-928A4C177AB1}" name="Table8" displayName="Table8" ref="B4:M7" totalsRowShown="0" headerRowDxfId="245" dataDxfId="244">
  <autoFilter ref="B4:M7" xr:uid="{0815499D-9090-4E4E-A5BC-928A4C177AB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0B6B3D5-4348-475C-A989-A27A60F8F9A8}" name="Times" dataDxfId="243"/>
    <tableColumn id="2" xr3:uid="{725B8AC0-2D17-4071-BEBB-C0DB762ED468}" name="1" dataDxfId="242"/>
    <tableColumn id="3" xr3:uid="{13B68714-052C-4B9D-BBB4-1AF42738CDD0}" name="2" dataDxfId="241"/>
    <tableColumn id="4" xr3:uid="{D7CFC45C-6BB8-4BED-917C-6B75D4462EEA}" name="3" dataDxfId="240"/>
    <tableColumn id="5" xr3:uid="{9CF26C67-A55C-46F6-985B-0190141C53DF}" name="4" dataDxfId="239"/>
    <tableColumn id="6" xr3:uid="{770FA58C-21D9-4193-A5AB-8C0459D47C37}" name="5" dataDxfId="238"/>
    <tableColumn id="7" xr3:uid="{74FA5D1C-9804-4870-AD07-6058598102CF}" name="6" dataDxfId="237"/>
    <tableColumn id="8" xr3:uid="{B3BF010E-8289-421D-BA14-A88DBB9CFD55}" name="7" dataDxfId="236"/>
    <tableColumn id="9" xr3:uid="{903095E5-FA77-4113-8DA8-7D8371DF72C7}" name="8" dataDxfId="235"/>
    <tableColumn id="10" xr3:uid="{DC748283-9D77-407E-927D-9CF8434DF009}" name="9" dataDxfId="234"/>
    <tableColumn id="11" xr3:uid="{543DEB10-EE91-4D71-8BAA-9B14ABF47ABB}" name="10" dataDxfId="233"/>
    <tableColumn id="12" xr3:uid="{B9066341-D4ED-4395-BC0C-EF924C214A70}" name="Averager" dataDxfId="232">
      <calculatedColumnFormula>AVERAGE(C5:L5)</calculatedColumnFormula>
    </tableColumn>
  </tableColumns>
  <tableStyleInfo name="TableStyleLight21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2A7880-5AFE-4CD3-8E48-157D561C2A4B}" name="Table810" displayName="Table810" ref="B10:M13" totalsRowShown="0" headerRowDxfId="231" dataDxfId="230">
  <autoFilter ref="B10:M13" xr:uid="{C62A7880-5AFE-4CD3-8E48-157D561C2A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1B409C6-A6D5-4ACD-AAB3-421229949F52}" name="Times" dataDxfId="229"/>
    <tableColumn id="2" xr3:uid="{108D2E9E-9DA3-409A-B7D2-701F1B39E2E8}" name="1" dataDxfId="228"/>
    <tableColumn id="3" xr3:uid="{EB7888A1-1646-40B8-AA8F-C68A75F34453}" name="2" dataDxfId="227"/>
    <tableColumn id="4" xr3:uid="{B9AAA9AB-2917-4843-B48D-7F5CB974F68F}" name="3" dataDxfId="226"/>
    <tableColumn id="5" xr3:uid="{87518E19-4A67-40A6-B8F8-FA325641907E}" name="4" dataDxfId="225"/>
    <tableColumn id="6" xr3:uid="{C7DD0C80-0B45-44FC-AED9-36C6A3D7F3DB}" name="5" dataDxfId="224"/>
    <tableColumn id="7" xr3:uid="{3683FBC2-8BDC-4531-9A6D-B9A3F7C949A2}" name="6" dataDxfId="223"/>
    <tableColumn id="8" xr3:uid="{B411ACFA-16A3-4276-96CE-1B17262FBD8C}" name="7" dataDxfId="222"/>
    <tableColumn id="9" xr3:uid="{3E951F06-8BB0-4FA7-93A7-CB40861E5CA0}" name="8" dataDxfId="221"/>
    <tableColumn id="10" xr3:uid="{620E93A7-CB4D-4BF7-A5F1-36955E7566D9}" name="9" dataDxfId="220"/>
    <tableColumn id="11" xr3:uid="{FDA175D5-F5D6-4FB7-9FC2-89CE31A12F8C}" name="10" dataDxfId="219"/>
    <tableColumn id="12" xr3:uid="{5F000011-31E7-480C-AC96-9C74484C282A}" name="Averager" dataDxfId="218">
      <calculatedColumnFormula>AVERAGE(C11:L11)</calculatedColumnFormula>
    </tableColumn>
  </tableColumns>
  <tableStyleInfo name="TableStyleLight21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AB23AF-471E-4CA1-A350-E346C60AE675}" name="Table81011" displayName="Table81011" ref="B16:M19" totalsRowShown="0" headerRowDxfId="217" dataDxfId="216">
  <autoFilter ref="B16:M19" xr:uid="{C4AB23AF-471E-4CA1-A350-E346C60AE6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3CAB5DC-EABD-49B1-87B1-D659D302B4B6}" name="Times" dataDxfId="215"/>
    <tableColumn id="2" xr3:uid="{597FF231-FA53-486A-8DB5-2DD43DFFA775}" name="1" dataDxfId="214"/>
    <tableColumn id="3" xr3:uid="{99F4703E-CCDF-4506-AD17-27B84FE47A54}" name="2" dataDxfId="213"/>
    <tableColumn id="4" xr3:uid="{D0CB1430-A6DB-417D-8B2C-AA9F64B9D8DA}" name="3" dataDxfId="212"/>
    <tableColumn id="5" xr3:uid="{CEA5012F-2831-42C2-BFCB-1914D42A026F}" name="4" dataDxfId="211"/>
    <tableColumn id="6" xr3:uid="{317CD77B-80AF-4D93-8976-4D0426D11667}" name="5" dataDxfId="210"/>
    <tableColumn id="7" xr3:uid="{9463DC35-8D1C-4298-9D70-BA89988D4276}" name="6" dataDxfId="209"/>
    <tableColumn id="8" xr3:uid="{6C85E31B-476C-4449-80FF-D76876460E49}" name="7" dataDxfId="208"/>
    <tableColumn id="9" xr3:uid="{531ACA8B-2CBF-4224-9F8A-2D9054D6B9B5}" name="8" dataDxfId="207"/>
    <tableColumn id="10" xr3:uid="{6B6DF26C-922F-4DD0-85AD-134FED5C224E}" name="9" dataDxfId="206"/>
    <tableColumn id="11" xr3:uid="{17ED98A7-F183-499E-85F4-5A988880F80B}" name="10" dataDxfId="205"/>
    <tableColumn id="12" xr3:uid="{0494BB99-932E-49BE-9EAF-DF0F6CBDC19C}" name="Averager" dataDxfId="204">
      <calculatedColumnFormula>AVERAGE(C17:L17)</calculatedColumnFormula>
    </tableColumn>
  </tableColumns>
  <tableStyleInfo name="TableStyleLight21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94D6E4-B969-4F6E-A608-DF2A2CD80D5B}" name="Table81012" displayName="Table81012" ref="B22:M25" totalsRowShown="0" headerRowDxfId="203" dataDxfId="202">
  <autoFilter ref="B22:M25" xr:uid="{CC94D6E4-B969-4F6E-A608-DF2A2CD80D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8E12B20-440E-4EAF-AF0A-FABB218AB990}" name="Times" dataDxfId="201"/>
    <tableColumn id="2" xr3:uid="{488546D7-0384-464F-A0C6-659324BC9A40}" name="1" dataDxfId="200"/>
    <tableColumn id="3" xr3:uid="{035E11B7-38CE-4213-B595-E8720CA5CDBF}" name="2" dataDxfId="199"/>
    <tableColumn id="4" xr3:uid="{1F34551B-055D-40F2-8C34-A3ECD0785EF2}" name="3" dataDxfId="198"/>
    <tableColumn id="5" xr3:uid="{B0047734-8E4F-485D-B278-952A7C9765D9}" name="4" dataDxfId="197"/>
    <tableColumn id="6" xr3:uid="{89A120A9-7971-4B1B-AA3C-47927A4E91EE}" name="5" dataDxfId="196"/>
    <tableColumn id="7" xr3:uid="{CF0D961E-3B3F-4CD9-A16E-78D988C06B93}" name="6" dataDxfId="195"/>
    <tableColumn id="8" xr3:uid="{93B20603-CDD6-48CB-B511-C005D4C9E3EF}" name="7" dataDxfId="194"/>
    <tableColumn id="9" xr3:uid="{D7D46A2A-5756-4C06-8C5F-73449C981DCB}" name="8" dataDxfId="193"/>
    <tableColumn id="10" xr3:uid="{5C6FF163-8DFD-4785-A3B8-663ECA4A151C}" name="9" dataDxfId="192"/>
    <tableColumn id="11" xr3:uid="{32233CD2-76FF-4DB0-9EF0-BABA517F8F2B}" name="10" dataDxfId="191"/>
    <tableColumn id="12" xr3:uid="{1099A268-D141-4566-9DC5-2DBCC4DDCDD6}" name="Averager" dataDxfId="190">
      <calculatedColumnFormula>AVERAGE(C23:L23)</calculatedColumnFormula>
    </tableColumn>
  </tableColumns>
  <tableStyleInfo name="TableStyleLight21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C1A018B-DE02-4D53-9D2D-09E415FFF97E}" name="Table837" displayName="Table837" ref="B4:M7" totalsRowShown="0" headerRowDxfId="189" dataDxfId="188">
  <autoFilter ref="B4:M7" xr:uid="{9C1A018B-DE02-4D53-9D2D-09E415FFF9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0B04F26-DA8E-4CCC-98B2-D98D077ED764}" name="Times" dataDxfId="187"/>
    <tableColumn id="2" xr3:uid="{EAE5828F-B5EC-4B7A-A6E8-DD7A33DA0F99}" name="1" dataDxfId="186"/>
    <tableColumn id="3" xr3:uid="{B64407BD-DB0A-45BA-8AD4-9ED5843FD5B1}" name="2" dataDxfId="185"/>
    <tableColumn id="4" xr3:uid="{E23E11FB-AC58-4783-A830-3427732B0E58}" name="3" dataDxfId="184"/>
    <tableColumn id="5" xr3:uid="{35891267-397F-4495-848B-C0517B7EF735}" name="4" dataDxfId="183"/>
    <tableColumn id="6" xr3:uid="{3B0D392B-0180-4561-B0DA-DD25542441DE}" name="5" dataDxfId="182"/>
    <tableColumn id="7" xr3:uid="{C5C20784-A69E-4427-8475-ACE4243C32A6}" name="6" dataDxfId="181"/>
    <tableColumn id="8" xr3:uid="{06FDDD47-AAA8-46B0-8467-4FC015A22288}" name="7" dataDxfId="180"/>
    <tableColumn id="9" xr3:uid="{0BFB7D51-FC67-4563-A921-4A8887DACCEE}" name="8" dataDxfId="179"/>
    <tableColumn id="10" xr3:uid="{9DE1BBD1-C858-42E7-BBB9-D87E76CB096B}" name="9" dataDxfId="178"/>
    <tableColumn id="11" xr3:uid="{8DE4CD18-82B8-4E12-870F-01286B6A253F}" name="10" dataDxfId="177"/>
    <tableColumn id="12" xr3:uid="{5BE76B37-6908-487E-ACA4-368A4E54EC4B}" name="Averager" dataDxfId="176">
      <calculatedColumnFormula>AVERAGE(C5:L5)</calculatedColumnFormula>
    </tableColumn>
  </tableColumns>
  <tableStyleInfo name="TableStyleLight21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B7A5C3D-5039-44DB-9B35-DFB14CE522B8}" name="Table81038" displayName="Table81038" ref="B10:M13" totalsRowShown="0" headerRowDxfId="175" dataDxfId="174">
  <autoFilter ref="B10:M13" xr:uid="{9B7A5C3D-5039-44DB-9B35-DFB14CE522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6562282-5F31-4E9E-92D2-891C01C5510E}" name="Times" dataDxfId="173"/>
    <tableColumn id="2" xr3:uid="{C3F533CB-A29F-43E3-8BE6-C16CEB5F16CE}" name="1" dataDxfId="172"/>
    <tableColumn id="3" xr3:uid="{53B03B21-4D44-4EDD-A209-1F40769AAC7B}" name="2" dataDxfId="171"/>
    <tableColumn id="4" xr3:uid="{3161BA15-7BE6-4DD0-A3C8-5C9E6D97A1C4}" name="3" dataDxfId="170"/>
    <tableColumn id="5" xr3:uid="{945B092C-08B9-46FD-9273-B72F82FD09C2}" name="4" dataDxfId="169"/>
    <tableColumn id="6" xr3:uid="{B87B912B-2716-4066-A017-E58D8098ECD2}" name="5" dataDxfId="168"/>
    <tableColumn id="7" xr3:uid="{AEDBCAE6-9324-49F7-99B3-1727D6045142}" name="6" dataDxfId="167"/>
    <tableColumn id="8" xr3:uid="{399A92B5-8C24-4CA4-9A67-3FA03DFCE771}" name="7" dataDxfId="166"/>
    <tableColumn id="9" xr3:uid="{0AF5DAFD-8815-48CD-912E-091A8A983E26}" name="8" dataDxfId="165"/>
    <tableColumn id="10" xr3:uid="{4AF9F345-391E-4740-AE39-893A41A9F6EC}" name="9" dataDxfId="164"/>
    <tableColumn id="11" xr3:uid="{2A6729F8-5CE6-4ECA-9490-AA43963DEC1D}" name="10" dataDxfId="163"/>
    <tableColumn id="12" xr3:uid="{018ECD4B-CD31-4897-8DD4-BEB0818BAF15}" name="Averager" dataDxfId="162">
      <calculatedColumnFormula>AVERAGE(C11:L11)</calculatedColumnFormula>
    </tableColumn>
  </tableColumns>
  <tableStyleInfo name="TableStyleLight21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69886F3-F025-4735-9065-754DD6D3FD10}" name="Table8101139" displayName="Table8101139" ref="B16:M19" totalsRowShown="0" headerRowDxfId="161" dataDxfId="160">
  <autoFilter ref="B16:M19" xr:uid="{B69886F3-F025-4735-9065-754DD6D3FD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78DDBCB1-FB5A-4D86-A951-7EECFE18295E}" name="Times" dataDxfId="159"/>
    <tableColumn id="2" xr3:uid="{E273F775-4931-4F43-8D74-6502A1475092}" name="1" dataDxfId="158"/>
    <tableColumn id="3" xr3:uid="{5BB45299-12F1-49A8-8E0C-36CFF958EE7C}" name="2" dataDxfId="157"/>
    <tableColumn id="4" xr3:uid="{65F1695F-7EE2-479B-AA68-F7BFC5AC7C6B}" name="3" dataDxfId="156"/>
    <tableColumn id="5" xr3:uid="{85146B26-ADCF-4B37-B727-87AA8CF7339E}" name="4" dataDxfId="155"/>
    <tableColumn id="6" xr3:uid="{A7351617-FC2C-442D-8F8D-4573C57D56C5}" name="5" dataDxfId="154"/>
    <tableColumn id="7" xr3:uid="{10AF0FED-4A6D-4C5D-B7F2-AD5ABD748BCD}" name="6" dataDxfId="153"/>
    <tableColumn id="8" xr3:uid="{F829B93F-03DB-4A14-B263-9571E3E453B8}" name="7" dataDxfId="152"/>
    <tableColumn id="9" xr3:uid="{A3135839-C823-487F-9CBF-FF0B4AFAF187}" name="8" dataDxfId="151"/>
    <tableColumn id="10" xr3:uid="{D5314340-E50F-4111-908F-F01FDA5317FF}" name="9" dataDxfId="150"/>
    <tableColumn id="11" xr3:uid="{D597311B-F4DE-4134-A3F4-7D45A7ABA5AC}" name="10" dataDxfId="149"/>
    <tableColumn id="12" xr3:uid="{272DB8ED-5991-43A0-8A43-8E176A0BE37E}" name="Averager" dataDxfId="148">
      <calculatedColumnFormula>AVERAGE(C17:L17)</calculatedColumnFormula>
    </tableColumn>
  </tableColumns>
  <tableStyleInfo name="TableStyleLight21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3EA1FD0-7B8B-4971-9795-4D883319D171}" name="Table8101240" displayName="Table8101240" ref="B22:M25" totalsRowShown="0" headerRowDxfId="147" dataDxfId="146">
  <autoFilter ref="B22:M25" xr:uid="{43EA1FD0-7B8B-4971-9795-4D883319D1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004D56D-1CCC-44F7-B603-E8877C421580}" name="Times" dataDxfId="145"/>
    <tableColumn id="2" xr3:uid="{7D5982FB-B487-44DA-8606-23F1A52AA649}" name="1" dataDxfId="144"/>
    <tableColumn id="3" xr3:uid="{732301B7-E06E-4F73-A97C-B3A57DB3AD9E}" name="2" dataDxfId="143"/>
    <tableColumn id="4" xr3:uid="{074C2C7E-B4ED-46CA-B658-338D31EA2C5E}" name="3" dataDxfId="142"/>
    <tableColumn id="5" xr3:uid="{E70DC68B-AE97-44A6-9AFC-4C6C27A39EC6}" name="4" dataDxfId="141"/>
    <tableColumn id="6" xr3:uid="{70628CE9-C217-4D49-BEF6-2873A95E642A}" name="5" dataDxfId="140"/>
    <tableColumn id="7" xr3:uid="{046E9D00-4BEB-4BB1-90F2-58A5D8659FD2}" name="6" dataDxfId="139"/>
    <tableColumn id="8" xr3:uid="{715AD093-4D7F-48C5-AF3E-D02CB0C95BF5}" name="7" dataDxfId="138"/>
    <tableColumn id="9" xr3:uid="{A72ABB27-7B54-4CDE-8849-9966E1A8F3C3}" name="8" dataDxfId="137"/>
    <tableColumn id="10" xr3:uid="{8302AFCA-7C40-49B4-870A-6C6D850FD787}" name="9" dataDxfId="136"/>
    <tableColumn id="11" xr3:uid="{06ECF813-AA8B-4046-BFCF-E0465C98F8C7}" name="10" dataDxfId="135"/>
    <tableColumn id="12" xr3:uid="{9A5A725C-02A5-44F7-8C8B-9423A1E523C1}" name="Averager" dataDxfId="134">
      <calculatedColumnFormula>AVERAGE(C23:L23)</calculatedColumnFormula>
    </tableColumn>
  </tableColumns>
  <tableStyleInfo name="TableStyleLight21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6BC0DC-ED49-469F-A130-456024A93D33}" name="Table813" displayName="Table813" ref="B4:M7" totalsRowShown="0" headerRowDxfId="133" dataDxfId="132">
  <autoFilter ref="B4:M7" xr:uid="{246BC0DC-ED49-469F-A130-456024A93D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55B59E05-18E8-43F8-A147-703ACBD5D5B4}" name="Times" dataDxfId="131"/>
    <tableColumn id="2" xr3:uid="{0E59580C-F59A-4E05-B153-620AB2A78CBE}" name="1" dataDxfId="130"/>
    <tableColumn id="3" xr3:uid="{B6B0A930-16C4-4002-AF92-FDCBC4EFB77B}" name="2" dataDxfId="129"/>
    <tableColumn id="4" xr3:uid="{88821189-AE29-4F1C-8C7E-324C9805094F}" name="3" dataDxfId="128"/>
    <tableColumn id="5" xr3:uid="{08B26B49-5795-40F9-9A5B-E9C4F85DF37A}" name="4" dataDxfId="127"/>
    <tableColumn id="6" xr3:uid="{6EC18A98-0FA3-436E-9CB4-358ECE27210B}" name="5" dataDxfId="126"/>
    <tableColumn id="7" xr3:uid="{D25FF3FD-155F-4FD8-A1BA-6072D0D8D22D}" name="6" dataDxfId="125"/>
    <tableColumn id="8" xr3:uid="{4742F1C2-F9C2-43C9-BB13-D8CA971FF5F7}" name="7" dataDxfId="124"/>
    <tableColumn id="9" xr3:uid="{11A1F6E5-F9D3-4678-A060-7D7FEF0FF4F8}" name="8" dataDxfId="123"/>
    <tableColumn id="10" xr3:uid="{B69A98CE-A585-48B8-AE40-77D00A1F5EDE}" name="9" dataDxfId="122"/>
    <tableColumn id="11" xr3:uid="{83E09438-AC1E-432F-BFEC-FF3C0AF4D45C}" name="10" dataDxfId="121"/>
    <tableColumn id="12" xr3:uid="{28DE419B-DF10-4343-BCD9-51442770A995}" name="Averager" dataDxfId="120">
      <calculatedColumnFormula>AVERAGE(C5:L5)</calculatedColumnFormula>
    </tableColumn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98E9E5-7A38-4139-BDBA-D2D87650ED20}" name="Table6" displayName="Table6" ref="B23:Z25" totalsRowShown="0">
  <autoFilter ref="B23:Z25" xr:uid="{5A98E9E5-7A38-4139-BDBA-D2D87650ED20}"/>
  <tableColumns count="25">
    <tableColumn id="1" xr3:uid="{C9B4F0D8-B8B6-4D6E-A019-F794A4C97F38}" name="Column1"/>
    <tableColumn id="2" xr3:uid="{0D44B2D6-1A32-41DD-ACCF-22D989B981DB}" name="1"/>
    <tableColumn id="3" xr3:uid="{9A25A901-B0E1-4035-BEBB-CD40D1E9CC03}" name="2"/>
    <tableColumn id="4" xr3:uid="{8C1C5B0C-5888-4020-BC02-E128B038457F}" name="3"/>
    <tableColumn id="5" xr3:uid="{0B1A0982-8B07-44B3-A4EC-985C9B7E1B02}" name="4"/>
    <tableColumn id="6" xr3:uid="{677ACAB9-6244-4D73-A2DA-F5284E476448}" name="5"/>
    <tableColumn id="7" xr3:uid="{6CE5EF37-4374-4FA2-A019-CA6AA5D205C3}" name="6"/>
    <tableColumn id="8" xr3:uid="{8F7E047D-54C1-436D-99A2-CFCCD9FE5EBC}" name="7"/>
    <tableColumn id="9" xr3:uid="{C768370F-14CE-4A6C-B63F-E9C0B76BFB73}" name="8"/>
    <tableColumn id="10" xr3:uid="{8F87DA0E-7F4D-4DC3-A585-6D6594387426}" name="9"/>
    <tableColumn id="11" xr3:uid="{39C526E9-5E25-4D5B-A90A-BA44A1271D73}" name="10"/>
    <tableColumn id="12" xr3:uid="{97347315-6A5A-4B0A-BE1D-2E523CF165FC}" name="11"/>
    <tableColumn id="13" xr3:uid="{2BAA1053-C177-4ED9-9B43-073BB476E450}" name="12"/>
    <tableColumn id="14" xr3:uid="{56204981-0EFF-4C09-B9C9-CD1C0EDC521F}" name="13"/>
    <tableColumn id="15" xr3:uid="{FBD46581-88C3-4C08-A881-50355382F045}" name="14"/>
    <tableColumn id="16" xr3:uid="{9CA9D824-696D-4A7A-B859-A009BCC4D730}" name="15"/>
    <tableColumn id="17" xr3:uid="{CF98AC64-36DC-4877-B21B-E570B3026611}" name="16"/>
    <tableColumn id="18" xr3:uid="{A3B0F68B-E3E8-4214-9BE8-F1F35B20D536}" name="17"/>
    <tableColumn id="19" xr3:uid="{E3119030-A99E-4AA7-9CB5-973F84C50DBD}" name="18"/>
    <tableColumn id="20" xr3:uid="{6A0DA62B-DB40-43A7-8FA7-FFE724F1DBD0}" name="19"/>
    <tableColumn id="21" xr3:uid="{1382A228-5E11-48E8-9632-1C1DC80CEDC5}" name="20"/>
    <tableColumn id="22" xr3:uid="{F565ACFF-E30E-4540-8396-1558B3E55DE2}" name="21"/>
    <tableColumn id="23" xr3:uid="{3448E155-D8CE-4BD8-B72C-4C7703762D1B}" name="22"/>
    <tableColumn id="24" xr3:uid="{2A4E0754-1E17-421C-8F61-B56526BC534C}" name="23"/>
    <tableColumn id="25" xr3:uid="{B0C38E2C-F221-4941-9303-428E6379F72A}" name="24" dataDxfId="3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57CD94-1AD7-4DB7-98EC-80C2A5848700}" name="Table81014" displayName="Table81014" ref="B10:M13" totalsRowShown="0" headerRowDxfId="119" dataDxfId="118">
  <autoFilter ref="B10:M13" xr:uid="{2C57CD94-1AD7-4DB7-98EC-80C2A58487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F631D68-BA27-4C8F-AAD7-04BB63F6BC98}" name="Times" dataDxfId="117"/>
    <tableColumn id="2" xr3:uid="{BDA71DC4-9A53-4E33-BD74-93BC0ED91645}" name="1" dataDxfId="116"/>
    <tableColumn id="3" xr3:uid="{699175A3-460D-4F70-9A1C-A790A245F159}" name="2" dataDxfId="115"/>
    <tableColumn id="4" xr3:uid="{98A1EA18-CD43-4CC9-95C1-AF20FF29D211}" name="3" dataDxfId="114"/>
    <tableColumn id="5" xr3:uid="{9BF8E910-D2C9-4DF6-BDCD-0353B4A88401}" name="4" dataDxfId="113"/>
    <tableColumn id="6" xr3:uid="{91486909-3754-4C42-A75E-FAB3BB2C3922}" name="5" dataDxfId="112"/>
    <tableColumn id="7" xr3:uid="{E4A55DE0-D2DE-49EA-9106-4288597F0E8F}" name="6" dataDxfId="111"/>
    <tableColumn id="8" xr3:uid="{9D39D3C0-5FE8-4C84-A177-52551FD716DF}" name="7" dataDxfId="110"/>
    <tableColumn id="9" xr3:uid="{88A96BC2-1A65-486A-A464-745B533A9FF0}" name="8" dataDxfId="109"/>
    <tableColumn id="10" xr3:uid="{67B2B37D-4B9B-4FC4-8AC4-5ACFC912637F}" name="9" dataDxfId="108"/>
    <tableColumn id="11" xr3:uid="{78FF8218-FC74-4D26-B0C5-EE0437D4EF5C}" name="10" dataDxfId="107"/>
    <tableColumn id="12" xr3:uid="{A11B99BE-6939-4670-B6A9-BE5DA17ECF74}" name="Averager" dataDxfId="106">
      <calculatedColumnFormula>AVERAGE(C11:L11)</calculatedColumnFormula>
    </tableColumn>
  </tableColumns>
  <tableStyleInfo name="TableStyleLight21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24DAA5C-644A-4AF1-A9AE-42240B8DF899}" name="Table8101115" displayName="Table8101115" ref="B16:M20" totalsRowShown="0" headerRowDxfId="105" dataDxfId="104">
  <autoFilter ref="B16:M20" xr:uid="{124DAA5C-644A-4AF1-A9AE-42240B8DF89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A55220F-FB07-4AB5-A723-DAF379BF07AB}" name="Times" dataDxfId="103"/>
    <tableColumn id="2" xr3:uid="{80E7EB7B-0FC2-4080-A8C3-1F7555475082}" name="1" dataDxfId="102"/>
    <tableColumn id="3" xr3:uid="{57A347F7-6EBD-42D0-A1E5-8AA3F1C13D2E}" name="2" dataDxfId="101"/>
    <tableColumn id="4" xr3:uid="{5411CC1A-6937-4A2B-A640-3305FCC1DAFE}" name="3" dataDxfId="100"/>
    <tableColumn id="5" xr3:uid="{45E76DD0-8087-4D40-81D1-E53B4F431176}" name="4" dataDxfId="99"/>
    <tableColumn id="6" xr3:uid="{E690D6DA-9C16-451D-B7B4-BD1C113E0F25}" name="5" dataDxfId="98"/>
    <tableColumn id="7" xr3:uid="{6C55DE0F-2826-45C6-A88A-3DCCEAAE5792}" name="6" dataDxfId="97"/>
    <tableColumn id="8" xr3:uid="{225D452E-2DF5-4E48-809D-3E98ABB70E8E}" name="7" dataDxfId="96"/>
    <tableColumn id="9" xr3:uid="{F6DD9BE9-27C6-41BF-9918-2649C2C6CA86}" name="8" dataDxfId="95"/>
    <tableColumn id="10" xr3:uid="{D50BBF40-699F-4DCD-B952-70B2CB57E37F}" name="9" dataDxfId="94"/>
    <tableColumn id="11" xr3:uid="{F8B11392-2BA1-493F-9EBC-6DAF8F3D44ED}" name="10" dataDxfId="93"/>
    <tableColumn id="12" xr3:uid="{84E26AD3-8E31-4156-A6C7-3F48B7D7C61E}" name="Averager" dataDxfId="92">
      <calculatedColumnFormula>AVERAGE(C17:L17)</calculatedColumnFormula>
    </tableColumn>
  </tableColumns>
  <tableStyleInfo name="TableStyleLight21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B36628-7A46-421E-88A2-FB30AC8A3C14}" name="Table8101216" displayName="Table8101216" ref="B22:M25" totalsRowShown="0" headerRowDxfId="91" dataDxfId="90">
  <autoFilter ref="B22:M25" xr:uid="{BCB36628-7A46-421E-88A2-FB30AC8A3C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47986DDA-ACAA-47F7-9C5D-B29AF2B278FF}" name="Times" dataDxfId="89"/>
    <tableColumn id="2" xr3:uid="{28D32F2F-283E-4B83-B9B3-A2733A6FD889}" name="1" dataDxfId="88"/>
    <tableColumn id="3" xr3:uid="{F990B832-2D2E-4C39-96BE-74F61A86C77A}" name="2" dataDxfId="87"/>
    <tableColumn id="4" xr3:uid="{003565C2-6D2E-41D5-A4D7-6069A919872D}" name="3" dataDxfId="86"/>
    <tableColumn id="5" xr3:uid="{4997FBE7-7678-40B9-8FF3-D3D8D1A8C551}" name="4" dataDxfId="85"/>
    <tableColumn id="6" xr3:uid="{EAFAF60D-7244-4A23-B8A6-028A034EBD85}" name="5" dataDxfId="84"/>
    <tableColumn id="7" xr3:uid="{AC16D4CA-5BBB-41D4-AD39-04C537948D24}" name="6" dataDxfId="83"/>
    <tableColumn id="8" xr3:uid="{BD2E1EAE-B8E2-4AD0-B5E2-5886FBDB8BDC}" name="7" dataDxfId="82"/>
    <tableColumn id="9" xr3:uid="{D5B353E4-DE95-4282-86BA-73554792CE9D}" name="8" dataDxfId="81"/>
    <tableColumn id="10" xr3:uid="{722048E9-046F-456A-9725-35CAB953089B}" name="9" dataDxfId="80"/>
    <tableColumn id="11" xr3:uid="{C7A10112-EBA5-4582-97DF-91F9F437FEA1}" name="10" dataDxfId="79"/>
    <tableColumn id="12" xr3:uid="{47E19D47-8286-437D-96B2-F2352B96D671}" name="Averager" dataDxfId="78">
      <calculatedColumnFormula>AVERAGE(C23:L23)</calculatedColumnFormula>
    </tableColumn>
  </tableColumns>
  <tableStyleInfo name="TableStyleLight21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936225-D14C-49C6-AF0E-6CA7B84B8A06}" name="Table817" displayName="Table817" ref="B4:M7" totalsRowShown="0" headerRowDxfId="77" dataDxfId="76">
  <autoFilter ref="B4:M7" xr:uid="{50936225-D14C-49C6-AF0E-6CA7B84B8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7DE025F-2288-4775-9D09-8971D7D1DFDF}" name="Times" dataDxfId="75"/>
    <tableColumn id="2" xr3:uid="{3F96397B-5229-4037-AA82-5594B70D369D}" name="1" dataDxfId="74"/>
    <tableColumn id="3" xr3:uid="{D5E1BB0F-A7A2-4FF5-BB06-9A26686E8CD0}" name="2" dataDxfId="73"/>
    <tableColumn id="4" xr3:uid="{1DEE2709-AA3A-4A32-98F8-4F62FA1DB808}" name="3" dataDxfId="72"/>
    <tableColumn id="5" xr3:uid="{0A4FD0B8-D623-480F-AD27-5A2854122C44}" name="4" dataDxfId="71"/>
    <tableColumn id="6" xr3:uid="{02F71CEA-0102-4012-ABEC-517A20CD2E92}" name="5" dataDxfId="70"/>
    <tableColumn id="7" xr3:uid="{CCCD19C1-7E4A-4967-91EF-88E20C762351}" name="6" dataDxfId="69"/>
    <tableColumn id="8" xr3:uid="{85D489E2-F849-4AC8-B702-275E232113D4}" name="7" dataDxfId="68"/>
    <tableColumn id="9" xr3:uid="{EE116532-CFE5-408E-B9CF-2D7267318A82}" name="8" dataDxfId="67"/>
    <tableColumn id="10" xr3:uid="{8C445E80-E551-4CDD-BABE-0B235B8AD88A}" name="9" dataDxfId="66"/>
    <tableColumn id="11" xr3:uid="{62E9970D-7CCB-4A72-A484-E815116127AE}" name="10" dataDxfId="65"/>
    <tableColumn id="12" xr3:uid="{9CCE5819-0EE2-4F62-BB0D-18325F2C52CC}" name="Averager" dataDxfId="64">
      <calculatedColumnFormula>AVERAGE(C5:L5)</calculatedColumnFormula>
    </tableColumn>
  </tableColumns>
  <tableStyleInfo name="TableStyleLight21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DE72A1D-C312-4F7F-98C6-FF50A72AE6E8}" name="Table81018" displayName="Table81018" ref="B10:M13" totalsRowShown="0" headerRowDxfId="63" dataDxfId="62">
  <autoFilter ref="B10:M13" xr:uid="{3DE72A1D-C312-4F7F-98C6-FF50A72AE6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2F2AB7A-65EE-40DB-95D0-707C90DB51A3}" name="Times" dataDxfId="61"/>
    <tableColumn id="2" xr3:uid="{9211ECD9-AEB6-4E5B-B130-5C7D757BBBC7}" name="1" dataDxfId="60"/>
    <tableColumn id="3" xr3:uid="{AE66FE47-67B1-4C8F-A16B-8EF3CA5CEE2D}" name="2" dataDxfId="59"/>
    <tableColumn id="4" xr3:uid="{A13AEF62-1CB1-4971-AA08-970290BC0AB6}" name="3" dataDxfId="58"/>
    <tableColumn id="5" xr3:uid="{1A7CE6A8-25C1-4A81-B3EC-B9914C267889}" name="4" dataDxfId="57"/>
    <tableColumn id="6" xr3:uid="{BDD03FBB-1578-4C1A-9FF6-BD6CBE2A2997}" name="5" dataDxfId="56"/>
    <tableColumn id="7" xr3:uid="{59E3C9F0-1282-4924-9545-8CF18A131400}" name="6" dataDxfId="55"/>
    <tableColumn id="8" xr3:uid="{3B03F5E6-B147-43EB-B412-8D567FFD03AD}" name="7" dataDxfId="54"/>
    <tableColumn id="9" xr3:uid="{6E8F2EC7-9285-47B7-92F7-00612792D2EA}" name="8" dataDxfId="53"/>
    <tableColumn id="10" xr3:uid="{BEC486B9-87D6-4543-B67D-B4DDBD1EDF79}" name="9" dataDxfId="52"/>
    <tableColumn id="11" xr3:uid="{6A2CBD2A-823E-49A9-BFC8-5DB10D7E5382}" name="10" dataDxfId="51"/>
    <tableColumn id="12" xr3:uid="{5786917E-BE4F-4433-B61D-1D226F406658}" name="Averager" dataDxfId="50">
      <calculatedColumnFormula>AVERAGE(C11:L11)</calculatedColumnFormula>
    </tableColumn>
  </tableColumns>
  <tableStyleInfo name="TableStyleLight21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407C015-B1AA-4CE4-B7FC-7D38853C865C}" name="Table8101119" displayName="Table8101119" ref="B16:M20" totalsRowShown="0" headerRowDxfId="49" dataDxfId="48">
  <autoFilter ref="B16:M20" xr:uid="{B407C015-B1AA-4CE4-B7FC-7D38853C86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29DB2B6-30B0-4608-9DAB-EC1A008FF150}" name="Times" dataDxfId="47"/>
    <tableColumn id="2" xr3:uid="{C65A46A6-B64A-4F8B-8E53-B4F4CDCFF189}" name="1" dataDxfId="46"/>
    <tableColumn id="3" xr3:uid="{1A33FDE1-341B-4A83-98F5-A90C23AA93EB}" name="2" dataDxfId="45"/>
    <tableColumn id="4" xr3:uid="{BA393476-3776-4AAB-AB19-B7B218FDEE72}" name="3" dataDxfId="44"/>
    <tableColumn id="5" xr3:uid="{1EACE68D-B462-40D4-AE5C-D3E57EE95D2F}" name="4" dataDxfId="43"/>
    <tableColumn id="6" xr3:uid="{1A328E1E-9D65-45F0-AB92-201D6D86DF53}" name="5" dataDxfId="42"/>
    <tableColumn id="7" xr3:uid="{38D3DD54-424D-4BB0-966F-2F949801E8FE}" name="6" dataDxfId="41"/>
    <tableColumn id="8" xr3:uid="{03D9F780-4699-4FAB-A71B-17847779C605}" name="7" dataDxfId="40"/>
    <tableColumn id="9" xr3:uid="{8336B1B4-64B6-4812-BD7B-53CABCA707B2}" name="8" dataDxfId="39"/>
    <tableColumn id="10" xr3:uid="{EEB6946C-16AC-4306-BE34-58E07467E75D}" name="9" dataDxfId="38"/>
    <tableColumn id="11" xr3:uid="{AE779B8E-BE24-415A-9E0F-AD5987611905}" name="10" dataDxfId="37"/>
    <tableColumn id="12" xr3:uid="{FE41CD55-018C-4757-AF3C-4D44FCD5539E}" name="Averager" dataDxfId="36">
      <calculatedColumnFormula>AVERAGE(C17:L17)</calculatedColumnFormula>
    </tableColumn>
  </tableColumns>
  <tableStyleInfo name="TableStyleLight21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AB3B371-26D2-44FC-AC77-54BCD35F028B}" name="Table8101220" displayName="Table8101220" ref="B22:M25" totalsRowShown="0" headerRowDxfId="35" dataDxfId="34">
  <autoFilter ref="B22:M25" xr:uid="{FAB3B371-26D2-44FC-AC77-54BCD35F02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B2A324B3-9E8E-4346-9634-DF43C5F6A7D0}" name="Times" dataDxfId="33"/>
    <tableColumn id="2" xr3:uid="{7BE96C05-B3F8-4045-920C-2C1C0E6DFB55}" name="1" dataDxfId="32"/>
    <tableColumn id="3" xr3:uid="{4C263860-8D0F-44D6-8122-A444CC5AD644}" name="2" dataDxfId="31"/>
    <tableColumn id="4" xr3:uid="{C01F2AEB-63FB-454D-898B-CA46CBD725B3}" name="3" dataDxfId="30"/>
    <tableColumn id="5" xr3:uid="{8BD7C2D7-FFE4-42D0-BEC6-7568BB99AE80}" name="4" dataDxfId="29"/>
    <tableColumn id="6" xr3:uid="{61AAA52C-1FE9-4F19-8D34-0CFC3B7DFC83}" name="5" dataDxfId="28"/>
    <tableColumn id="7" xr3:uid="{618137E1-4103-4172-856F-DD80A2D2958C}" name="6" dataDxfId="27"/>
    <tableColumn id="8" xr3:uid="{1FDC902F-635E-466E-AC94-8FC8811F6AA4}" name="7" dataDxfId="26"/>
    <tableColumn id="9" xr3:uid="{FB708D12-8EF6-4FAB-87CE-79C6B95BB4C3}" name="8" dataDxfId="25"/>
    <tableColumn id="10" xr3:uid="{81923953-1362-487C-BCE4-7A1882422680}" name="9" dataDxfId="24"/>
    <tableColumn id="11" xr3:uid="{F11363F7-3F00-4281-9EE1-AEEB9E8BC272}" name="10" dataDxfId="23"/>
    <tableColumn id="12" xr3:uid="{B74CB3C4-7CD2-4193-AC6D-7EAC2FD0E915}" name="Averager" dataDxfId="22">
      <calculatedColumnFormula>AVERAGE(C23:L23)</calculatedColumnFormula>
    </tableColumn>
  </tableColumns>
  <tableStyleInfo name="TableStyleLight2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127BF-4CDC-4174-9376-A6149F00AF3C}" name="Table1" displayName="Table1" ref="C5:AA7" totalsRowShown="0" tableBorderDxfId="321">
  <autoFilter ref="C5:AA7" xr:uid="{2CE127BF-4CDC-4174-9376-A6149F00AF3C}"/>
  <tableColumns count="25">
    <tableColumn id="1" xr3:uid="{9963DADB-6D6F-44CF-97A8-6791E0FD738A}" name="Lần" dataDxfId="320"/>
    <tableColumn id="2" xr3:uid="{7EAC3C44-C5CC-40B1-8D13-579B86DA40FA}" name="1" dataDxfId="319"/>
    <tableColumn id="3" xr3:uid="{D32A3CF5-9512-4E98-AE4F-00FEF8C88155}" name="2" dataDxfId="318"/>
    <tableColumn id="4" xr3:uid="{F13FE118-DEF9-4992-AC10-40159753CFA7}" name="3" dataDxfId="317"/>
    <tableColumn id="5" xr3:uid="{FDCACB29-5144-49E3-B5BD-DD079D227D80}" name="4" dataDxfId="316"/>
    <tableColumn id="6" xr3:uid="{2A12245D-B1FA-4E64-B046-967FD13AE963}" name="5" dataDxfId="315"/>
    <tableColumn id="7" xr3:uid="{759EAA51-6F0B-4E6D-8E17-A8D4C1C15935}" name="6" dataDxfId="314"/>
    <tableColumn id="8" xr3:uid="{07BB4AEC-F6E9-4908-A643-1ED942D5A4EC}" name="7" dataDxfId="313"/>
    <tableColumn id="9" xr3:uid="{D2657823-BF93-4A0F-9736-BBAF8F86DB94}" name="8" dataDxfId="312"/>
    <tableColumn id="10" xr3:uid="{5440E720-C14E-421B-8891-F1E2F98F7303}" name="9" dataDxfId="311"/>
    <tableColumn id="11" xr3:uid="{DA294B9D-F2D5-40DE-9CDC-03C1B28F10C3}" name="10" dataDxfId="310"/>
    <tableColumn id="12" xr3:uid="{01570FD1-F7CC-479E-821B-D13D45B0F215}" name="11" dataDxfId="309"/>
    <tableColumn id="13" xr3:uid="{3944D776-F763-4F81-8644-B7C729D9B44F}" name="12" dataDxfId="308"/>
    <tableColumn id="14" xr3:uid="{4267FE8F-4768-49B2-9A21-73223D38BC03}" name="13" dataDxfId="307"/>
    <tableColumn id="15" xr3:uid="{82743255-D320-47D8-8CAD-592D1302732E}" name="14" dataDxfId="306"/>
    <tableColumn id="16" xr3:uid="{56251D23-70F8-4EAE-8CA3-36393103814D}" name="15" dataDxfId="305"/>
    <tableColumn id="17" xr3:uid="{88D28A60-9594-4B7B-9FBE-79BE144526E7}" name="16" dataDxfId="304"/>
    <tableColumn id="18" xr3:uid="{745FC4C8-E79E-474C-A1A4-248896F674F8}" name="17" dataDxfId="303"/>
    <tableColumn id="19" xr3:uid="{9FF57AE0-22C9-44ED-8F05-6E201274AF8E}" name="18" dataDxfId="302"/>
    <tableColumn id="20" xr3:uid="{684B513C-8C33-498A-904A-EB1C72CB7AB9}" name="19" dataDxfId="301"/>
    <tableColumn id="21" xr3:uid="{D09F0A13-3644-4309-9902-9267874415B8}" name="20" dataDxfId="300"/>
    <tableColumn id="22" xr3:uid="{E7D43120-8D63-4199-9361-EDDE0A321A20}" name="21" dataDxfId="299"/>
    <tableColumn id="23" xr3:uid="{0B09606B-D5B0-4627-847F-14E616D9ACDB}" name="22" dataDxfId="298"/>
    <tableColumn id="24" xr3:uid="{DF20C513-D79F-4274-99E0-8D88AC7345CA}" name="23" dataDxfId="297"/>
    <tableColumn id="25" xr3:uid="{98BE5F91-9298-4B32-8AEE-A0AD1CECBA73}" name="24" dataDxfId="2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F01EB2-6CF6-4B08-9888-FB58387B5474}" name="Table5" displayName="Table5" ref="C6:M7" totalsRowShown="0" dataDxfId="295">
  <autoFilter ref="C6:M7" xr:uid="{F6F01EB2-6CF6-4B08-9888-FB58387B5474}"/>
  <tableColumns count="11">
    <tableColumn id="1" xr3:uid="{5EBB4E1A-DF7C-49D2-B632-815E0A038C4C}" name="Column1"/>
    <tableColumn id="2" xr3:uid="{7EF8579E-C480-4105-B92D-34BE09223E69}" name="1" dataDxfId="294"/>
    <tableColumn id="3" xr3:uid="{283F1EFE-BC47-43D7-9F5E-3D69193B17CB}" name="2" dataDxfId="293"/>
    <tableColumn id="4" xr3:uid="{E87E4560-2C6B-464E-835D-1D9DBC9F3F99}" name="3" dataDxfId="292"/>
    <tableColumn id="5" xr3:uid="{1649382A-5937-410B-9908-8279F1B05146}" name="4" dataDxfId="291"/>
    <tableColumn id="6" xr3:uid="{59D86C24-35AF-4EE5-A2D5-00091D6B606E}" name="5" dataDxfId="290"/>
    <tableColumn id="7" xr3:uid="{CF3AEB05-113C-47D6-87D6-BCC32235340D}" name="6" dataDxfId="289"/>
    <tableColumn id="8" xr3:uid="{1B90892B-131C-4C73-B022-34E8C4D69C6B}" name="7" dataDxfId="288"/>
    <tableColumn id="9" xr3:uid="{B148010A-8828-4DC3-84F4-981652EEC567}" name="8" dataDxfId="287"/>
    <tableColumn id="10" xr3:uid="{1D40669E-13ED-4F63-9769-F55C1E9D3DA9}" name="9" dataDxfId="286"/>
    <tableColumn id="11" xr3:uid="{11BB18D4-9E7F-4BD4-A151-14241A3DF56C}" name="10" dataDxfId="2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EC8CE-DB67-431D-BF14-B802E519E872}" name="Table4" displayName="Table4" ref="B4:K28" totalsRowShown="0" headerRowDxfId="284" dataDxfId="283" tableBorderDxfId="282">
  <autoFilter ref="B4:K28" xr:uid="{F42EC8CE-DB67-431D-BF14-B802E519E872}"/>
  <sortState xmlns:xlrd2="http://schemas.microsoft.com/office/spreadsheetml/2017/richdata2" ref="B5:K28">
    <sortCondition ref="B4:B28"/>
  </sortState>
  <tableColumns count="10">
    <tableColumn id="1" xr3:uid="{08FEAA30-460C-49E5-966C-CFCB0F80AFC7}" name="Lần" dataDxfId="281"/>
    <tableColumn id="2" xr3:uid="{CA8E78F0-996D-464C-B1FD-A2545040FE40}" name="Mode" dataDxfId="280"/>
    <tableColumn id="3" xr3:uid="{8FA9E70F-E20E-485F-AE2D-A1319D89BEE6}" name="V/P" dataDxfId="279"/>
    <tableColumn id="4" xr3:uid="{504D070B-ACC6-4FF3-8FB8-9E58E52AF514}" name="Cân đo được " dataDxfId="278"/>
    <tableColumn id="5" xr3:uid="{BDEF9BA7-B4FC-4E6E-BC62-6F20226B86D0}" name="V/P2" dataDxfId="277"/>
    <tableColumn id="6" xr3:uid="{8162211B-DEB5-4A4A-9DA6-F78C5756D2CC}" name="Cân đo được 3" dataDxfId="276"/>
    <tableColumn id="7" xr3:uid="{93326B1E-531B-4C50-8907-F023EEE17BED}" name="V/P4" dataDxfId="275"/>
    <tableColumn id="8" xr3:uid="{051BD401-B3B0-4459-B3D9-8278F3E6F85E}" name="Cân đo được 5" dataDxfId="274"/>
    <tableColumn id="9" xr3:uid="{29501753-D1DC-4C97-93C8-85464386D498}" name="V/P6" dataDxfId="273"/>
    <tableColumn id="10" xr3:uid="{05D67E5E-CD7E-42B9-BAA5-296794480163}" name="Cân đo được 7" dataDxfId="2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2CB011-6253-4A3B-8839-F64905E16E41}" name="Table3" displayName="Table3" ref="N4:W44" totalsRowShown="0" headerRowDxfId="271" dataDxfId="270" tableBorderDxfId="269">
  <autoFilter ref="N4:W44" xr:uid="{EB2CB011-6253-4A3B-8839-F64905E16E41}"/>
  <tableColumns count="10">
    <tableColumn id="1" xr3:uid="{8B6F0884-B5F4-42EA-A454-9F0B586ABDDD}" name="Lần" dataDxfId="268"/>
    <tableColumn id="2" xr3:uid="{A268EBCE-EFEA-4C5C-9053-7EE01E81F3BB}" name="Mode" dataDxfId="267"/>
    <tableColumn id="3" xr3:uid="{C1E8685D-0898-4804-86C0-4C7387B8D2CD}" name="V/P" dataDxfId="266"/>
    <tableColumn id="4" xr3:uid="{AC85817D-9F07-4DFF-B6A1-62AB15678377}" name="Cân đo được " dataDxfId="265"/>
    <tableColumn id="5" xr3:uid="{8BDB2517-0660-4849-A511-95A0AEA060FE}" name="V/P2" dataDxfId="264"/>
    <tableColumn id="6" xr3:uid="{60B85498-05D2-4C2C-9E44-93F87699134C}" name="Cân đo được 3" dataDxfId="263"/>
    <tableColumn id="7" xr3:uid="{A807D824-DFBA-4654-A113-88A39E409420}" name="V/P4" dataDxfId="262"/>
    <tableColumn id="8" xr3:uid="{FC0833F4-3FCD-4F54-9728-9A15EA24F0DD}" name="Cân đo được 5" dataDxfId="261"/>
    <tableColumn id="9" xr3:uid="{3513B9D6-60FE-4B80-9A05-025103EC409B}" name="V/P6" dataDxfId="260"/>
    <tableColumn id="10" xr3:uid="{4A26DC7B-DDA3-4C24-BBFE-D86F0657E398}" name="Cân đo được 7" dataDxfId="259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92C38E-D105-45A7-8CB2-955C6A84539B}" name="Table38" displayName="Table38" ref="AF4:AO44" totalsRowShown="0" headerRowDxfId="258" dataDxfId="257" tableBorderDxfId="256">
  <autoFilter ref="AF4:AO44" xr:uid="{8092C38E-D105-45A7-8CB2-955C6A84539B}"/>
  <tableColumns count="10">
    <tableColumn id="1" xr3:uid="{76127BCF-775B-411A-905A-D60C799696DD}" name="Lần" dataDxfId="255"/>
    <tableColumn id="2" xr3:uid="{7B9C75C6-93C0-436D-A0F6-C5CC9498F4CA}" name="Mode" dataDxfId="254"/>
    <tableColumn id="3" xr3:uid="{9116A0E8-FD05-4F5E-8B3D-C754D8100E3F}" name="V/P" dataDxfId="253"/>
    <tableColumn id="4" xr3:uid="{8106B709-0634-4CA5-AD77-FC38798B0DFE}" name="Cân đo được " dataDxfId="252"/>
    <tableColumn id="5" xr3:uid="{EF1250F1-38B0-4539-A5BF-F73251A41791}" name="V/P2" dataDxfId="251"/>
    <tableColumn id="6" xr3:uid="{F284797F-9785-4F05-8707-6BA7228E566E}" name="Cân đo được 3" dataDxfId="250"/>
    <tableColumn id="7" xr3:uid="{AEE6B448-E507-4EA3-8B79-C1CE67312BB8}" name="V/P4" dataDxfId="249"/>
    <tableColumn id="8" xr3:uid="{A1E5CF5A-5A66-4250-83A9-291EBEC905BD}" name="Cân đo được 5" dataDxfId="248"/>
    <tableColumn id="9" xr3:uid="{72F816F2-1EDC-4535-A05E-25B905F517C9}" name="V/P6" dataDxfId="247"/>
    <tableColumn id="10" xr3:uid="{595B3572-A67F-4178-9B01-C70D7F34A39A}" name="Cân đo được 7" dataDxfId="24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6E7620E-C304-498D-9C3B-BD2C743510FE}" name="Table20" displayName="Table20" ref="C4:G8" totalsRowShown="0" headerRowDxfId="15" dataDxfId="16">
  <autoFilter ref="C4:G8" xr:uid="{76E7620E-C304-498D-9C3B-BD2C743510F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AAA6C16-96C8-4AFD-9584-DF166C162A66}" name=" " dataDxfId="21"/>
    <tableColumn id="2" xr3:uid="{AC124745-6BD3-4789-942D-DD8CE4090907}" name="50" dataDxfId="20"/>
    <tableColumn id="3" xr3:uid="{85383458-2AA5-41EF-8FFE-3C014D3511C9}" name="70" dataDxfId="19"/>
    <tableColumn id="4" xr3:uid="{BDC504F7-9F5A-4613-A7A8-98298643F8AD}" name="90" dataDxfId="18"/>
    <tableColumn id="5" xr3:uid="{850DDBC4-B603-4AC2-83B2-7FA8BF5CE019}" name="100" dataDxfId="17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07ACF41-6647-4680-928D-F8A69497E38C}" name="Table2022" displayName="Table2022" ref="C13:G17" totalsRowShown="0" headerRowDxfId="14" dataDxfId="13">
  <autoFilter ref="C13:G17" xr:uid="{207ACF41-6647-4680-928D-F8A69497E38C}"/>
  <tableColumns count="5">
    <tableColumn id="1" xr3:uid="{CEEFB223-31A6-41EF-AA81-DC7D7E486EF0}" name=" " dataDxfId="12"/>
    <tableColumn id="2" xr3:uid="{F39245F5-E975-4B56-AABF-D0A32E006E37}" name="50" dataDxfId="11"/>
    <tableColumn id="3" xr3:uid="{7B1531E4-651C-46F9-B4A3-B651AAB0FFA6}" name="70" dataDxfId="10"/>
    <tableColumn id="4" xr3:uid="{DA244757-EB34-4F85-A3B6-B1E5B79684BE}" name="90" dataDxfId="9"/>
    <tableColumn id="5" xr3:uid="{FDF3D170-788D-4186-9E20-8604FC1E1FB5}" name="100" dataDxfId="8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4" Type="http://schemas.openxmlformats.org/officeDocument/2006/relationships/table" Target="../tables/table2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B431-9903-4D1F-AB1C-4EBF417BCBDD}">
  <dimension ref="B1:P42"/>
  <sheetViews>
    <sheetView zoomScale="55" zoomScaleNormal="55" workbookViewId="0">
      <selection activeCell="N28" sqref="N28"/>
    </sheetView>
  </sheetViews>
  <sheetFormatPr defaultRowHeight="14.4" x14ac:dyDescent="0.3"/>
  <cols>
    <col min="4" max="4" width="12.109375" customWidth="1"/>
    <col min="5" max="5" width="14.21875" customWidth="1"/>
    <col min="6" max="6" width="10.44140625" customWidth="1"/>
    <col min="7" max="7" width="15.21875" bestFit="1" customWidth="1"/>
    <col min="8" max="8" width="10.44140625" customWidth="1"/>
    <col min="9" max="9" width="15.21875" bestFit="1" customWidth="1"/>
    <col min="11" max="11" width="17.6640625" customWidth="1"/>
    <col min="13" max="13" width="16.21875" customWidth="1"/>
    <col min="14" max="14" width="11.44140625" customWidth="1"/>
    <col min="16" max="16" width="15.5546875" bestFit="1" customWidth="1"/>
    <col min="17" max="17" width="17.6640625" customWidth="1"/>
    <col min="19" max="19" width="16.21875" customWidth="1"/>
  </cols>
  <sheetData>
    <row r="1" spans="2:16" ht="17.399999999999999" x14ac:dyDescent="0.35">
      <c r="B1" s="92" t="s">
        <v>4</v>
      </c>
      <c r="C1" s="92"/>
      <c r="D1" s="92">
        <v>50</v>
      </c>
      <c r="E1" s="92"/>
      <c r="F1" s="92">
        <v>70</v>
      </c>
      <c r="G1" s="92"/>
      <c r="H1" s="92">
        <v>90</v>
      </c>
      <c r="I1" s="92"/>
      <c r="J1" s="92">
        <v>100</v>
      </c>
      <c r="K1" s="92"/>
      <c r="N1" s="35" t="s">
        <v>63</v>
      </c>
      <c r="O1" s="36"/>
      <c r="P1" s="37" t="s">
        <v>64</v>
      </c>
    </row>
    <row r="2" spans="2:16" ht="17.399999999999999" thickBot="1" x14ac:dyDescent="0.35">
      <c r="B2" s="12" t="s">
        <v>0</v>
      </c>
      <c r="C2" s="12" t="s">
        <v>1</v>
      </c>
      <c r="D2" s="12" t="s">
        <v>3</v>
      </c>
      <c r="E2" s="12" t="s">
        <v>2</v>
      </c>
      <c r="F2" s="12" t="s">
        <v>3</v>
      </c>
      <c r="G2" s="12" t="s">
        <v>2</v>
      </c>
      <c r="H2" s="12" t="s">
        <v>3</v>
      </c>
      <c r="I2" s="12" t="s">
        <v>2</v>
      </c>
      <c r="J2" s="12" t="s">
        <v>3</v>
      </c>
      <c r="K2" s="13" t="s">
        <v>2</v>
      </c>
      <c r="N2" s="38"/>
      <c r="P2" s="39"/>
    </row>
    <row r="3" spans="2:16" x14ac:dyDescent="0.3">
      <c r="B3" s="3">
        <v>1</v>
      </c>
      <c r="C3" s="3">
        <v>1</v>
      </c>
      <c r="D3" s="3">
        <v>45</v>
      </c>
      <c r="E3" s="3">
        <v>30</v>
      </c>
      <c r="F3" s="3">
        <v>48</v>
      </c>
      <c r="G3" s="3">
        <v>41</v>
      </c>
      <c r="H3" s="3">
        <v>46</v>
      </c>
      <c r="I3" s="3">
        <v>62</v>
      </c>
      <c r="J3" s="7">
        <v>48</v>
      </c>
      <c r="K3" s="8">
        <v>66</v>
      </c>
      <c r="N3" s="40" t="s">
        <v>60</v>
      </c>
      <c r="O3" s="11" t="s">
        <v>61</v>
      </c>
      <c r="P3" s="39" t="s">
        <v>62</v>
      </c>
    </row>
    <row r="4" spans="2:16" x14ac:dyDescent="0.3">
      <c r="B4" s="5">
        <v>2</v>
      </c>
      <c r="C4" s="5">
        <v>1</v>
      </c>
      <c r="D4" s="5">
        <v>47</v>
      </c>
      <c r="E4" s="5">
        <v>32</v>
      </c>
      <c r="F4" s="5">
        <v>47</v>
      </c>
      <c r="G4" s="5">
        <v>39</v>
      </c>
      <c r="H4" s="5">
        <v>45</v>
      </c>
      <c r="I4" s="5">
        <v>68</v>
      </c>
      <c r="J4" s="5">
        <v>48</v>
      </c>
      <c r="K4" s="6">
        <v>68</v>
      </c>
      <c r="N4" s="41">
        <v>45</v>
      </c>
      <c r="O4" s="6">
        <v>0.06</v>
      </c>
      <c r="P4" s="39">
        <v>6.13</v>
      </c>
    </row>
    <row r="5" spans="2:16" x14ac:dyDescent="0.3">
      <c r="B5" s="7">
        <v>3</v>
      </c>
      <c r="C5" s="7">
        <v>1</v>
      </c>
      <c r="D5" s="7">
        <v>46</v>
      </c>
      <c r="E5" s="7">
        <v>32</v>
      </c>
      <c r="F5" s="7">
        <v>45</v>
      </c>
      <c r="G5" s="7">
        <v>47</v>
      </c>
      <c r="H5" s="7">
        <v>48</v>
      </c>
      <c r="I5" s="7">
        <v>53</v>
      </c>
      <c r="J5" s="7">
        <v>49</v>
      </c>
      <c r="K5" s="8">
        <v>71</v>
      </c>
      <c r="N5" s="42">
        <v>60</v>
      </c>
      <c r="O5" s="8">
        <v>8.1000000000000003E-2</v>
      </c>
      <c r="P5" s="43">
        <v>8.16</v>
      </c>
    </row>
    <row r="6" spans="2:16" x14ac:dyDescent="0.3">
      <c r="B6" s="5">
        <v>4</v>
      </c>
      <c r="C6" s="5">
        <v>1</v>
      </c>
      <c r="D6" s="5">
        <v>48</v>
      </c>
      <c r="E6" s="5">
        <v>31</v>
      </c>
      <c r="F6" s="5">
        <v>47</v>
      </c>
      <c r="G6" s="5">
        <v>44</v>
      </c>
      <c r="H6" s="5">
        <v>47</v>
      </c>
      <c r="I6" s="5">
        <v>59</v>
      </c>
      <c r="J6" s="5">
        <v>47</v>
      </c>
      <c r="K6" s="6">
        <v>74</v>
      </c>
      <c r="N6" s="41">
        <v>75</v>
      </c>
      <c r="O6" s="6">
        <v>0.1</v>
      </c>
      <c r="P6" s="39">
        <v>10.199999999999999</v>
      </c>
    </row>
    <row r="7" spans="2:16" ht="15" thickBot="1" x14ac:dyDescent="0.35">
      <c r="B7" s="7">
        <v>5</v>
      </c>
      <c r="C7" s="7">
        <v>1</v>
      </c>
      <c r="D7" s="7">
        <v>48</v>
      </c>
      <c r="E7" s="7">
        <v>34</v>
      </c>
      <c r="F7" s="7">
        <v>46</v>
      </c>
      <c r="G7" s="7">
        <v>40</v>
      </c>
      <c r="H7" s="7">
        <v>49</v>
      </c>
      <c r="I7" s="7">
        <v>59</v>
      </c>
      <c r="J7" s="7">
        <v>47</v>
      </c>
      <c r="K7" s="8">
        <v>70</v>
      </c>
      <c r="N7" s="44">
        <v>90</v>
      </c>
      <c r="O7" s="45">
        <v>0.12</v>
      </c>
      <c r="P7" s="46">
        <v>12.3</v>
      </c>
    </row>
    <row r="8" spans="2:16" x14ac:dyDescent="0.3">
      <c r="B8" s="5">
        <v>6</v>
      </c>
      <c r="C8" s="5">
        <v>1</v>
      </c>
      <c r="D8" s="5">
        <v>45</v>
      </c>
      <c r="E8" s="5">
        <v>33</v>
      </c>
      <c r="F8" s="5">
        <v>46</v>
      </c>
      <c r="G8" s="5">
        <v>40</v>
      </c>
      <c r="H8" s="5">
        <v>46</v>
      </c>
      <c r="I8" s="5">
        <v>64</v>
      </c>
      <c r="J8" s="5">
        <v>50</v>
      </c>
      <c r="K8" s="6">
        <v>72</v>
      </c>
      <c r="N8" s="33"/>
      <c r="O8" s="34"/>
    </row>
    <row r="9" spans="2:16" x14ac:dyDescent="0.3">
      <c r="B9" s="5">
        <v>7</v>
      </c>
      <c r="C9" s="5">
        <v>1</v>
      </c>
      <c r="D9" s="5"/>
      <c r="E9" s="5"/>
      <c r="F9" s="5"/>
      <c r="G9" s="5"/>
      <c r="H9" s="5"/>
      <c r="I9" s="5"/>
      <c r="J9" s="5"/>
      <c r="K9" s="6"/>
    </row>
    <row r="10" spans="2:16" x14ac:dyDescent="0.3">
      <c r="B10" s="5">
        <v>8</v>
      </c>
      <c r="C10" s="5">
        <v>1</v>
      </c>
      <c r="D10" s="5"/>
      <c r="E10" s="5"/>
      <c r="F10" s="5"/>
      <c r="G10" s="5"/>
      <c r="H10" s="5"/>
      <c r="I10" s="5"/>
      <c r="J10" s="5"/>
      <c r="K10" s="6"/>
    </row>
    <row r="11" spans="2:16" x14ac:dyDescent="0.3">
      <c r="B11" s="5">
        <v>9</v>
      </c>
      <c r="C11" s="5">
        <v>1</v>
      </c>
      <c r="D11" s="5"/>
      <c r="E11" s="5"/>
      <c r="F11" s="5"/>
      <c r="G11" s="5"/>
      <c r="H11" s="5"/>
      <c r="I11" s="5"/>
      <c r="J11" s="5"/>
      <c r="K11" s="6"/>
    </row>
    <row r="12" spans="2:16" x14ac:dyDescent="0.3">
      <c r="B12" s="5">
        <v>10</v>
      </c>
      <c r="C12" s="5">
        <v>1</v>
      </c>
      <c r="D12" s="5"/>
      <c r="E12" s="5"/>
      <c r="F12" s="5"/>
      <c r="G12" s="5"/>
      <c r="H12" s="5"/>
      <c r="I12" s="5"/>
      <c r="J12" s="5"/>
      <c r="K12" s="6"/>
    </row>
    <row r="13" spans="2:16" s="1" customFormat="1" x14ac:dyDescent="0.3">
      <c r="B13" s="10">
        <v>1</v>
      </c>
      <c r="C13" s="10">
        <v>2</v>
      </c>
      <c r="D13" s="10">
        <v>58</v>
      </c>
      <c r="E13" s="10">
        <v>35</v>
      </c>
      <c r="F13" s="10">
        <v>53</v>
      </c>
      <c r="G13" s="10">
        <v>40</v>
      </c>
      <c r="H13" s="10">
        <v>68</v>
      </c>
      <c r="I13" s="10">
        <v>53</v>
      </c>
      <c r="J13" s="10">
        <v>66</v>
      </c>
      <c r="K13" s="11">
        <v>71</v>
      </c>
    </row>
    <row r="14" spans="2:16" x14ac:dyDescent="0.3">
      <c r="B14" s="5">
        <v>2</v>
      </c>
      <c r="C14" s="5">
        <v>2</v>
      </c>
      <c r="D14" s="5">
        <v>59</v>
      </c>
      <c r="E14" s="5">
        <v>32</v>
      </c>
      <c r="F14" s="5">
        <v>51</v>
      </c>
      <c r="G14" s="5">
        <v>42</v>
      </c>
      <c r="H14" s="5">
        <v>66</v>
      </c>
      <c r="I14" s="5">
        <v>62</v>
      </c>
      <c r="J14" s="5">
        <v>64</v>
      </c>
      <c r="K14" s="6">
        <v>64</v>
      </c>
    </row>
    <row r="15" spans="2:16" x14ac:dyDescent="0.3">
      <c r="B15" s="7">
        <v>3</v>
      </c>
      <c r="C15" s="7">
        <v>2</v>
      </c>
      <c r="D15" s="7">
        <v>57</v>
      </c>
      <c r="E15" s="7">
        <v>34</v>
      </c>
      <c r="F15" s="7">
        <v>54</v>
      </c>
      <c r="G15" s="7">
        <v>47</v>
      </c>
      <c r="H15" s="7">
        <v>67</v>
      </c>
      <c r="I15" s="7">
        <v>52</v>
      </c>
      <c r="J15" s="7">
        <v>67</v>
      </c>
      <c r="K15" s="8">
        <v>60</v>
      </c>
    </row>
    <row r="16" spans="2:16" x14ac:dyDescent="0.3">
      <c r="B16" s="5">
        <v>4</v>
      </c>
      <c r="C16" s="5">
        <v>2</v>
      </c>
      <c r="D16" s="5">
        <v>59</v>
      </c>
      <c r="E16" s="5">
        <v>33</v>
      </c>
      <c r="F16" s="5">
        <v>55</v>
      </c>
      <c r="G16" s="5">
        <v>42</v>
      </c>
      <c r="H16" s="5">
        <v>66</v>
      </c>
      <c r="I16" s="5">
        <v>56</v>
      </c>
      <c r="J16" s="5">
        <v>64</v>
      </c>
      <c r="K16" s="6">
        <v>73</v>
      </c>
    </row>
    <row r="17" spans="2:11" x14ac:dyDescent="0.3">
      <c r="B17" s="7">
        <v>5</v>
      </c>
      <c r="C17" s="7">
        <v>2</v>
      </c>
      <c r="D17" s="7">
        <v>60</v>
      </c>
      <c r="E17" s="7">
        <v>36</v>
      </c>
      <c r="F17" s="7">
        <v>54</v>
      </c>
      <c r="G17" s="7">
        <v>40</v>
      </c>
      <c r="H17" s="7">
        <v>67</v>
      </c>
      <c r="I17" s="7">
        <v>52</v>
      </c>
      <c r="J17" s="7">
        <v>62</v>
      </c>
      <c r="K17" s="8">
        <v>73</v>
      </c>
    </row>
    <row r="18" spans="2:11" x14ac:dyDescent="0.3">
      <c r="B18" s="5">
        <v>6</v>
      </c>
      <c r="C18" s="5">
        <v>2</v>
      </c>
      <c r="D18" s="5">
        <v>57</v>
      </c>
      <c r="E18" s="5">
        <v>33</v>
      </c>
      <c r="F18" s="5">
        <v>53</v>
      </c>
      <c r="G18" s="5">
        <v>45</v>
      </c>
      <c r="H18" s="5">
        <v>67</v>
      </c>
      <c r="I18" s="5">
        <v>61</v>
      </c>
      <c r="J18" s="5">
        <v>65</v>
      </c>
      <c r="K18" s="6">
        <v>68</v>
      </c>
    </row>
    <row r="19" spans="2:11" x14ac:dyDescent="0.3">
      <c r="B19" s="5">
        <v>7</v>
      </c>
      <c r="C19" s="5"/>
      <c r="D19" s="5"/>
      <c r="E19" s="5"/>
      <c r="F19" s="5"/>
      <c r="G19" s="5"/>
      <c r="H19" s="5"/>
      <c r="I19" s="5"/>
      <c r="J19" s="33"/>
      <c r="K19" s="34"/>
    </row>
    <row r="20" spans="2:11" x14ac:dyDescent="0.3">
      <c r="B20" s="5">
        <v>8</v>
      </c>
      <c r="C20" s="5"/>
      <c r="D20" s="5"/>
      <c r="E20" s="5"/>
      <c r="F20" s="5"/>
      <c r="G20" s="5"/>
      <c r="H20" s="5"/>
      <c r="I20" s="5"/>
      <c r="J20" s="33"/>
      <c r="K20" s="34"/>
    </row>
    <row r="21" spans="2:11" x14ac:dyDescent="0.3">
      <c r="B21" s="5">
        <v>9</v>
      </c>
      <c r="C21" s="5"/>
      <c r="D21" s="5"/>
      <c r="E21" s="5"/>
      <c r="F21" s="5"/>
      <c r="G21" s="5"/>
      <c r="H21" s="5"/>
      <c r="I21" s="5"/>
      <c r="J21" s="33"/>
      <c r="K21" s="34"/>
    </row>
    <row r="22" spans="2:11" ht="15" thickBot="1" x14ac:dyDescent="0.35">
      <c r="B22" s="5">
        <v>10</v>
      </c>
      <c r="C22" s="5"/>
      <c r="D22" s="5"/>
      <c r="E22" s="5"/>
      <c r="F22" s="5"/>
      <c r="G22" s="5"/>
      <c r="H22" s="5"/>
      <c r="I22" s="5"/>
      <c r="J22" s="33"/>
      <c r="K22" s="34"/>
    </row>
    <row r="23" spans="2:11" s="1" customFormat="1" x14ac:dyDescent="0.3">
      <c r="B23" s="10">
        <v>1</v>
      </c>
      <c r="C23" s="10">
        <v>3</v>
      </c>
      <c r="D23" s="10">
        <v>74</v>
      </c>
      <c r="E23" s="10">
        <v>30</v>
      </c>
      <c r="F23" s="10">
        <v>69</v>
      </c>
      <c r="G23" s="10">
        <v>46</v>
      </c>
      <c r="H23" s="10">
        <v>79</v>
      </c>
      <c r="I23" s="10">
        <v>55</v>
      </c>
      <c r="J23" s="31">
        <v>78</v>
      </c>
      <c r="K23" s="32">
        <v>62</v>
      </c>
    </row>
    <row r="24" spans="2:11" x14ac:dyDescent="0.3">
      <c r="B24" s="5">
        <v>2</v>
      </c>
      <c r="C24" s="5">
        <v>3</v>
      </c>
      <c r="D24" s="5">
        <v>76</v>
      </c>
      <c r="E24" s="5">
        <v>29</v>
      </c>
      <c r="F24" s="5">
        <v>70</v>
      </c>
      <c r="G24" s="5">
        <v>41</v>
      </c>
      <c r="H24" s="5">
        <v>80</v>
      </c>
      <c r="I24" s="5">
        <v>52</v>
      </c>
      <c r="J24" s="5">
        <v>76</v>
      </c>
      <c r="K24" s="6">
        <v>63</v>
      </c>
    </row>
    <row r="25" spans="2:11" x14ac:dyDescent="0.3">
      <c r="B25" s="7">
        <v>3</v>
      </c>
      <c r="C25" s="7">
        <v>3</v>
      </c>
      <c r="D25" s="7">
        <v>77</v>
      </c>
      <c r="E25" s="7">
        <v>29</v>
      </c>
      <c r="F25" s="7">
        <v>72</v>
      </c>
      <c r="G25" s="7">
        <v>41</v>
      </c>
      <c r="H25" s="7">
        <v>79</v>
      </c>
      <c r="I25" s="7">
        <v>56</v>
      </c>
      <c r="J25" s="7">
        <v>77</v>
      </c>
      <c r="K25" s="8">
        <v>79</v>
      </c>
    </row>
    <row r="26" spans="2:11" x14ac:dyDescent="0.3">
      <c r="B26" s="5">
        <v>4</v>
      </c>
      <c r="C26" s="5">
        <v>3</v>
      </c>
      <c r="D26" s="5">
        <v>77</v>
      </c>
      <c r="E26" s="5">
        <v>28</v>
      </c>
      <c r="F26" s="5">
        <v>74</v>
      </c>
      <c r="G26" s="5">
        <v>47</v>
      </c>
      <c r="H26" s="5">
        <v>75</v>
      </c>
      <c r="I26" s="5">
        <v>66</v>
      </c>
      <c r="J26" s="5">
        <v>77</v>
      </c>
      <c r="K26" s="6">
        <v>65</v>
      </c>
    </row>
    <row r="27" spans="2:11" x14ac:dyDescent="0.3">
      <c r="B27" s="7">
        <v>5</v>
      </c>
      <c r="C27" s="7">
        <v>3</v>
      </c>
      <c r="D27" s="7">
        <v>78</v>
      </c>
      <c r="E27" s="7">
        <v>32</v>
      </c>
      <c r="F27" s="7">
        <v>76</v>
      </c>
      <c r="G27" s="7">
        <v>46</v>
      </c>
      <c r="H27" s="7">
        <v>74</v>
      </c>
      <c r="I27" s="7">
        <v>68</v>
      </c>
      <c r="J27" s="7">
        <v>78</v>
      </c>
      <c r="K27" s="8">
        <v>67</v>
      </c>
    </row>
    <row r="28" spans="2:11" x14ac:dyDescent="0.3">
      <c r="B28" s="5">
        <v>6</v>
      </c>
      <c r="C28" s="5">
        <v>3</v>
      </c>
      <c r="D28" s="5">
        <v>77</v>
      </c>
      <c r="E28" s="5">
        <v>28</v>
      </c>
      <c r="F28" s="5">
        <v>77</v>
      </c>
      <c r="G28" s="5">
        <v>44</v>
      </c>
      <c r="H28" s="5">
        <v>75</v>
      </c>
      <c r="I28" s="5">
        <v>61</v>
      </c>
      <c r="J28" s="5">
        <v>78</v>
      </c>
      <c r="K28" s="6">
        <v>64</v>
      </c>
    </row>
    <row r="29" spans="2:11" x14ac:dyDescent="0.3">
      <c r="B29" s="5">
        <v>7</v>
      </c>
      <c r="C29" s="5"/>
      <c r="D29" s="5"/>
      <c r="E29" s="5"/>
      <c r="F29" s="5"/>
      <c r="G29" s="5"/>
      <c r="H29" s="5"/>
      <c r="I29" s="5"/>
      <c r="J29" s="5"/>
      <c r="K29" s="6"/>
    </row>
    <row r="30" spans="2:11" x14ac:dyDescent="0.3">
      <c r="B30" s="5">
        <v>8</v>
      </c>
      <c r="C30" s="5"/>
      <c r="D30" s="5"/>
      <c r="E30" s="5"/>
      <c r="F30" s="5"/>
      <c r="G30" s="5"/>
      <c r="H30" s="5"/>
      <c r="I30" s="5"/>
      <c r="J30" s="5"/>
      <c r="K30" s="6"/>
    </row>
    <row r="31" spans="2:11" x14ac:dyDescent="0.3">
      <c r="B31" s="5">
        <v>9</v>
      </c>
      <c r="C31" s="5"/>
      <c r="D31" s="5"/>
      <c r="E31" s="5"/>
      <c r="F31" s="5"/>
      <c r="G31" s="5"/>
      <c r="H31" s="5"/>
      <c r="I31" s="5"/>
      <c r="J31" s="5"/>
      <c r="K31" s="6"/>
    </row>
    <row r="32" spans="2:11" x14ac:dyDescent="0.3">
      <c r="B32" s="5">
        <v>10</v>
      </c>
      <c r="C32" s="5"/>
      <c r="D32" s="5"/>
      <c r="E32" s="5"/>
      <c r="F32" s="5"/>
      <c r="G32" s="5"/>
      <c r="H32" s="5"/>
      <c r="I32" s="5"/>
      <c r="J32" s="5"/>
      <c r="K32" s="6"/>
    </row>
    <row r="33" spans="2:11" s="1" customFormat="1" x14ac:dyDescent="0.3">
      <c r="B33" s="10">
        <v>1</v>
      </c>
      <c r="C33" s="10">
        <v>4</v>
      </c>
      <c r="D33" s="10">
        <v>92</v>
      </c>
      <c r="E33" s="10">
        <v>24</v>
      </c>
      <c r="F33" s="10">
        <v>87</v>
      </c>
      <c r="G33" s="10">
        <v>35</v>
      </c>
      <c r="H33" s="10">
        <v>92</v>
      </c>
      <c r="I33" s="10">
        <v>42</v>
      </c>
      <c r="J33" s="10">
        <v>91</v>
      </c>
      <c r="K33" s="11">
        <v>52</v>
      </c>
    </row>
    <row r="34" spans="2:11" x14ac:dyDescent="0.3">
      <c r="B34" s="5">
        <v>2</v>
      </c>
      <c r="C34" s="5">
        <v>4</v>
      </c>
      <c r="D34" s="5">
        <v>93</v>
      </c>
      <c r="E34" s="5">
        <v>26</v>
      </c>
      <c r="F34" s="5">
        <v>88</v>
      </c>
      <c r="G34" s="5">
        <v>38</v>
      </c>
      <c r="H34" s="5">
        <v>92</v>
      </c>
      <c r="I34" s="5">
        <v>53</v>
      </c>
      <c r="J34" s="5">
        <v>90</v>
      </c>
      <c r="K34" s="6">
        <v>61</v>
      </c>
    </row>
    <row r="35" spans="2:11" x14ac:dyDescent="0.3">
      <c r="B35" s="7">
        <v>3</v>
      </c>
      <c r="C35" s="7">
        <v>4</v>
      </c>
      <c r="D35" s="7">
        <v>94</v>
      </c>
      <c r="E35" s="7">
        <v>27</v>
      </c>
      <c r="F35" s="7">
        <v>88</v>
      </c>
      <c r="G35" s="7">
        <v>31</v>
      </c>
      <c r="H35" s="7">
        <v>93</v>
      </c>
      <c r="I35" s="7">
        <v>50</v>
      </c>
      <c r="J35" s="7">
        <v>89</v>
      </c>
      <c r="K35" s="8">
        <v>52</v>
      </c>
    </row>
    <row r="36" spans="2:11" x14ac:dyDescent="0.3">
      <c r="B36" s="5">
        <v>4</v>
      </c>
      <c r="C36" s="5">
        <v>4</v>
      </c>
      <c r="D36" s="5">
        <v>91</v>
      </c>
      <c r="E36" s="5">
        <v>25</v>
      </c>
      <c r="F36" s="5">
        <v>89</v>
      </c>
      <c r="G36" s="5">
        <v>35</v>
      </c>
      <c r="H36" s="5">
        <v>91</v>
      </c>
      <c r="I36" s="5">
        <v>42</v>
      </c>
      <c r="J36" s="5">
        <v>91</v>
      </c>
      <c r="K36" s="6">
        <v>62</v>
      </c>
    </row>
    <row r="37" spans="2:11" x14ac:dyDescent="0.3">
      <c r="B37" s="7">
        <v>5</v>
      </c>
      <c r="C37" s="7">
        <v>4</v>
      </c>
      <c r="D37" s="7">
        <v>94</v>
      </c>
      <c r="E37" s="7">
        <v>24</v>
      </c>
      <c r="F37" s="7">
        <v>90</v>
      </c>
      <c r="G37" s="7">
        <v>35</v>
      </c>
      <c r="H37" s="7">
        <v>93</v>
      </c>
      <c r="I37" s="7">
        <v>47</v>
      </c>
      <c r="J37" s="7">
        <v>91</v>
      </c>
      <c r="K37" s="8">
        <v>66</v>
      </c>
    </row>
    <row r="38" spans="2:11" x14ac:dyDescent="0.3">
      <c r="B38" s="9">
        <v>6</v>
      </c>
      <c r="C38" s="9">
        <v>4</v>
      </c>
      <c r="D38" s="9">
        <v>90</v>
      </c>
      <c r="E38" s="9">
        <v>23</v>
      </c>
      <c r="F38" s="9">
        <v>92</v>
      </c>
      <c r="G38" s="9">
        <v>37</v>
      </c>
      <c r="H38" s="9">
        <v>91</v>
      </c>
      <c r="I38" s="9">
        <v>44</v>
      </c>
      <c r="J38" s="9">
        <v>90</v>
      </c>
      <c r="K38" s="2">
        <v>70</v>
      </c>
    </row>
    <row r="39" spans="2:11" x14ac:dyDescent="0.3">
      <c r="B39" s="47">
        <v>7</v>
      </c>
    </row>
    <row r="40" spans="2:11" x14ac:dyDescent="0.3">
      <c r="B40" s="33">
        <v>8</v>
      </c>
    </row>
    <row r="41" spans="2:11" x14ac:dyDescent="0.3">
      <c r="B41" s="47">
        <v>9</v>
      </c>
    </row>
    <row r="42" spans="2:11" x14ac:dyDescent="0.3">
      <c r="B42" s="33">
        <v>10</v>
      </c>
    </row>
  </sheetData>
  <mergeCells count="5">
    <mergeCell ref="D1:E1"/>
    <mergeCell ref="F1:G1"/>
    <mergeCell ref="H1:I1"/>
    <mergeCell ref="J1:K1"/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CB9A-CB4F-411C-9351-5BFF3B77C907}">
  <dimension ref="B3:M25"/>
  <sheetViews>
    <sheetView topLeftCell="A7" workbookViewId="0">
      <selection activeCell="O24" sqref="O24"/>
    </sheetView>
  </sheetViews>
  <sheetFormatPr defaultRowHeight="16.8" x14ac:dyDescent="0.3"/>
  <cols>
    <col min="1" max="1" width="8.88671875" style="52"/>
    <col min="2" max="2" width="16.109375" style="52" bestFit="1" customWidth="1"/>
    <col min="3" max="12" width="8.88671875" style="52"/>
    <col min="13" max="13" width="12.88671875" style="52" bestFit="1" customWidth="1"/>
    <col min="14" max="16384" width="8.88671875" style="52"/>
  </cols>
  <sheetData>
    <row r="3" spans="2:13" ht="17.399999999999999" thickBot="1" x14ac:dyDescent="0.35">
      <c r="B3" s="52" t="s">
        <v>79</v>
      </c>
    </row>
    <row r="4" spans="2:13" ht="17.399999999999999" thickBot="1" x14ac:dyDescent="0.35">
      <c r="B4" s="66" t="s">
        <v>67</v>
      </c>
      <c r="C4" s="67" t="s">
        <v>36</v>
      </c>
      <c r="D4" s="68" t="s">
        <v>37</v>
      </c>
      <c r="E4" s="69" t="s">
        <v>38</v>
      </c>
      <c r="F4" s="68" t="s">
        <v>39</v>
      </c>
      <c r="G4" s="69" t="s">
        <v>40</v>
      </c>
      <c r="H4" s="68" t="s">
        <v>41</v>
      </c>
      <c r="I4" s="69" t="s">
        <v>42</v>
      </c>
      <c r="J4" s="68" t="s">
        <v>43</v>
      </c>
      <c r="K4" s="69" t="s">
        <v>44</v>
      </c>
      <c r="L4" s="68" t="s">
        <v>45</v>
      </c>
      <c r="M4" s="66" t="s">
        <v>70</v>
      </c>
    </row>
    <row r="5" spans="2:13" x14ac:dyDescent="0.3">
      <c r="B5" s="66" t="s">
        <v>59</v>
      </c>
      <c r="C5" s="76">
        <v>46</v>
      </c>
      <c r="D5" s="73">
        <v>45</v>
      </c>
      <c r="E5" s="72">
        <v>48</v>
      </c>
      <c r="F5" s="73">
        <v>47</v>
      </c>
      <c r="G5" s="72">
        <v>49</v>
      </c>
      <c r="H5" s="73">
        <v>46</v>
      </c>
      <c r="I5" s="73">
        <v>45</v>
      </c>
      <c r="J5" s="73">
        <v>47</v>
      </c>
      <c r="K5" s="73">
        <v>48</v>
      </c>
      <c r="L5" s="73">
        <v>46</v>
      </c>
      <c r="M5" s="66">
        <f>AVERAGE(C5:L5)</f>
        <v>46.7</v>
      </c>
    </row>
    <row r="6" spans="2:13" ht="17.399999999999999" thickBot="1" x14ac:dyDescent="0.35">
      <c r="B6" s="66" t="s">
        <v>68</v>
      </c>
      <c r="C6" s="70">
        <f>PI()*C5*0.026/60</f>
        <v>6.2622413561556539E-2</v>
      </c>
      <c r="D6" s="70">
        <f t="shared" ref="D6:L6" si="0">PI()*D5*0.026/60</f>
        <v>6.1261056745000965E-2</v>
      </c>
      <c r="E6" s="70">
        <f t="shared" si="0"/>
        <v>6.5345127194667701E-2</v>
      </c>
      <c r="F6" s="70">
        <f t="shared" si="0"/>
        <v>6.398377037811212E-2</v>
      </c>
      <c r="G6" s="70">
        <f t="shared" si="0"/>
        <v>6.6706484011223269E-2</v>
      </c>
      <c r="H6" s="70">
        <f t="shared" si="0"/>
        <v>6.2622413561556539E-2</v>
      </c>
      <c r="I6" s="70">
        <f t="shared" si="0"/>
        <v>6.1261056745000965E-2</v>
      </c>
      <c r="J6" s="70">
        <f t="shared" si="0"/>
        <v>6.398377037811212E-2</v>
      </c>
      <c r="K6" s="70">
        <f t="shared" si="0"/>
        <v>6.5345127194667701E-2</v>
      </c>
      <c r="L6" s="70">
        <f t="shared" si="0"/>
        <v>6.2622413561556539E-2</v>
      </c>
      <c r="M6" s="71">
        <f t="shared" ref="M6:M7" si="1">AVERAGE(C6:L6)</f>
        <v>6.3575363333145438E-2</v>
      </c>
    </row>
    <row r="7" spans="2:13" x14ac:dyDescent="0.3">
      <c r="B7" s="66" t="s">
        <v>69</v>
      </c>
      <c r="C7" s="76">
        <v>62</v>
      </c>
      <c r="D7" s="73">
        <v>68</v>
      </c>
      <c r="E7" s="72">
        <v>53</v>
      </c>
      <c r="F7" s="73">
        <v>59</v>
      </c>
      <c r="G7" s="72">
        <v>59</v>
      </c>
      <c r="H7" s="73">
        <v>64</v>
      </c>
      <c r="I7" s="73">
        <v>60</v>
      </c>
      <c r="J7" s="73">
        <v>61</v>
      </c>
      <c r="K7" s="73">
        <v>62</v>
      </c>
      <c r="L7" s="73">
        <v>58</v>
      </c>
      <c r="M7" s="66">
        <f t="shared" si="1"/>
        <v>60.6</v>
      </c>
    </row>
    <row r="9" spans="2:13" ht="17.399999999999999" thickBot="1" x14ac:dyDescent="0.35">
      <c r="B9" s="52" t="s">
        <v>80</v>
      </c>
    </row>
    <row r="10" spans="2:13" x14ac:dyDescent="0.3">
      <c r="B10" s="66" t="s">
        <v>67</v>
      </c>
      <c r="C10" s="67" t="s">
        <v>36</v>
      </c>
      <c r="D10" s="68" t="s">
        <v>37</v>
      </c>
      <c r="E10" s="69" t="s">
        <v>38</v>
      </c>
      <c r="F10" s="68" t="s">
        <v>39</v>
      </c>
      <c r="G10" s="69" t="s">
        <v>40</v>
      </c>
      <c r="H10" s="68" t="s">
        <v>41</v>
      </c>
      <c r="I10" s="69" t="s">
        <v>42</v>
      </c>
      <c r="J10" s="68" t="s">
        <v>43</v>
      </c>
      <c r="K10" s="69" t="s">
        <v>44</v>
      </c>
      <c r="L10" s="68" t="s">
        <v>45</v>
      </c>
      <c r="M10" s="66" t="s">
        <v>70</v>
      </c>
    </row>
    <row r="11" spans="2:13" x14ac:dyDescent="0.3">
      <c r="B11" s="66" t="s">
        <v>59</v>
      </c>
      <c r="C11" s="72">
        <v>58</v>
      </c>
      <c r="D11" s="73">
        <v>62</v>
      </c>
      <c r="E11" s="72">
        <v>63</v>
      </c>
      <c r="F11" s="73">
        <v>63</v>
      </c>
      <c r="G11" s="72">
        <v>57</v>
      </c>
      <c r="H11" s="73">
        <v>57</v>
      </c>
      <c r="I11" s="73">
        <v>63</v>
      </c>
      <c r="J11" s="73">
        <v>62</v>
      </c>
      <c r="K11" s="73">
        <v>61</v>
      </c>
      <c r="L11" s="73">
        <v>60</v>
      </c>
      <c r="M11" s="66">
        <f>AVERAGE(C11:L11)</f>
        <v>60.6</v>
      </c>
    </row>
    <row r="12" spans="2:13" x14ac:dyDescent="0.3">
      <c r="B12" s="66" t="s">
        <v>68</v>
      </c>
      <c r="C12" s="70">
        <f>PI()*C11*0.026/60</f>
        <v>7.8958695360223471E-2</v>
      </c>
      <c r="D12" s="70">
        <f t="shared" ref="D12:L12" si="2">PI()*D11*0.026/60</f>
        <v>8.4404122626445768E-2</v>
      </c>
      <c r="E12" s="70">
        <f t="shared" si="2"/>
        <v>8.576547944300135E-2</v>
      </c>
      <c r="F12" s="70">
        <f t="shared" si="2"/>
        <v>8.576547944300135E-2</v>
      </c>
      <c r="G12" s="70">
        <f t="shared" si="2"/>
        <v>7.7597338543667876E-2</v>
      </c>
      <c r="H12" s="70">
        <f t="shared" si="2"/>
        <v>7.7597338543667876E-2</v>
      </c>
      <c r="I12" s="70">
        <f t="shared" si="2"/>
        <v>8.576547944300135E-2</v>
      </c>
      <c r="J12" s="70">
        <f t="shared" si="2"/>
        <v>8.4404122626445768E-2</v>
      </c>
      <c r="K12" s="70">
        <f t="shared" si="2"/>
        <v>8.3042765809890201E-2</v>
      </c>
      <c r="L12" s="70">
        <f t="shared" si="2"/>
        <v>8.168140899333462E-2</v>
      </c>
      <c r="M12" s="71">
        <f t="shared" ref="M12:M13" si="3">AVERAGE(C12:L12)</f>
        <v>8.2498223083267971E-2</v>
      </c>
    </row>
    <row r="13" spans="2:13" x14ac:dyDescent="0.3">
      <c r="B13" s="66" t="s">
        <v>69</v>
      </c>
      <c r="C13" s="72">
        <v>55</v>
      </c>
      <c r="D13" s="73">
        <v>62</v>
      </c>
      <c r="E13" s="72">
        <v>52</v>
      </c>
      <c r="F13" s="73">
        <v>56</v>
      </c>
      <c r="G13" s="72">
        <v>52</v>
      </c>
      <c r="H13" s="73">
        <v>61</v>
      </c>
      <c r="I13" s="73">
        <v>62</v>
      </c>
      <c r="J13" s="73">
        <v>58</v>
      </c>
      <c r="K13" s="73">
        <v>60</v>
      </c>
      <c r="L13" s="73">
        <v>61</v>
      </c>
      <c r="M13" s="66">
        <f t="shared" si="3"/>
        <v>57.9</v>
      </c>
    </row>
    <row r="15" spans="2:13" ht="17.399999999999999" thickBot="1" x14ac:dyDescent="0.35">
      <c r="B15" s="52" t="s">
        <v>81</v>
      </c>
    </row>
    <row r="16" spans="2:13" x14ac:dyDescent="0.3">
      <c r="B16" s="66" t="s">
        <v>67</v>
      </c>
      <c r="C16" s="67" t="s">
        <v>36</v>
      </c>
      <c r="D16" s="68" t="s">
        <v>37</v>
      </c>
      <c r="E16" s="69" t="s">
        <v>38</v>
      </c>
      <c r="F16" s="68" t="s">
        <v>39</v>
      </c>
      <c r="G16" s="69" t="s">
        <v>40</v>
      </c>
      <c r="H16" s="68" t="s">
        <v>41</v>
      </c>
      <c r="I16" s="69" t="s">
        <v>42</v>
      </c>
      <c r="J16" s="68" t="s">
        <v>43</v>
      </c>
      <c r="K16" s="69" t="s">
        <v>44</v>
      </c>
      <c r="L16" s="68" t="s">
        <v>45</v>
      </c>
      <c r="M16" s="66" t="s">
        <v>70</v>
      </c>
    </row>
    <row r="17" spans="2:13" x14ac:dyDescent="0.3">
      <c r="B17" s="66" t="s">
        <v>59</v>
      </c>
      <c r="C17" s="72">
        <v>79</v>
      </c>
      <c r="D17" s="73">
        <v>80</v>
      </c>
      <c r="E17" s="72">
        <v>79</v>
      </c>
      <c r="F17" s="73">
        <v>75</v>
      </c>
      <c r="G17" s="72">
        <v>74</v>
      </c>
      <c r="H17" s="73">
        <v>75</v>
      </c>
      <c r="I17" s="73">
        <v>75</v>
      </c>
      <c r="J17" s="73">
        <v>76</v>
      </c>
      <c r="K17" s="73">
        <v>76</v>
      </c>
      <c r="L17" s="73">
        <v>74</v>
      </c>
      <c r="M17" s="66">
        <f>AVERAGE(C17:L17)</f>
        <v>76.3</v>
      </c>
    </row>
    <row r="18" spans="2:13" x14ac:dyDescent="0.3">
      <c r="B18" s="66" t="s">
        <v>68</v>
      </c>
      <c r="C18" s="70">
        <f>PI()*C17*0.026/60</f>
        <v>0.10754718850789059</v>
      </c>
      <c r="D18" s="70">
        <f t="shared" ref="D18:L18" si="4">PI()*D17*0.026/60</f>
        <v>0.10890854532444615</v>
      </c>
      <c r="E18" s="70">
        <f t="shared" si="4"/>
        <v>0.10754718850789059</v>
      </c>
      <c r="F18" s="70">
        <f t="shared" si="4"/>
        <v>0.10210176124166828</v>
      </c>
      <c r="G18" s="70">
        <f t="shared" si="4"/>
        <v>0.1007404044251127</v>
      </c>
      <c r="H18" s="70">
        <f t="shared" si="4"/>
        <v>0.10210176124166828</v>
      </c>
      <c r="I18" s="70">
        <f t="shared" si="4"/>
        <v>0.10210176124166828</v>
      </c>
      <c r="J18" s="70">
        <f t="shared" si="4"/>
        <v>0.10346311805822385</v>
      </c>
      <c r="K18" s="70">
        <f t="shared" si="4"/>
        <v>0.10346311805822385</v>
      </c>
      <c r="L18" s="70">
        <f t="shared" si="4"/>
        <v>0.1007404044251127</v>
      </c>
      <c r="M18" s="71">
        <f t="shared" ref="M18:M19" si="5">AVERAGE(C18:L18)</f>
        <v>0.1038715251031905</v>
      </c>
    </row>
    <row r="19" spans="2:13" ht="16.2" customHeight="1" x14ac:dyDescent="0.3">
      <c r="B19" s="66" t="s">
        <v>69</v>
      </c>
      <c r="C19" s="72">
        <v>55</v>
      </c>
      <c r="D19" s="73">
        <v>52</v>
      </c>
      <c r="E19" s="72">
        <v>56</v>
      </c>
      <c r="F19" s="73">
        <v>51</v>
      </c>
      <c r="G19" s="72">
        <v>50</v>
      </c>
      <c r="H19" s="73">
        <v>61</v>
      </c>
      <c r="I19" s="73">
        <v>55</v>
      </c>
      <c r="J19" s="73">
        <v>58</v>
      </c>
      <c r="K19" s="73">
        <v>59</v>
      </c>
      <c r="L19" s="73">
        <v>60</v>
      </c>
      <c r="M19" s="66">
        <f t="shared" si="5"/>
        <v>55.7</v>
      </c>
    </row>
    <row r="20" spans="2:13" ht="15.6" customHeight="1" x14ac:dyDescent="0.3">
      <c r="B20" s="66" t="s">
        <v>93</v>
      </c>
      <c r="C20" s="72">
        <f>C19*1/0.608</f>
        <v>90.46052631578948</v>
      </c>
      <c r="D20" s="72">
        <f t="shared" ref="D20:L20" si="6">D19*1/0.608</f>
        <v>85.526315789473685</v>
      </c>
      <c r="E20" s="72">
        <f t="shared" si="6"/>
        <v>92.10526315789474</v>
      </c>
      <c r="F20" s="72">
        <f t="shared" si="6"/>
        <v>83.881578947368425</v>
      </c>
      <c r="G20" s="72">
        <f t="shared" si="6"/>
        <v>82.236842105263165</v>
      </c>
      <c r="H20" s="72">
        <f t="shared" si="6"/>
        <v>100.32894736842105</v>
      </c>
      <c r="I20" s="72">
        <f t="shared" si="6"/>
        <v>90.46052631578948</v>
      </c>
      <c r="J20" s="72">
        <f t="shared" si="6"/>
        <v>95.39473684210526</v>
      </c>
      <c r="K20" s="72">
        <f t="shared" si="6"/>
        <v>97.039473684210535</v>
      </c>
      <c r="L20" s="72">
        <f t="shared" si="6"/>
        <v>98.684210526315795</v>
      </c>
      <c r="M20" s="71">
        <f t="shared" ref="M20" si="7">AVERAGE(C20:L20)</f>
        <v>91.611842105263179</v>
      </c>
    </row>
    <row r="21" spans="2:13" ht="17.399999999999999" thickBot="1" x14ac:dyDescent="0.35">
      <c r="B21" s="52" t="s">
        <v>82</v>
      </c>
    </row>
    <row r="22" spans="2:13" x14ac:dyDescent="0.3">
      <c r="B22" s="66" t="s">
        <v>67</v>
      </c>
      <c r="C22" s="67" t="s">
        <v>36</v>
      </c>
      <c r="D22" s="68" t="s">
        <v>37</v>
      </c>
      <c r="E22" s="69" t="s">
        <v>38</v>
      </c>
      <c r="F22" s="68" t="s">
        <v>39</v>
      </c>
      <c r="G22" s="69" t="s">
        <v>40</v>
      </c>
      <c r="H22" s="68" t="s">
        <v>41</v>
      </c>
      <c r="I22" s="69" t="s">
        <v>42</v>
      </c>
      <c r="J22" s="68" t="s">
        <v>43</v>
      </c>
      <c r="K22" s="69" t="s">
        <v>44</v>
      </c>
      <c r="L22" s="68" t="s">
        <v>45</v>
      </c>
      <c r="M22" s="66" t="s">
        <v>70</v>
      </c>
    </row>
    <row r="23" spans="2:13" x14ac:dyDescent="0.3">
      <c r="B23" s="66" t="s">
        <v>59</v>
      </c>
      <c r="C23" s="72">
        <v>92</v>
      </c>
      <c r="D23" s="73">
        <v>92</v>
      </c>
      <c r="E23" s="72">
        <v>93</v>
      </c>
      <c r="F23" s="73">
        <v>91</v>
      </c>
      <c r="G23" s="72">
        <v>93</v>
      </c>
      <c r="H23" s="89">
        <v>91</v>
      </c>
      <c r="I23" s="52">
        <v>90</v>
      </c>
      <c r="J23" s="52">
        <v>90</v>
      </c>
      <c r="K23" s="52">
        <v>88</v>
      </c>
      <c r="L23" s="52">
        <v>89</v>
      </c>
      <c r="M23" s="66">
        <f>AVERAGE(C23:L23)</f>
        <v>90.9</v>
      </c>
    </row>
    <row r="24" spans="2:13" x14ac:dyDescent="0.3">
      <c r="B24" s="66" t="s">
        <v>68</v>
      </c>
      <c r="C24" s="70">
        <f>PI()*C23*0.026/60</f>
        <v>0.12524482712311308</v>
      </c>
      <c r="D24" s="70">
        <f t="shared" ref="D24:L24" si="8">PI()*D23*0.026/60</f>
        <v>0.12524482712311308</v>
      </c>
      <c r="E24" s="70">
        <f t="shared" si="8"/>
        <v>0.12660618393966866</v>
      </c>
      <c r="F24" s="70">
        <f t="shared" si="8"/>
        <v>0.1238834703065575</v>
      </c>
      <c r="G24" s="70">
        <f t="shared" si="8"/>
        <v>0.12660618393966866</v>
      </c>
      <c r="H24" s="70">
        <f t="shared" si="8"/>
        <v>0.1238834703065575</v>
      </c>
      <c r="I24" s="70">
        <f t="shared" si="8"/>
        <v>0.12252211349000193</v>
      </c>
      <c r="J24" s="70">
        <f t="shared" si="8"/>
        <v>0.12252211349000193</v>
      </c>
      <c r="K24" s="70">
        <f t="shared" si="8"/>
        <v>0.11979939985689075</v>
      </c>
      <c r="L24" s="70">
        <f t="shared" si="8"/>
        <v>0.12116075667344635</v>
      </c>
      <c r="M24" s="71">
        <f t="shared" ref="M24:M25" si="9">AVERAGE(C24:L24)</f>
        <v>0.12374733462490192</v>
      </c>
    </row>
    <row r="25" spans="2:13" x14ac:dyDescent="0.3">
      <c r="B25" s="66" t="s">
        <v>69</v>
      </c>
      <c r="C25" s="72">
        <v>42</v>
      </c>
      <c r="D25" s="73">
        <v>53</v>
      </c>
      <c r="E25" s="72">
        <v>50</v>
      </c>
      <c r="F25" s="73">
        <v>42</v>
      </c>
      <c r="G25" s="72">
        <v>47</v>
      </c>
      <c r="H25" s="89">
        <v>44</v>
      </c>
      <c r="I25" s="52">
        <v>45</v>
      </c>
      <c r="J25" s="52">
        <v>47</v>
      </c>
      <c r="K25" s="52">
        <v>48</v>
      </c>
      <c r="L25" s="52">
        <v>49</v>
      </c>
      <c r="M25" s="66">
        <f t="shared" si="9"/>
        <v>46.7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9C07-4134-48F7-A53C-E8A5B5B089B6}">
  <dimension ref="A1:M25"/>
  <sheetViews>
    <sheetView tabSelected="1" topLeftCell="A7" workbookViewId="0">
      <selection activeCell="O22" sqref="O22"/>
    </sheetView>
  </sheetViews>
  <sheetFormatPr defaultRowHeight="14.4" x14ac:dyDescent="0.3"/>
  <cols>
    <col min="2" max="2" width="16.109375" bestFit="1" customWidth="1"/>
    <col min="13" max="13" width="12.88671875" bestFit="1" customWidth="1"/>
  </cols>
  <sheetData>
    <row r="1" spans="1:13" ht="16.8" x14ac:dyDescent="0.3">
      <c r="A1" s="52"/>
    </row>
    <row r="3" spans="1:13" ht="17.399999999999999" thickBot="1" x14ac:dyDescent="0.35">
      <c r="B3" s="52" t="s">
        <v>83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3" ht="16.8" x14ac:dyDescent="0.3">
      <c r="B4" s="66" t="s">
        <v>67</v>
      </c>
      <c r="C4" s="67" t="s">
        <v>36</v>
      </c>
      <c r="D4" s="68" t="s">
        <v>37</v>
      </c>
      <c r="E4" s="69" t="s">
        <v>38</v>
      </c>
      <c r="F4" s="68" t="s">
        <v>39</v>
      </c>
      <c r="G4" s="69" t="s">
        <v>40</v>
      </c>
      <c r="H4" s="68" t="s">
        <v>41</v>
      </c>
      <c r="I4" s="69" t="s">
        <v>42</v>
      </c>
      <c r="J4" s="68" t="s">
        <v>43</v>
      </c>
      <c r="K4" s="69" t="s">
        <v>44</v>
      </c>
      <c r="L4" s="68" t="s">
        <v>45</v>
      </c>
      <c r="M4" s="66" t="s">
        <v>70</v>
      </c>
    </row>
    <row r="5" spans="1:13" ht="16.8" x14ac:dyDescent="0.3">
      <c r="B5" s="66" t="s">
        <v>59</v>
      </c>
      <c r="C5" s="72">
        <v>48</v>
      </c>
      <c r="D5" s="73">
        <v>46</v>
      </c>
      <c r="E5" s="72">
        <v>49</v>
      </c>
      <c r="F5" s="73">
        <v>47</v>
      </c>
      <c r="G5" s="72">
        <v>47</v>
      </c>
      <c r="H5" s="73">
        <v>50</v>
      </c>
      <c r="I5" s="73">
        <v>45</v>
      </c>
      <c r="J5" s="73">
        <v>45</v>
      </c>
      <c r="K5" s="73">
        <v>44</v>
      </c>
      <c r="L5" s="73">
        <v>48</v>
      </c>
      <c r="M5" s="66">
        <f>AVERAGE(C5:L5)</f>
        <v>46.9</v>
      </c>
    </row>
    <row r="6" spans="1:13" ht="16.8" x14ac:dyDescent="0.3">
      <c r="B6" s="66" t="s">
        <v>68</v>
      </c>
      <c r="C6" s="70">
        <f>PI()*C5*0.026/60</f>
        <v>6.5345127194667701E-2</v>
      </c>
      <c r="D6" s="70">
        <f t="shared" ref="D6:L6" si="0">PI()*D5*0.026/60</f>
        <v>6.2622413561556539E-2</v>
      </c>
      <c r="E6" s="70">
        <f t="shared" si="0"/>
        <v>6.6706484011223269E-2</v>
      </c>
      <c r="F6" s="70">
        <f t="shared" si="0"/>
        <v>6.398377037811212E-2</v>
      </c>
      <c r="G6" s="70">
        <f t="shared" si="0"/>
        <v>6.398377037811212E-2</v>
      </c>
      <c r="H6" s="70">
        <f t="shared" si="0"/>
        <v>6.806784082777885E-2</v>
      </c>
      <c r="I6" s="70">
        <f t="shared" si="0"/>
        <v>6.1261056745000965E-2</v>
      </c>
      <c r="J6" s="70">
        <f t="shared" si="0"/>
        <v>6.1261056745000965E-2</v>
      </c>
      <c r="K6" s="70">
        <f t="shared" si="0"/>
        <v>5.9899699928445377E-2</v>
      </c>
      <c r="L6" s="70">
        <f t="shared" si="0"/>
        <v>6.5345127194667701E-2</v>
      </c>
      <c r="M6" s="71">
        <f t="shared" ref="M6:M7" si="1">AVERAGE(C6:L6)</f>
        <v>6.3847634696456559E-2</v>
      </c>
    </row>
    <row r="7" spans="1:13" ht="16.8" x14ac:dyDescent="0.3">
      <c r="B7" s="66" t="s">
        <v>69</v>
      </c>
      <c r="C7" s="59">
        <v>73</v>
      </c>
      <c r="D7" s="57">
        <v>68</v>
      </c>
      <c r="E7" s="59">
        <v>71</v>
      </c>
      <c r="F7" s="57">
        <v>74</v>
      </c>
      <c r="G7" s="59">
        <v>70</v>
      </c>
      <c r="H7" s="57">
        <v>72</v>
      </c>
      <c r="I7" s="57">
        <v>69</v>
      </c>
      <c r="J7" s="57">
        <v>72</v>
      </c>
      <c r="K7" s="57">
        <v>71</v>
      </c>
      <c r="L7" s="57">
        <v>68</v>
      </c>
      <c r="M7" s="66">
        <f t="shared" si="1"/>
        <v>70.8</v>
      </c>
    </row>
    <row r="8" spans="1:13" ht="16.8" x14ac:dyDescent="0.3"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</row>
    <row r="9" spans="1:13" ht="17.399999999999999" thickBot="1" x14ac:dyDescent="0.35">
      <c r="B9" s="52" t="s">
        <v>84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3" ht="16.8" x14ac:dyDescent="0.3">
      <c r="B10" s="66" t="s">
        <v>67</v>
      </c>
      <c r="C10" s="67" t="s">
        <v>36</v>
      </c>
      <c r="D10" s="68" t="s">
        <v>37</v>
      </c>
      <c r="E10" s="69" t="s">
        <v>38</v>
      </c>
      <c r="F10" s="68" t="s">
        <v>39</v>
      </c>
      <c r="G10" s="69" t="s">
        <v>40</v>
      </c>
      <c r="H10" s="68" t="s">
        <v>41</v>
      </c>
      <c r="I10" s="69" t="s">
        <v>42</v>
      </c>
      <c r="J10" s="68" t="s">
        <v>43</v>
      </c>
      <c r="K10" s="69" t="s">
        <v>44</v>
      </c>
      <c r="L10" s="68" t="s">
        <v>45</v>
      </c>
      <c r="M10" s="66" t="s">
        <v>70</v>
      </c>
    </row>
    <row r="11" spans="1:13" ht="16.8" x14ac:dyDescent="0.3">
      <c r="B11" s="66" t="s">
        <v>59</v>
      </c>
      <c r="C11" s="72">
        <v>66</v>
      </c>
      <c r="D11" s="73">
        <v>64</v>
      </c>
      <c r="E11" s="72">
        <v>57</v>
      </c>
      <c r="F11" s="73">
        <v>64</v>
      </c>
      <c r="G11" s="72">
        <v>62</v>
      </c>
      <c r="H11" s="73">
        <v>65</v>
      </c>
      <c r="I11" s="83">
        <v>60</v>
      </c>
      <c r="J11" s="83">
        <v>62</v>
      </c>
      <c r="K11" s="83">
        <v>64</v>
      </c>
      <c r="L11" s="83">
        <v>63</v>
      </c>
      <c r="M11" s="66">
        <f>AVERAGE(C11:L11)</f>
        <v>62.7</v>
      </c>
    </row>
    <row r="12" spans="1:13" ht="16.8" x14ac:dyDescent="0.3">
      <c r="B12" s="66" t="s">
        <v>68</v>
      </c>
      <c r="C12" s="70">
        <f>PI()*C11*0.026/60</f>
        <v>8.9849549892668079E-2</v>
      </c>
      <c r="D12" s="70">
        <f t="shared" ref="D12:L12" si="2">PI()*D11*0.026/60</f>
        <v>8.7126836259556931E-2</v>
      </c>
      <c r="E12" s="70">
        <f t="shared" si="2"/>
        <v>7.7597338543667876E-2</v>
      </c>
      <c r="F12" s="70">
        <f t="shared" si="2"/>
        <v>8.7126836259556931E-2</v>
      </c>
      <c r="G12" s="70">
        <f t="shared" si="2"/>
        <v>8.4404122626445768E-2</v>
      </c>
      <c r="H12" s="70">
        <f t="shared" si="2"/>
        <v>8.8488193076112498E-2</v>
      </c>
      <c r="I12" s="70">
        <f t="shared" si="2"/>
        <v>8.168140899333462E-2</v>
      </c>
      <c r="J12" s="70">
        <f t="shared" si="2"/>
        <v>8.4404122626445768E-2</v>
      </c>
      <c r="K12" s="70">
        <f t="shared" si="2"/>
        <v>8.7126836259556931E-2</v>
      </c>
      <c r="L12" s="70">
        <f t="shared" si="2"/>
        <v>8.576547944300135E-2</v>
      </c>
      <c r="M12" s="71">
        <f t="shared" ref="M12:M13" si="3">AVERAGE(C12:L12)</f>
        <v>8.5357072398034695E-2</v>
      </c>
    </row>
    <row r="13" spans="1:13" ht="16.8" x14ac:dyDescent="0.3">
      <c r="B13" s="66" t="s">
        <v>69</v>
      </c>
      <c r="C13" s="59">
        <v>71</v>
      </c>
      <c r="D13" s="57">
        <v>64</v>
      </c>
      <c r="E13" s="59">
        <v>65</v>
      </c>
      <c r="F13" s="57">
        <v>73</v>
      </c>
      <c r="G13" s="59">
        <v>73</v>
      </c>
      <c r="H13" s="57">
        <v>68</v>
      </c>
      <c r="I13" s="84">
        <v>71</v>
      </c>
      <c r="J13" s="84">
        <v>67</v>
      </c>
      <c r="K13" s="84">
        <v>70</v>
      </c>
      <c r="L13" s="84">
        <v>68</v>
      </c>
      <c r="M13" s="66">
        <f t="shared" si="3"/>
        <v>69</v>
      </c>
    </row>
    <row r="14" spans="1:13" ht="16.8" x14ac:dyDescent="0.3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3" ht="17.399999999999999" thickBot="1" x14ac:dyDescent="0.35">
      <c r="B15" s="52" t="s">
        <v>85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3" ht="17.399999999999999" thickBot="1" x14ac:dyDescent="0.35">
      <c r="B16" s="66" t="s">
        <v>67</v>
      </c>
      <c r="C16" s="67" t="s">
        <v>36</v>
      </c>
      <c r="D16" s="68" t="s">
        <v>37</v>
      </c>
      <c r="E16" s="69" t="s">
        <v>38</v>
      </c>
      <c r="F16" s="68" t="s">
        <v>39</v>
      </c>
      <c r="G16" s="69" t="s">
        <v>40</v>
      </c>
      <c r="H16" s="68" t="s">
        <v>41</v>
      </c>
      <c r="I16" s="69" t="s">
        <v>42</v>
      </c>
      <c r="J16" s="68" t="s">
        <v>43</v>
      </c>
      <c r="K16" s="69" t="s">
        <v>44</v>
      </c>
      <c r="L16" s="68" t="s">
        <v>45</v>
      </c>
      <c r="M16" s="66" t="s">
        <v>70</v>
      </c>
    </row>
    <row r="17" spans="2:13" ht="16.8" x14ac:dyDescent="0.3">
      <c r="B17" s="66" t="s">
        <v>59</v>
      </c>
      <c r="C17" s="76">
        <v>78</v>
      </c>
      <c r="D17" s="73">
        <v>76</v>
      </c>
      <c r="E17" s="72">
        <v>77</v>
      </c>
      <c r="F17" s="73">
        <v>77</v>
      </c>
      <c r="G17" s="72">
        <v>78</v>
      </c>
      <c r="H17" s="73">
        <v>78</v>
      </c>
      <c r="I17" s="73">
        <v>75</v>
      </c>
      <c r="J17" s="73">
        <v>75</v>
      </c>
      <c r="K17" s="73">
        <v>74</v>
      </c>
      <c r="L17" s="73">
        <v>76</v>
      </c>
      <c r="M17" s="66">
        <f>AVERAGE(C17:L17)</f>
        <v>76.400000000000006</v>
      </c>
    </row>
    <row r="18" spans="2:13" ht="17.399999999999999" thickBot="1" x14ac:dyDescent="0.35">
      <c r="B18" s="66" t="s">
        <v>68</v>
      </c>
      <c r="C18" s="70">
        <f>PI()*C17*0.026/60</f>
        <v>0.10618583169133501</v>
      </c>
      <c r="D18" s="70">
        <f t="shared" ref="D18:L18" si="4">PI()*D17*0.026/60</f>
        <v>0.10346311805822385</v>
      </c>
      <c r="E18" s="70">
        <f t="shared" si="4"/>
        <v>0.10482447487477943</v>
      </c>
      <c r="F18" s="70">
        <f t="shared" si="4"/>
        <v>0.10482447487477943</v>
      </c>
      <c r="G18" s="70">
        <f t="shared" si="4"/>
        <v>0.10618583169133501</v>
      </c>
      <c r="H18" s="70">
        <f t="shared" si="4"/>
        <v>0.10618583169133501</v>
      </c>
      <c r="I18" s="70">
        <f t="shared" si="4"/>
        <v>0.10210176124166828</v>
      </c>
      <c r="J18" s="70">
        <f t="shared" si="4"/>
        <v>0.10210176124166828</v>
      </c>
      <c r="K18" s="70">
        <f t="shared" si="4"/>
        <v>0.1007404044251127</v>
      </c>
      <c r="L18" s="70">
        <f t="shared" si="4"/>
        <v>0.10346311805822385</v>
      </c>
      <c r="M18" s="71">
        <f t="shared" ref="M18:M20" si="5">AVERAGE(C18:L18)</f>
        <v>0.10400766078484609</v>
      </c>
    </row>
    <row r="19" spans="2:13" ht="16.8" x14ac:dyDescent="0.3">
      <c r="B19" s="66" t="s">
        <v>69</v>
      </c>
      <c r="C19" s="85">
        <v>62</v>
      </c>
      <c r="D19" s="57">
        <v>63</v>
      </c>
      <c r="E19" s="59">
        <v>62</v>
      </c>
      <c r="F19" s="57">
        <v>65</v>
      </c>
      <c r="G19" s="59">
        <v>67</v>
      </c>
      <c r="H19" s="57">
        <v>64</v>
      </c>
      <c r="I19" s="57">
        <v>60</v>
      </c>
      <c r="J19" s="57">
        <v>61</v>
      </c>
      <c r="K19" s="57">
        <v>62</v>
      </c>
      <c r="L19" s="57">
        <v>63</v>
      </c>
      <c r="M19" s="66">
        <f t="shared" si="5"/>
        <v>62.9</v>
      </c>
    </row>
    <row r="20" spans="2:13" ht="16.8" x14ac:dyDescent="0.3">
      <c r="B20" s="66" t="s">
        <v>93</v>
      </c>
      <c r="C20" s="72">
        <f>C19*1/0.608</f>
        <v>101.97368421052632</v>
      </c>
      <c r="D20" s="72">
        <f t="shared" ref="D20:L20" si="6">D19*1/0.608</f>
        <v>103.61842105263158</v>
      </c>
      <c r="E20" s="72">
        <f t="shared" si="6"/>
        <v>101.97368421052632</v>
      </c>
      <c r="F20" s="72">
        <f t="shared" si="6"/>
        <v>106.90789473684211</v>
      </c>
      <c r="G20" s="72">
        <f t="shared" si="6"/>
        <v>110.19736842105263</v>
      </c>
      <c r="H20" s="72">
        <f t="shared" si="6"/>
        <v>105.26315789473685</v>
      </c>
      <c r="I20" s="72">
        <f t="shared" si="6"/>
        <v>98.684210526315795</v>
      </c>
      <c r="J20" s="72">
        <f t="shared" si="6"/>
        <v>100.32894736842105</v>
      </c>
      <c r="K20" s="72">
        <f t="shared" si="6"/>
        <v>101.97368421052632</v>
      </c>
      <c r="L20" s="72">
        <f t="shared" si="6"/>
        <v>103.61842105263158</v>
      </c>
      <c r="M20" s="71">
        <f t="shared" si="5"/>
        <v>103.45394736842107</v>
      </c>
    </row>
    <row r="21" spans="2:13" ht="17.399999999999999" thickBot="1" x14ac:dyDescent="0.35">
      <c r="B21" s="52" t="s">
        <v>86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2:13" ht="16.8" x14ac:dyDescent="0.3">
      <c r="B22" s="66" t="s">
        <v>67</v>
      </c>
      <c r="C22" s="67" t="s">
        <v>36</v>
      </c>
      <c r="D22" s="68" t="s">
        <v>37</v>
      </c>
      <c r="E22" s="69" t="s">
        <v>38</v>
      </c>
      <c r="F22" s="68" t="s">
        <v>39</v>
      </c>
      <c r="G22" s="69" t="s">
        <v>40</v>
      </c>
      <c r="H22" s="68" t="s">
        <v>41</v>
      </c>
      <c r="I22" s="69" t="s">
        <v>42</v>
      </c>
      <c r="J22" s="68" t="s">
        <v>43</v>
      </c>
      <c r="K22" s="69" t="s">
        <v>44</v>
      </c>
      <c r="L22" s="68" t="s">
        <v>45</v>
      </c>
      <c r="M22" s="66" t="s">
        <v>70</v>
      </c>
    </row>
    <row r="23" spans="2:13" ht="16.8" x14ac:dyDescent="0.3">
      <c r="B23" s="66" t="s">
        <v>59</v>
      </c>
      <c r="C23" s="72">
        <v>91</v>
      </c>
      <c r="D23" s="73">
        <v>90</v>
      </c>
      <c r="E23" s="72">
        <v>89</v>
      </c>
      <c r="F23" s="73">
        <v>91</v>
      </c>
      <c r="G23" s="72">
        <v>91</v>
      </c>
      <c r="H23" s="89">
        <v>90</v>
      </c>
      <c r="I23" s="52">
        <v>89</v>
      </c>
      <c r="J23" s="52">
        <v>91</v>
      </c>
      <c r="K23" s="52">
        <v>92</v>
      </c>
      <c r="L23" s="52">
        <v>90</v>
      </c>
      <c r="M23" s="66">
        <f>AVERAGE(C23:L23)</f>
        <v>90.4</v>
      </c>
    </row>
    <row r="24" spans="2:13" ht="16.8" x14ac:dyDescent="0.3">
      <c r="B24" s="66" t="s">
        <v>68</v>
      </c>
      <c r="C24" s="70">
        <f>PI()*C23*0.026/60</f>
        <v>0.1238834703065575</v>
      </c>
      <c r="D24" s="70">
        <f t="shared" ref="D24:L24" si="7">PI()*D23*0.026/60</f>
        <v>0.12252211349000193</v>
      </c>
      <c r="E24" s="70">
        <f t="shared" si="7"/>
        <v>0.12116075667344635</v>
      </c>
      <c r="F24" s="70">
        <f t="shared" si="7"/>
        <v>0.1238834703065575</v>
      </c>
      <c r="G24" s="70">
        <f t="shared" si="7"/>
        <v>0.1238834703065575</v>
      </c>
      <c r="H24" s="70">
        <f t="shared" si="7"/>
        <v>0.12252211349000193</v>
      </c>
      <c r="I24" s="70">
        <f t="shared" si="7"/>
        <v>0.12116075667344635</v>
      </c>
      <c r="J24" s="70">
        <f t="shared" si="7"/>
        <v>0.1238834703065575</v>
      </c>
      <c r="K24" s="70">
        <f t="shared" si="7"/>
        <v>0.12524482712311308</v>
      </c>
      <c r="L24" s="70">
        <f t="shared" si="7"/>
        <v>0.12252211349000193</v>
      </c>
      <c r="M24" s="71">
        <f t="shared" ref="M24:M25" si="8">AVERAGE(C24:L24)</f>
        <v>0.12306665621662413</v>
      </c>
    </row>
    <row r="25" spans="2:13" ht="16.8" x14ac:dyDescent="0.3">
      <c r="B25" s="66" t="s">
        <v>69</v>
      </c>
      <c r="C25" s="59">
        <v>52</v>
      </c>
      <c r="D25" s="57">
        <v>61</v>
      </c>
      <c r="E25" s="59">
        <v>52</v>
      </c>
      <c r="F25" s="57">
        <v>62</v>
      </c>
      <c r="G25" s="59">
        <v>66</v>
      </c>
      <c r="H25" s="68">
        <v>63</v>
      </c>
      <c r="I25" s="52">
        <v>60</v>
      </c>
      <c r="J25" s="52">
        <v>58</v>
      </c>
      <c r="K25" s="52">
        <v>59</v>
      </c>
      <c r="L25" s="52">
        <v>61</v>
      </c>
      <c r="M25" s="66">
        <f t="shared" si="8"/>
        <v>59.4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A38A-4AA6-441A-B3CA-C58B13C283C4}">
  <dimension ref="B2:AA22"/>
  <sheetViews>
    <sheetView topLeftCell="A13" zoomScale="70" zoomScaleNormal="70" workbookViewId="0">
      <selection activeCell="N28" sqref="N28"/>
    </sheetView>
  </sheetViews>
  <sheetFormatPr defaultRowHeight="14.4" x14ac:dyDescent="0.3"/>
  <cols>
    <col min="3" max="3" width="15.21875" bestFit="1" customWidth="1"/>
  </cols>
  <sheetData>
    <row r="2" spans="2:27" ht="15" thickBot="1" x14ac:dyDescent="0.35"/>
    <row r="3" spans="2:27" ht="17.399999999999999" thickBot="1" x14ac:dyDescent="0.35">
      <c r="C3" s="12" t="s">
        <v>0</v>
      </c>
      <c r="D3" s="3">
        <v>1</v>
      </c>
      <c r="E3" s="5">
        <v>2</v>
      </c>
      <c r="F3" s="7">
        <v>3</v>
      </c>
      <c r="G3" s="5">
        <v>4</v>
      </c>
      <c r="H3" s="7">
        <v>5</v>
      </c>
      <c r="I3" s="5">
        <v>6</v>
      </c>
      <c r="J3" s="10">
        <v>1</v>
      </c>
      <c r="K3" s="5">
        <v>2</v>
      </c>
      <c r="L3" s="7">
        <v>3</v>
      </c>
      <c r="M3" s="5">
        <v>4</v>
      </c>
      <c r="N3" s="7">
        <v>5</v>
      </c>
      <c r="O3" s="5">
        <v>6</v>
      </c>
      <c r="P3" s="10">
        <v>1</v>
      </c>
      <c r="Q3" s="5">
        <v>2</v>
      </c>
      <c r="R3" s="7">
        <v>3</v>
      </c>
      <c r="S3" s="5">
        <v>4</v>
      </c>
      <c r="T3" s="7">
        <v>5</v>
      </c>
      <c r="U3" s="5">
        <v>6</v>
      </c>
      <c r="V3" s="10">
        <v>1</v>
      </c>
      <c r="W3" s="5">
        <v>2</v>
      </c>
      <c r="X3" s="7">
        <v>3</v>
      </c>
      <c r="Y3" s="5">
        <v>4</v>
      </c>
      <c r="Z3" s="7">
        <v>5</v>
      </c>
      <c r="AA3" s="9">
        <v>6</v>
      </c>
    </row>
    <row r="4" spans="2:27" ht="17.399999999999999" thickBot="1" x14ac:dyDescent="0.35">
      <c r="C4" s="12" t="s">
        <v>1</v>
      </c>
      <c r="D4" s="3">
        <v>1</v>
      </c>
      <c r="E4" s="5">
        <v>1</v>
      </c>
      <c r="F4" s="7">
        <v>1</v>
      </c>
      <c r="G4" s="5">
        <v>1</v>
      </c>
      <c r="H4" s="7">
        <v>1</v>
      </c>
      <c r="I4" s="5">
        <v>1</v>
      </c>
      <c r="J4" s="10">
        <v>2</v>
      </c>
      <c r="K4" s="5">
        <v>2</v>
      </c>
      <c r="L4" s="7">
        <v>2</v>
      </c>
      <c r="M4" s="5">
        <v>2</v>
      </c>
      <c r="N4" s="7">
        <v>2</v>
      </c>
      <c r="O4" s="5">
        <v>2</v>
      </c>
      <c r="P4" s="10">
        <v>3</v>
      </c>
      <c r="Q4" s="5">
        <v>3</v>
      </c>
      <c r="R4" s="7">
        <v>3</v>
      </c>
      <c r="S4" s="5">
        <v>3</v>
      </c>
      <c r="T4" s="7">
        <v>3</v>
      </c>
      <c r="U4" s="5">
        <v>3</v>
      </c>
      <c r="V4" s="10">
        <v>4</v>
      </c>
      <c r="W4" s="5">
        <v>4</v>
      </c>
      <c r="X4" s="7">
        <v>4</v>
      </c>
      <c r="Y4" s="5">
        <v>4</v>
      </c>
      <c r="Z4" s="7">
        <v>4</v>
      </c>
      <c r="AA4" s="9">
        <v>4</v>
      </c>
    </row>
    <row r="5" spans="2:27" ht="17.399999999999999" thickBot="1" x14ac:dyDescent="0.35">
      <c r="B5" s="93">
        <v>50</v>
      </c>
      <c r="C5" s="12" t="s">
        <v>3</v>
      </c>
      <c r="D5" s="3">
        <v>45</v>
      </c>
      <c r="E5" s="5">
        <v>47</v>
      </c>
      <c r="F5" s="7">
        <v>46</v>
      </c>
      <c r="G5" s="5">
        <v>48</v>
      </c>
      <c r="H5" s="7">
        <v>48</v>
      </c>
      <c r="I5" s="5">
        <v>45</v>
      </c>
      <c r="J5" s="10">
        <v>58</v>
      </c>
      <c r="K5" s="5">
        <v>59</v>
      </c>
      <c r="L5" s="7">
        <v>57</v>
      </c>
      <c r="M5" s="5">
        <v>59</v>
      </c>
      <c r="N5" s="7">
        <v>60</v>
      </c>
      <c r="O5" s="5">
        <v>57</v>
      </c>
      <c r="P5" s="10">
        <v>74</v>
      </c>
      <c r="Q5" s="5">
        <v>76</v>
      </c>
      <c r="R5" s="7">
        <v>77</v>
      </c>
      <c r="S5" s="5">
        <v>77</v>
      </c>
      <c r="T5" s="7">
        <v>78</v>
      </c>
      <c r="U5" s="5">
        <v>77</v>
      </c>
      <c r="V5" s="10">
        <v>92</v>
      </c>
      <c r="W5" s="5">
        <v>93</v>
      </c>
      <c r="X5" s="7">
        <v>94</v>
      </c>
      <c r="Y5" s="5">
        <v>91</v>
      </c>
      <c r="Z5" s="7">
        <v>94</v>
      </c>
      <c r="AA5" s="9">
        <v>90</v>
      </c>
    </row>
    <row r="6" spans="2:27" ht="17.399999999999999" thickBot="1" x14ac:dyDescent="0.35">
      <c r="B6" s="93"/>
      <c r="C6" s="12" t="s">
        <v>2</v>
      </c>
      <c r="D6" s="3">
        <v>30</v>
      </c>
      <c r="E6" s="5">
        <v>32</v>
      </c>
      <c r="F6" s="7">
        <v>32</v>
      </c>
      <c r="G6" s="5">
        <v>31</v>
      </c>
      <c r="H6" s="7">
        <v>34</v>
      </c>
      <c r="I6" s="5">
        <v>33</v>
      </c>
      <c r="J6" s="10">
        <v>35</v>
      </c>
      <c r="K6" s="5">
        <v>32</v>
      </c>
      <c r="L6" s="7">
        <v>34</v>
      </c>
      <c r="M6" s="5">
        <v>33</v>
      </c>
      <c r="N6" s="7">
        <v>36</v>
      </c>
      <c r="O6" s="5">
        <v>33</v>
      </c>
      <c r="P6" s="10">
        <v>30</v>
      </c>
      <c r="Q6" s="5">
        <v>29</v>
      </c>
      <c r="R6" s="7">
        <v>29</v>
      </c>
      <c r="S6" s="5">
        <v>28</v>
      </c>
      <c r="T6" s="7">
        <v>32</v>
      </c>
      <c r="U6" s="5">
        <v>28</v>
      </c>
      <c r="V6" s="10">
        <v>24</v>
      </c>
      <c r="W6" s="5">
        <v>26</v>
      </c>
      <c r="X6" s="7">
        <v>27</v>
      </c>
      <c r="Y6" s="5">
        <v>25</v>
      </c>
      <c r="Z6" s="7">
        <v>24</v>
      </c>
      <c r="AA6" s="9">
        <v>23</v>
      </c>
    </row>
    <row r="7" spans="2:27" ht="17.399999999999999" thickBot="1" x14ac:dyDescent="0.35">
      <c r="B7" s="93">
        <v>70</v>
      </c>
      <c r="C7" s="12" t="s">
        <v>3</v>
      </c>
      <c r="D7" s="3">
        <v>48</v>
      </c>
      <c r="E7" s="5">
        <v>47</v>
      </c>
      <c r="F7" s="7">
        <v>45</v>
      </c>
      <c r="G7" s="5">
        <v>47</v>
      </c>
      <c r="H7" s="7">
        <v>46</v>
      </c>
      <c r="I7" s="5">
        <v>46</v>
      </c>
      <c r="J7" s="10">
        <v>53</v>
      </c>
      <c r="K7" s="5">
        <v>51</v>
      </c>
      <c r="L7" s="7">
        <v>54</v>
      </c>
      <c r="M7" s="5">
        <v>55</v>
      </c>
      <c r="N7" s="7">
        <v>54</v>
      </c>
      <c r="O7" s="5">
        <v>53</v>
      </c>
      <c r="P7" s="10">
        <v>69</v>
      </c>
      <c r="Q7" s="5">
        <v>70</v>
      </c>
      <c r="R7" s="7">
        <v>72</v>
      </c>
      <c r="S7" s="5">
        <v>74</v>
      </c>
      <c r="T7" s="7">
        <v>76</v>
      </c>
      <c r="U7" s="5">
        <v>77</v>
      </c>
      <c r="V7" s="10">
        <v>87</v>
      </c>
      <c r="W7" s="5">
        <v>88</v>
      </c>
      <c r="X7" s="7">
        <v>88</v>
      </c>
      <c r="Y7" s="5">
        <v>89</v>
      </c>
      <c r="Z7" s="7">
        <v>90</v>
      </c>
      <c r="AA7" s="9">
        <v>92</v>
      </c>
    </row>
    <row r="8" spans="2:27" ht="17.399999999999999" thickBot="1" x14ac:dyDescent="0.35">
      <c r="B8" s="93"/>
      <c r="C8" s="12" t="s">
        <v>2</v>
      </c>
      <c r="D8" s="3">
        <v>41</v>
      </c>
      <c r="E8" s="5">
        <v>39</v>
      </c>
      <c r="F8" s="7">
        <v>47</v>
      </c>
      <c r="G8" s="5">
        <v>44</v>
      </c>
      <c r="H8" s="7">
        <v>40</v>
      </c>
      <c r="I8" s="5">
        <v>40</v>
      </c>
      <c r="J8" s="10">
        <v>40</v>
      </c>
      <c r="K8" s="5">
        <v>42</v>
      </c>
      <c r="L8" s="7">
        <v>47</v>
      </c>
      <c r="M8" s="5">
        <v>42</v>
      </c>
      <c r="N8" s="7">
        <v>40</v>
      </c>
      <c r="O8" s="5">
        <v>45</v>
      </c>
      <c r="P8" s="10">
        <v>46</v>
      </c>
      <c r="Q8" s="5">
        <v>41</v>
      </c>
      <c r="R8" s="7">
        <v>41</v>
      </c>
      <c r="S8" s="5">
        <v>47</v>
      </c>
      <c r="T8" s="7">
        <v>46</v>
      </c>
      <c r="U8" s="5">
        <v>44</v>
      </c>
      <c r="V8" s="10">
        <v>35</v>
      </c>
      <c r="W8" s="5">
        <v>38</v>
      </c>
      <c r="X8" s="7">
        <v>31</v>
      </c>
      <c r="Y8" s="5">
        <v>35</v>
      </c>
      <c r="Z8" s="7">
        <v>35</v>
      </c>
      <c r="AA8" s="9">
        <v>37</v>
      </c>
    </row>
    <row r="9" spans="2:27" ht="17.399999999999999" thickBot="1" x14ac:dyDescent="0.35">
      <c r="B9" s="93">
        <v>90</v>
      </c>
      <c r="C9" s="12" t="s">
        <v>3</v>
      </c>
      <c r="D9" s="3">
        <v>46</v>
      </c>
      <c r="E9" s="5">
        <v>45</v>
      </c>
      <c r="F9" s="7">
        <v>48</v>
      </c>
      <c r="G9" s="5">
        <v>47</v>
      </c>
      <c r="H9" s="7">
        <v>49</v>
      </c>
      <c r="I9" s="5">
        <v>46</v>
      </c>
      <c r="J9" s="10">
        <v>68</v>
      </c>
      <c r="K9" s="5">
        <v>66</v>
      </c>
      <c r="L9" s="7">
        <v>67</v>
      </c>
      <c r="M9" s="5">
        <v>66</v>
      </c>
      <c r="N9" s="7">
        <v>67</v>
      </c>
      <c r="O9" s="5">
        <v>67</v>
      </c>
      <c r="P9" s="10">
        <v>79</v>
      </c>
      <c r="Q9" s="5">
        <v>80</v>
      </c>
      <c r="R9" s="7">
        <v>79</v>
      </c>
      <c r="S9" s="5">
        <v>75</v>
      </c>
      <c r="T9" s="7">
        <v>74</v>
      </c>
      <c r="U9" s="5">
        <v>75</v>
      </c>
      <c r="V9" s="10">
        <v>92</v>
      </c>
      <c r="W9" s="5">
        <v>92</v>
      </c>
      <c r="X9" s="7">
        <v>92</v>
      </c>
      <c r="Y9" s="5">
        <v>91</v>
      </c>
      <c r="Z9" s="7">
        <v>92</v>
      </c>
      <c r="AA9" s="9">
        <v>91</v>
      </c>
    </row>
    <row r="10" spans="2:27" ht="17.399999999999999" thickBot="1" x14ac:dyDescent="0.35">
      <c r="B10" s="93"/>
      <c r="C10" s="12" t="s">
        <v>2</v>
      </c>
      <c r="D10" s="3">
        <v>62</v>
      </c>
      <c r="E10" s="5">
        <v>68</v>
      </c>
      <c r="F10" s="7">
        <v>53</v>
      </c>
      <c r="G10" s="5">
        <v>59</v>
      </c>
      <c r="H10" s="7">
        <v>59</v>
      </c>
      <c r="I10" s="5">
        <v>64</v>
      </c>
      <c r="J10" s="10">
        <v>53</v>
      </c>
      <c r="K10" s="5">
        <v>62</v>
      </c>
      <c r="L10" s="7">
        <v>52</v>
      </c>
      <c r="M10" s="5">
        <v>56</v>
      </c>
      <c r="N10" s="7">
        <v>52</v>
      </c>
      <c r="O10" s="5">
        <v>61</v>
      </c>
      <c r="P10" s="10">
        <v>55</v>
      </c>
      <c r="Q10" s="5">
        <v>52</v>
      </c>
      <c r="R10" s="7">
        <v>56</v>
      </c>
      <c r="S10" s="5">
        <v>66</v>
      </c>
      <c r="T10" s="7">
        <v>68</v>
      </c>
      <c r="U10" s="5">
        <v>61</v>
      </c>
      <c r="V10" s="10">
        <v>42</v>
      </c>
      <c r="W10" s="5">
        <v>53</v>
      </c>
      <c r="X10" s="7">
        <v>59</v>
      </c>
      <c r="Y10" s="5">
        <v>42</v>
      </c>
      <c r="Z10" s="7">
        <v>47</v>
      </c>
      <c r="AA10" s="9">
        <v>44</v>
      </c>
    </row>
    <row r="11" spans="2:27" ht="17.399999999999999" thickBot="1" x14ac:dyDescent="0.35">
      <c r="B11" s="93">
        <v>100</v>
      </c>
      <c r="C11" s="12" t="s">
        <v>3</v>
      </c>
      <c r="D11" s="3">
        <v>78</v>
      </c>
      <c r="E11" s="5">
        <v>76</v>
      </c>
      <c r="F11" s="7">
        <v>77</v>
      </c>
      <c r="G11" s="5">
        <v>77</v>
      </c>
      <c r="H11" s="7">
        <v>78</v>
      </c>
      <c r="I11" s="5">
        <v>78</v>
      </c>
      <c r="J11" s="10">
        <v>66</v>
      </c>
      <c r="K11" s="5">
        <v>64</v>
      </c>
      <c r="L11" s="7">
        <v>67</v>
      </c>
      <c r="M11" s="5">
        <v>64</v>
      </c>
      <c r="N11" s="7">
        <v>62</v>
      </c>
      <c r="O11" s="5">
        <v>65</v>
      </c>
      <c r="P11" s="10">
        <v>48</v>
      </c>
      <c r="Q11" s="5">
        <v>48</v>
      </c>
      <c r="R11" s="7">
        <v>49</v>
      </c>
      <c r="S11" s="5">
        <v>47</v>
      </c>
      <c r="T11" s="7">
        <v>47</v>
      </c>
      <c r="U11" s="5">
        <v>50</v>
      </c>
      <c r="V11" s="10">
        <v>91</v>
      </c>
      <c r="W11" s="5">
        <v>90</v>
      </c>
      <c r="X11" s="7">
        <v>89</v>
      </c>
      <c r="Y11" s="5">
        <v>91</v>
      </c>
      <c r="Z11" s="7">
        <v>91</v>
      </c>
      <c r="AA11" s="9">
        <v>90</v>
      </c>
    </row>
    <row r="12" spans="2:27" ht="16.8" x14ac:dyDescent="0.3">
      <c r="B12" s="93"/>
      <c r="C12" s="13" t="s">
        <v>2</v>
      </c>
      <c r="D12" s="4">
        <v>62</v>
      </c>
      <c r="E12" s="6">
        <v>63</v>
      </c>
      <c r="F12" s="8">
        <v>79</v>
      </c>
      <c r="G12" s="6">
        <v>65</v>
      </c>
      <c r="H12" s="8">
        <v>67</v>
      </c>
      <c r="I12" s="6">
        <v>64</v>
      </c>
      <c r="J12" s="11">
        <v>71</v>
      </c>
      <c r="K12" s="6">
        <v>64</v>
      </c>
      <c r="L12" s="8">
        <v>60</v>
      </c>
      <c r="M12" s="6">
        <v>73</v>
      </c>
      <c r="N12" s="8">
        <v>73</v>
      </c>
      <c r="O12" s="6">
        <v>68</v>
      </c>
      <c r="P12" s="11">
        <v>66</v>
      </c>
      <c r="Q12" s="6">
        <v>68</v>
      </c>
      <c r="R12" s="8">
        <v>71</v>
      </c>
      <c r="S12" s="6">
        <v>74</v>
      </c>
      <c r="T12" s="8">
        <v>70</v>
      </c>
      <c r="U12" s="6">
        <v>72</v>
      </c>
      <c r="V12" s="11">
        <v>52</v>
      </c>
      <c r="W12" s="6">
        <v>61</v>
      </c>
      <c r="X12" s="8">
        <v>52</v>
      </c>
      <c r="Y12" s="6">
        <v>62</v>
      </c>
      <c r="Z12" s="8">
        <v>66</v>
      </c>
      <c r="AA12" s="2">
        <v>70</v>
      </c>
    </row>
    <row r="20" spans="3:27" ht="15" thickBot="1" x14ac:dyDescent="0.35"/>
    <row r="21" spans="3:27" ht="17.399999999999999" thickBot="1" x14ac:dyDescent="0.35">
      <c r="C21" s="14" t="s">
        <v>5</v>
      </c>
      <c r="D21" s="3" t="s">
        <v>6</v>
      </c>
      <c r="E21" s="5" t="s">
        <v>7</v>
      </c>
      <c r="F21" s="7" t="s">
        <v>8</v>
      </c>
      <c r="G21" s="5" t="s">
        <v>9</v>
      </c>
      <c r="H21" s="7" t="s">
        <v>10</v>
      </c>
      <c r="I21" s="5" t="s">
        <v>11</v>
      </c>
      <c r="J21" s="10" t="s">
        <v>12</v>
      </c>
      <c r="K21" s="5" t="s">
        <v>13</v>
      </c>
      <c r="L21" s="7" t="s">
        <v>14</v>
      </c>
      <c r="M21" s="5" t="s">
        <v>15</v>
      </c>
      <c r="N21" s="7" t="s">
        <v>16</v>
      </c>
      <c r="O21" s="5" t="s">
        <v>17</v>
      </c>
      <c r="P21" s="10" t="s">
        <v>18</v>
      </c>
      <c r="Q21" s="5" t="s">
        <v>19</v>
      </c>
      <c r="R21" s="7" t="s">
        <v>20</v>
      </c>
      <c r="S21" s="5" t="s">
        <v>21</v>
      </c>
      <c r="T21" s="7" t="s">
        <v>22</v>
      </c>
      <c r="U21" s="5" t="s">
        <v>29</v>
      </c>
      <c r="V21" s="10" t="s">
        <v>23</v>
      </c>
      <c r="W21" s="5" t="s">
        <v>24</v>
      </c>
      <c r="X21" s="7" t="s">
        <v>25</v>
      </c>
      <c r="Y21" s="5" t="s">
        <v>26</v>
      </c>
      <c r="Z21" s="7" t="s">
        <v>27</v>
      </c>
      <c r="AA21" s="9" t="s">
        <v>28</v>
      </c>
    </row>
    <row r="22" spans="3:27" ht="16.8" x14ac:dyDescent="0.3">
      <c r="C22" s="14" t="s">
        <v>3</v>
      </c>
      <c r="D22" s="3">
        <v>48</v>
      </c>
      <c r="E22" s="5">
        <v>47</v>
      </c>
      <c r="F22" s="7">
        <v>45</v>
      </c>
      <c r="G22" s="5">
        <v>47</v>
      </c>
      <c r="H22" s="7">
        <v>46</v>
      </c>
      <c r="I22" s="5">
        <v>46</v>
      </c>
      <c r="J22" s="10">
        <v>53</v>
      </c>
      <c r="K22" s="5">
        <v>51</v>
      </c>
      <c r="L22" s="7">
        <v>54</v>
      </c>
      <c r="M22" s="5">
        <v>55</v>
      </c>
      <c r="N22" s="7">
        <v>54</v>
      </c>
      <c r="O22" s="5">
        <v>53</v>
      </c>
      <c r="P22" s="10">
        <v>69</v>
      </c>
      <c r="Q22" s="5">
        <v>70</v>
      </c>
      <c r="R22" s="7">
        <v>72</v>
      </c>
      <c r="S22" s="5">
        <v>74</v>
      </c>
      <c r="T22" s="7">
        <v>76</v>
      </c>
      <c r="U22" s="5">
        <v>77</v>
      </c>
      <c r="V22" s="10">
        <v>87</v>
      </c>
      <c r="W22" s="5">
        <v>88</v>
      </c>
      <c r="X22" s="7">
        <v>88</v>
      </c>
      <c r="Y22" s="5">
        <v>89</v>
      </c>
      <c r="Z22" s="7">
        <v>90</v>
      </c>
      <c r="AA22" s="9">
        <v>92</v>
      </c>
    </row>
  </sheetData>
  <mergeCells count="4">
    <mergeCell ref="B5:B6"/>
    <mergeCell ref="B7:B8"/>
    <mergeCell ref="B9:B10"/>
    <mergeCell ref="B11:B1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0A1F-D9A9-4F17-98E4-F6E1CB1F94F5}">
  <dimension ref="B5:Z25"/>
  <sheetViews>
    <sheetView topLeftCell="A22" zoomScaleNormal="100" workbookViewId="0">
      <selection activeCell="N28" sqref="N28"/>
    </sheetView>
  </sheetViews>
  <sheetFormatPr defaultRowHeight="14.4" x14ac:dyDescent="0.3"/>
  <cols>
    <col min="2" max="2" width="11.33203125" bestFit="1" customWidth="1"/>
  </cols>
  <sheetData>
    <row r="5" spans="3:26" ht="15" thickBot="1" x14ac:dyDescent="0.35"/>
    <row r="6" spans="3:26" ht="15" thickBot="1" x14ac:dyDescent="0.35">
      <c r="C6" s="15">
        <v>45</v>
      </c>
      <c r="D6" s="21">
        <v>45</v>
      </c>
      <c r="E6" s="17">
        <v>46</v>
      </c>
      <c r="F6" s="21">
        <v>47</v>
      </c>
      <c r="G6" s="16">
        <v>48</v>
      </c>
      <c r="H6" s="17">
        <v>48</v>
      </c>
      <c r="I6" s="17">
        <v>57</v>
      </c>
      <c r="J6" s="21">
        <v>57</v>
      </c>
      <c r="K6" s="18">
        <v>58</v>
      </c>
      <c r="L6" s="21">
        <v>59</v>
      </c>
      <c r="M6" s="16">
        <v>59</v>
      </c>
      <c r="N6" s="17">
        <v>60</v>
      </c>
      <c r="O6" s="18">
        <v>74</v>
      </c>
      <c r="P6" s="21">
        <v>76</v>
      </c>
      <c r="Q6" s="17">
        <v>77</v>
      </c>
      <c r="R6" s="21">
        <v>77</v>
      </c>
      <c r="S6" s="16">
        <v>77</v>
      </c>
      <c r="T6" s="17">
        <v>78</v>
      </c>
      <c r="U6" s="16">
        <v>90</v>
      </c>
      <c r="V6" s="21">
        <v>91</v>
      </c>
      <c r="W6" s="18">
        <v>92</v>
      </c>
      <c r="X6" s="21">
        <v>93</v>
      </c>
      <c r="Y6" s="17">
        <v>94</v>
      </c>
      <c r="Z6" s="22">
        <v>94</v>
      </c>
    </row>
    <row r="7" spans="3:26" x14ac:dyDescent="0.3">
      <c r="C7" s="15">
        <v>30</v>
      </c>
      <c r="D7" s="21">
        <v>33</v>
      </c>
      <c r="E7" s="17">
        <v>32</v>
      </c>
      <c r="F7" s="21">
        <v>32</v>
      </c>
      <c r="G7" s="16">
        <v>31</v>
      </c>
      <c r="H7" s="17">
        <v>34</v>
      </c>
      <c r="I7" s="17">
        <v>34</v>
      </c>
      <c r="J7" s="21">
        <v>33</v>
      </c>
      <c r="K7" s="18">
        <v>35</v>
      </c>
      <c r="L7" s="21">
        <v>32</v>
      </c>
      <c r="M7" s="16">
        <v>33</v>
      </c>
      <c r="N7" s="17">
        <v>36</v>
      </c>
      <c r="O7" s="18">
        <v>30</v>
      </c>
      <c r="P7" s="21">
        <v>29</v>
      </c>
      <c r="Q7" s="17">
        <v>29</v>
      </c>
      <c r="R7" s="21">
        <v>28</v>
      </c>
      <c r="S7" s="16">
        <v>28</v>
      </c>
      <c r="T7" s="17">
        <v>32</v>
      </c>
      <c r="U7" s="16">
        <v>23</v>
      </c>
      <c r="V7" s="21">
        <v>25</v>
      </c>
      <c r="W7" s="18">
        <v>24</v>
      </c>
      <c r="X7" s="21">
        <v>26</v>
      </c>
      <c r="Y7" s="17">
        <v>27</v>
      </c>
      <c r="Z7" s="22">
        <v>24</v>
      </c>
    </row>
    <row r="11" spans="3:26" ht="15" thickBot="1" x14ac:dyDescent="0.35"/>
    <row r="12" spans="3:26" ht="15" thickBot="1" x14ac:dyDescent="0.35">
      <c r="C12" s="15">
        <v>45</v>
      </c>
      <c r="D12" s="21">
        <v>46</v>
      </c>
      <c r="E12" s="17">
        <v>46</v>
      </c>
      <c r="F12" s="21">
        <v>47</v>
      </c>
      <c r="G12" s="16">
        <v>47</v>
      </c>
      <c r="H12" s="17">
        <v>48</v>
      </c>
      <c r="I12" s="16">
        <v>51</v>
      </c>
      <c r="J12" s="21">
        <v>53</v>
      </c>
      <c r="K12" s="18">
        <v>53</v>
      </c>
      <c r="L12" s="17">
        <v>54</v>
      </c>
      <c r="M12" s="17">
        <v>54</v>
      </c>
      <c r="N12" s="21">
        <v>55</v>
      </c>
      <c r="O12" s="18">
        <v>69</v>
      </c>
      <c r="P12" s="21">
        <v>70</v>
      </c>
      <c r="Q12" s="17">
        <v>72</v>
      </c>
      <c r="R12" s="21">
        <v>74</v>
      </c>
      <c r="S12" s="17">
        <v>76</v>
      </c>
      <c r="T12" s="21">
        <v>77</v>
      </c>
      <c r="U12" s="18">
        <v>87</v>
      </c>
      <c r="V12" s="21">
        <v>88</v>
      </c>
      <c r="W12" s="17">
        <v>88</v>
      </c>
      <c r="X12" s="21">
        <v>89</v>
      </c>
      <c r="Y12" s="17">
        <v>90</v>
      </c>
      <c r="Z12" s="9">
        <v>92</v>
      </c>
    </row>
    <row r="13" spans="3:26" x14ac:dyDescent="0.3">
      <c r="C13" s="15">
        <v>47</v>
      </c>
      <c r="D13" s="21">
        <v>40</v>
      </c>
      <c r="E13" s="17">
        <v>40</v>
      </c>
      <c r="F13" s="21">
        <v>39</v>
      </c>
      <c r="G13" s="16">
        <v>44</v>
      </c>
      <c r="H13" s="17">
        <v>41</v>
      </c>
      <c r="I13" s="16">
        <v>42</v>
      </c>
      <c r="J13" s="21">
        <v>45</v>
      </c>
      <c r="K13" s="18">
        <v>40</v>
      </c>
      <c r="L13" s="17">
        <v>47</v>
      </c>
      <c r="M13" s="17">
        <v>40</v>
      </c>
      <c r="N13" s="21">
        <v>42</v>
      </c>
      <c r="O13" s="18">
        <v>46</v>
      </c>
      <c r="P13" s="21">
        <v>41</v>
      </c>
      <c r="Q13" s="17">
        <v>41</v>
      </c>
      <c r="R13" s="21">
        <v>47</v>
      </c>
      <c r="S13" s="17">
        <v>46</v>
      </c>
      <c r="T13" s="21">
        <v>44</v>
      </c>
      <c r="U13" s="18">
        <v>35</v>
      </c>
      <c r="V13" s="21">
        <v>38</v>
      </c>
      <c r="W13" s="17">
        <v>31</v>
      </c>
      <c r="X13" s="21">
        <v>35</v>
      </c>
      <c r="Y13" s="17">
        <v>35</v>
      </c>
      <c r="Z13" s="9">
        <v>37</v>
      </c>
    </row>
    <row r="16" spans="3:26" ht="15" thickBot="1" x14ac:dyDescent="0.35"/>
    <row r="17" spans="2:26" ht="15" thickBot="1" x14ac:dyDescent="0.35">
      <c r="C17" s="23">
        <v>45</v>
      </c>
      <c r="D17" s="21">
        <v>46</v>
      </c>
      <c r="E17" s="17">
        <v>46</v>
      </c>
      <c r="F17" s="21">
        <v>47</v>
      </c>
      <c r="G17" s="17">
        <v>48</v>
      </c>
      <c r="H17" s="17">
        <v>49</v>
      </c>
      <c r="I17" s="16">
        <v>66</v>
      </c>
      <c r="J17" s="21">
        <v>66</v>
      </c>
      <c r="K17" s="16">
        <v>67</v>
      </c>
      <c r="L17" s="17">
        <v>67</v>
      </c>
      <c r="M17" s="17">
        <v>67</v>
      </c>
      <c r="N17" s="18">
        <v>68</v>
      </c>
      <c r="O17" s="17">
        <v>74</v>
      </c>
      <c r="P17" s="21">
        <v>75</v>
      </c>
      <c r="Q17" s="16">
        <v>75</v>
      </c>
      <c r="R17" s="18">
        <v>79</v>
      </c>
      <c r="S17" s="17">
        <v>79</v>
      </c>
      <c r="T17" s="21">
        <v>80</v>
      </c>
      <c r="U17" s="16">
        <v>91</v>
      </c>
      <c r="V17" s="21">
        <v>91</v>
      </c>
      <c r="W17" s="18">
        <v>92</v>
      </c>
      <c r="X17" s="21">
        <v>92</v>
      </c>
      <c r="Y17" s="17">
        <v>92</v>
      </c>
      <c r="Z17" s="22">
        <v>92</v>
      </c>
    </row>
    <row r="18" spans="2:26" x14ac:dyDescent="0.3">
      <c r="C18" s="23">
        <v>68</v>
      </c>
      <c r="D18" s="21">
        <v>64</v>
      </c>
      <c r="E18" s="17">
        <v>62</v>
      </c>
      <c r="F18" s="21">
        <v>59</v>
      </c>
      <c r="G18" s="17">
        <v>53</v>
      </c>
      <c r="H18" s="17">
        <v>59</v>
      </c>
      <c r="I18" s="16">
        <v>62</v>
      </c>
      <c r="J18" s="21">
        <v>56</v>
      </c>
      <c r="K18" s="16">
        <v>61</v>
      </c>
      <c r="L18" s="17">
        <v>52</v>
      </c>
      <c r="M18" s="17">
        <v>52</v>
      </c>
      <c r="N18" s="18">
        <v>53</v>
      </c>
      <c r="O18" s="17">
        <v>68</v>
      </c>
      <c r="P18" s="21">
        <v>66</v>
      </c>
      <c r="Q18" s="16">
        <v>61</v>
      </c>
      <c r="R18" s="18">
        <v>55</v>
      </c>
      <c r="S18" s="17">
        <v>56</v>
      </c>
      <c r="T18" s="21">
        <v>52</v>
      </c>
      <c r="U18" s="16">
        <v>42</v>
      </c>
      <c r="V18" s="21">
        <v>44</v>
      </c>
      <c r="W18" s="18">
        <v>42</v>
      </c>
      <c r="X18" s="21">
        <v>53</v>
      </c>
      <c r="Y18" s="17">
        <v>59</v>
      </c>
      <c r="Z18" s="22">
        <v>47</v>
      </c>
    </row>
    <row r="23" spans="2:26" ht="15" thickBot="1" x14ac:dyDescent="0.35">
      <c r="B23" t="s">
        <v>5</v>
      </c>
      <c r="C23" t="s">
        <v>36</v>
      </c>
      <c r="D23" t="s">
        <v>37</v>
      </c>
      <c r="E23" t="s">
        <v>38</v>
      </c>
      <c r="F23" t="s">
        <v>39</v>
      </c>
      <c r="G23" t="s">
        <v>40</v>
      </c>
      <c r="H23" t="s">
        <v>41</v>
      </c>
      <c r="I23" t="s">
        <v>42</v>
      </c>
      <c r="J23" t="s">
        <v>43</v>
      </c>
      <c r="K23" t="s">
        <v>44</v>
      </c>
      <c r="L23" t="s">
        <v>45</v>
      </c>
      <c r="M23" t="s">
        <v>46</v>
      </c>
      <c r="N23" t="s">
        <v>47</v>
      </c>
      <c r="O23" t="s">
        <v>48</v>
      </c>
      <c r="P23" t="s">
        <v>49</v>
      </c>
      <c r="Q23" t="s">
        <v>50</v>
      </c>
      <c r="R23" t="s">
        <v>51</v>
      </c>
      <c r="S23" t="s">
        <v>52</v>
      </c>
      <c r="T23" t="s">
        <v>53</v>
      </c>
      <c r="U23" t="s">
        <v>54</v>
      </c>
      <c r="V23" t="s">
        <v>55</v>
      </c>
      <c r="W23" t="s">
        <v>56</v>
      </c>
      <c r="X23" t="s">
        <v>57</v>
      </c>
      <c r="Y23" t="s">
        <v>28</v>
      </c>
      <c r="Z23" t="s">
        <v>23</v>
      </c>
    </row>
    <row r="24" spans="2:26" ht="15" thickBot="1" x14ac:dyDescent="0.35">
      <c r="B24" t="s">
        <v>66</v>
      </c>
      <c r="C24" s="24">
        <v>66</v>
      </c>
      <c r="D24" s="25">
        <v>68</v>
      </c>
      <c r="E24" s="26">
        <v>71</v>
      </c>
      <c r="F24" s="25">
        <v>74</v>
      </c>
      <c r="G24" s="27">
        <v>70</v>
      </c>
      <c r="H24" s="25">
        <v>72</v>
      </c>
      <c r="I24" s="27">
        <v>71</v>
      </c>
      <c r="J24" s="25">
        <v>64</v>
      </c>
      <c r="K24" s="28">
        <v>65</v>
      </c>
      <c r="L24" s="25">
        <v>73</v>
      </c>
      <c r="M24" s="26">
        <v>71</v>
      </c>
      <c r="N24" s="27">
        <v>60</v>
      </c>
      <c r="O24" s="28">
        <v>62</v>
      </c>
      <c r="P24" s="25">
        <v>63</v>
      </c>
      <c r="Q24" s="27">
        <v>65</v>
      </c>
      <c r="R24" s="25">
        <v>67</v>
      </c>
      <c r="S24" s="27">
        <v>64</v>
      </c>
      <c r="T24" s="27">
        <v>60</v>
      </c>
      <c r="U24" s="27">
        <v>52</v>
      </c>
      <c r="V24" s="25">
        <v>61</v>
      </c>
      <c r="W24" s="28">
        <v>52</v>
      </c>
      <c r="X24" s="25">
        <v>62</v>
      </c>
      <c r="Y24" s="26">
        <v>66</v>
      </c>
      <c r="Z24" s="29">
        <v>63</v>
      </c>
    </row>
    <row r="25" spans="2:26" x14ac:dyDescent="0.3">
      <c r="B25" t="s">
        <v>59</v>
      </c>
      <c r="C25" s="15">
        <v>47</v>
      </c>
      <c r="D25" s="21">
        <v>47</v>
      </c>
      <c r="E25" s="18">
        <v>48</v>
      </c>
      <c r="F25" s="21">
        <v>48</v>
      </c>
      <c r="G25" s="17">
        <v>49</v>
      </c>
      <c r="H25" s="21">
        <v>50</v>
      </c>
      <c r="I25" s="17">
        <v>62</v>
      </c>
      <c r="J25" s="21">
        <v>64</v>
      </c>
      <c r="K25" s="16">
        <v>64</v>
      </c>
      <c r="L25" s="21">
        <v>65</v>
      </c>
      <c r="M25" s="18">
        <v>66</v>
      </c>
      <c r="N25" s="17">
        <v>67</v>
      </c>
      <c r="O25" s="16">
        <v>76</v>
      </c>
      <c r="P25" s="21">
        <v>77</v>
      </c>
      <c r="Q25" s="17">
        <v>77</v>
      </c>
      <c r="R25" s="21">
        <v>78</v>
      </c>
      <c r="S25" s="17">
        <v>78</v>
      </c>
      <c r="T25" s="17">
        <v>78</v>
      </c>
      <c r="U25" s="17">
        <v>89</v>
      </c>
      <c r="V25" s="21">
        <v>90</v>
      </c>
      <c r="W25" s="16">
        <v>90</v>
      </c>
      <c r="X25" s="21">
        <v>91</v>
      </c>
      <c r="Y25" s="18">
        <v>91</v>
      </c>
      <c r="Z25" s="22">
        <v>91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D27A-FBFA-441E-9E4C-EB766E970E6A}">
  <dimension ref="C2:AA7"/>
  <sheetViews>
    <sheetView zoomScale="85" zoomScaleNormal="85" workbookViewId="0">
      <selection activeCell="N28" sqref="N28"/>
    </sheetView>
  </sheetViews>
  <sheetFormatPr defaultRowHeight="14.4" x14ac:dyDescent="0.3"/>
  <cols>
    <col min="2" max="2" width="8.88671875" customWidth="1"/>
    <col min="3" max="3" width="15.21875" bestFit="1" customWidth="1"/>
  </cols>
  <sheetData>
    <row r="2" spans="3:27" ht="15" thickBot="1" x14ac:dyDescent="0.35"/>
    <row r="3" spans="3:27" ht="15" thickBot="1" x14ac:dyDescent="0.35">
      <c r="D3" s="3">
        <v>1</v>
      </c>
      <c r="E3" s="5">
        <v>2</v>
      </c>
      <c r="F3" s="7">
        <v>3</v>
      </c>
      <c r="G3" s="5">
        <v>4</v>
      </c>
      <c r="H3" s="7">
        <v>5</v>
      </c>
      <c r="I3" s="5">
        <v>6</v>
      </c>
      <c r="J3" s="10">
        <v>1</v>
      </c>
      <c r="K3" s="5">
        <v>2</v>
      </c>
      <c r="L3" s="7">
        <v>3</v>
      </c>
      <c r="M3" s="5">
        <v>4</v>
      </c>
      <c r="N3" s="7">
        <v>5</v>
      </c>
      <c r="O3" s="5">
        <v>6</v>
      </c>
      <c r="P3" s="10">
        <v>1</v>
      </c>
      <c r="Q3" s="5">
        <v>2</v>
      </c>
      <c r="R3" s="7">
        <v>3</v>
      </c>
      <c r="S3" s="5">
        <v>4</v>
      </c>
      <c r="T3" s="7">
        <v>5</v>
      </c>
      <c r="U3" s="5">
        <v>6</v>
      </c>
      <c r="V3" s="10">
        <v>1</v>
      </c>
      <c r="W3" s="5">
        <v>2</v>
      </c>
      <c r="X3" s="7">
        <v>3</v>
      </c>
      <c r="Y3" s="5">
        <v>4</v>
      </c>
      <c r="Z3" s="7">
        <v>5</v>
      </c>
      <c r="AA3" s="9">
        <v>6</v>
      </c>
    </row>
    <row r="4" spans="3:27" ht="15" thickBot="1" x14ac:dyDescent="0.35">
      <c r="D4" s="3"/>
      <c r="E4" s="5"/>
      <c r="F4" s="7"/>
      <c r="G4" s="5"/>
      <c r="H4" s="7"/>
      <c r="I4" s="5"/>
      <c r="J4" s="30"/>
      <c r="K4" s="5"/>
      <c r="L4" s="7"/>
      <c r="M4" s="5"/>
      <c r="N4" s="7"/>
      <c r="O4" s="5"/>
      <c r="P4" s="30"/>
      <c r="Q4" s="5"/>
      <c r="R4" s="7"/>
      <c r="S4" s="5"/>
      <c r="T4" s="7"/>
      <c r="U4" s="5"/>
      <c r="V4" s="30"/>
      <c r="W4" s="5"/>
      <c r="X4" s="7"/>
      <c r="Y4" s="5"/>
      <c r="Z4" s="7"/>
      <c r="AA4" s="5"/>
    </row>
    <row r="5" spans="3:27" ht="17.399999999999999" thickBot="1" x14ac:dyDescent="0.35">
      <c r="C5" s="14" t="s">
        <v>0</v>
      </c>
      <c r="D5" s="3" t="s">
        <v>36</v>
      </c>
      <c r="E5" s="5" t="s">
        <v>37</v>
      </c>
      <c r="F5" s="7" t="s">
        <v>38</v>
      </c>
      <c r="G5" s="5" t="s">
        <v>39</v>
      </c>
      <c r="H5" s="7" t="s">
        <v>40</v>
      </c>
      <c r="I5" s="5" t="s">
        <v>41</v>
      </c>
      <c r="J5" s="3" t="s">
        <v>42</v>
      </c>
      <c r="K5" s="5" t="s">
        <v>43</v>
      </c>
      <c r="L5" s="7" t="s">
        <v>44</v>
      </c>
      <c r="M5" s="5" t="s">
        <v>45</v>
      </c>
      <c r="N5" s="7" t="s">
        <v>46</v>
      </c>
      <c r="O5" s="5" t="s">
        <v>47</v>
      </c>
      <c r="P5" s="3" t="s">
        <v>48</v>
      </c>
      <c r="Q5" s="5" t="s">
        <v>49</v>
      </c>
      <c r="R5" s="7" t="s">
        <v>50</v>
      </c>
      <c r="S5" s="5" t="s">
        <v>51</v>
      </c>
      <c r="T5" s="7" t="s">
        <v>52</v>
      </c>
      <c r="U5" s="5" t="s">
        <v>53</v>
      </c>
      <c r="V5" s="3" t="s">
        <v>54</v>
      </c>
      <c r="W5" s="5" t="s">
        <v>55</v>
      </c>
      <c r="X5" s="7" t="s">
        <v>56</v>
      </c>
      <c r="Y5" s="5" t="s">
        <v>57</v>
      </c>
      <c r="Z5" s="7" t="s">
        <v>28</v>
      </c>
      <c r="AA5" s="5" t="s">
        <v>23</v>
      </c>
    </row>
    <row r="6" spans="3:27" ht="17.399999999999999" thickBot="1" x14ac:dyDescent="0.35">
      <c r="C6" s="14" t="s">
        <v>58</v>
      </c>
      <c r="D6" s="3">
        <v>30</v>
      </c>
      <c r="E6" s="5">
        <v>32</v>
      </c>
      <c r="F6" s="7">
        <v>32</v>
      </c>
      <c r="G6" s="5">
        <v>31</v>
      </c>
      <c r="H6" s="7">
        <v>34</v>
      </c>
      <c r="I6" s="5">
        <v>33</v>
      </c>
      <c r="J6" s="10">
        <v>35</v>
      </c>
      <c r="K6" s="5">
        <v>32</v>
      </c>
      <c r="L6" s="7">
        <v>34</v>
      </c>
      <c r="M6" s="5">
        <v>33</v>
      </c>
      <c r="N6" s="7">
        <v>36</v>
      </c>
      <c r="O6" s="5">
        <v>33</v>
      </c>
      <c r="P6" s="10">
        <v>30</v>
      </c>
      <c r="Q6" s="5">
        <v>29</v>
      </c>
      <c r="R6" s="7">
        <v>29</v>
      </c>
      <c r="S6" s="5">
        <v>28</v>
      </c>
      <c r="T6" s="7">
        <v>32</v>
      </c>
      <c r="U6" s="5">
        <v>28</v>
      </c>
      <c r="V6" s="10">
        <v>24</v>
      </c>
      <c r="W6" s="5">
        <v>26</v>
      </c>
      <c r="X6" s="7">
        <v>27</v>
      </c>
      <c r="Y6" s="5">
        <v>25</v>
      </c>
      <c r="Z6" s="7">
        <v>24</v>
      </c>
      <c r="AA6" s="9">
        <v>23</v>
      </c>
    </row>
    <row r="7" spans="3:27" ht="16.8" x14ac:dyDescent="0.3">
      <c r="C7" s="14" t="s">
        <v>59</v>
      </c>
      <c r="D7" s="3">
        <v>45</v>
      </c>
      <c r="E7" s="5">
        <v>47</v>
      </c>
      <c r="F7" s="7">
        <v>46</v>
      </c>
      <c r="G7" s="5">
        <v>48</v>
      </c>
      <c r="H7" s="7">
        <v>48</v>
      </c>
      <c r="I7" s="5">
        <v>45</v>
      </c>
      <c r="J7" s="10">
        <v>58</v>
      </c>
      <c r="K7" s="5">
        <v>59</v>
      </c>
      <c r="L7" s="7">
        <v>57</v>
      </c>
      <c r="M7" s="5">
        <v>59</v>
      </c>
      <c r="N7" s="7">
        <v>60</v>
      </c>
      <c r="O7" s="5">
        <v>57</v>
      </c>
      <c r="P7" s="10">
        <v>74</v>
      </c>
      <c r="Q7" s="5">
        <v>76</v>
      </c>
      <c r="R7" s="7">
        <v>77</v>
      </c>
      <c r="S7" s="5">
        <v>77</v>
      </c>
      <c r="T7" s="7">
        <v>78</v>
      </c>
      <c r="U7" s="5">
        <v>77</v>
      </c>
      <c r="V7" s="10">
        <v>92</v>
      </c>
      <c r="W7" s="5">
        <v>93</v>
      </c>
      <c r="X7" s="7">
        <v>94</v>
      </c>
      <c r="Y7" s="5">
        <v>91</v>
      </c>
      <c r="Z7" s="7">
        <v>94</v>
      </c>
      <c r="AA7" s="9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1071-30F1-4279-9828-479B9718F9BB}">
  <dimension ref="C5:M7"/>
  <sheetViews>
    <sheetView zoomScale="85" zoomScaleNormal="85" workbookViewId="0">
      <selection activeCell="N28" sqref="N28"/>
    </sheetView>
  </sheetViews>
  <sheetFormatPr defaultRowHeight="14.4" x14ac:dyDescent="0.3"/>
  <cols>
    <col min="3" max="3" width="10.44140625" customWidth="1"/>
  </cols>
  <sheetData>
    <row r="5" spans="3:13" x14ac:dyDescent="0.3">
      <c r="C5" t="s">
        <v>65</v>
      </c>
    </row>
    <row r="6" spans="3:13" ht="15" thickBot="1" x14ac:dyDescent="0.35">
      <c r="C6" t="s">
        <v>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</row>
    <row r="7" spans="3:13" x14ac:dyDescent="0.3">
      <c r="C7" t="s">
        <v>58</v>
      </c>
      <c r="D7" s="65">
        <v>35</v>
      </c>
      <c r="E7" s="2">
        <v>32</v>
      </c>
      <c r="F7" s="29">
        <v>32</v>
      </c>
      <c r="G7" s="2">
        <v>31</v>
      </c>
      <c r="H7" s="29">
        <v>34</v>
      </c>
      <c r="I7" s="2">
        <v>33</v>
      </c>
      <c r="J7" s="29">
        <v>30</v>
      </c>
      <c r="K7" s="2">
        <v>32</v>
      </c>
      <c r="L7" s="29">
        <v>34</v>
      </c>
      <c r="M7" s="2">
        <v>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76A2-AC8C-4963-AEA6-5885E1132E0A}">
  <sheetPr>
    <tabColor rgb="FFFFFF00"/>
  </sheetPr>
  <dimension ref="B1:AV44"/>
  <sheetViews>
    <sheetView topLeftCell="J1" zoomScale="85" zoomScaleNormal="85" workbookViewId="0">
      <selection activeCell="Z31" sqref="Z31"/>
    </sheetView>
  </sheetViews>
  <sheetFormatPr defaultRowHeight="16.8" x14ac:dyDescent="0.3"/>
  <cols>
    <col min="1" max="4" width="8.88671875" style="52"/>
    <col min="5" max="5" width="17" style="52" customWidth="1"/>
    <col min="6" max="6" width="10.5546875" style="52" bestFit="1" customWidth="1"/>
    <col min="7" max="7" width="20.88671875" style="52" bestFit="1" customWidth="1"/>
    <col min="8" max="8" width="10.5546875" style="52" bestFit="1" customWidth="1"/>
    <col min="9" max="9" width="18.21875" style="52" customWidth="1"/>
    <col min="10" max="10" width="10.5546875" style="52" bestFit="1" customWidth="1"/>
    <col min="11" max="11" width="18.21875" style="52" customWidth="1"/>
    <col min="12" max="13" width="8.88671875" style="52"/>
    <col min="14" max="14" width="11.33203125" style="52" bestFit="1" customWidth="1"/>
    <col min="15" max="15" width="13.5546875" style="52" bestFit="1" customWidth="1"/>
    <col min="16" max="16" width="11.109375" style="52" bestFit="1" customWidth="1"/>
    <col min="17" max="17" width="16.6640625" style="52" customWidth="1"/>
    <col min="18" max="18" width="8.88671875" style="52"/>
    <col min="19" max="19" width="17.88671875" style="52" customWidth="1"/>
    <col min="20" max="20" width="8.88671875" style="52"/>
    <col min="21" max="21" width="17.88671875" style="52" customWidth="1"/>
    <col min="22" max="22" width="8.88671875" style="52"/>
    <col min="23" max="23" width="17.88671875" style="52" customWidth="1"/>
    <col min="24" max="25" width="8.88671875" style="52"/>
    <col min="26" max="26" width="14.21875" style="52" bestFit="1" customWidth="1"/>
    <col min="27" max="27" width="8.88671875" style="52"/>
    <col min="28" max="28" width="18.109375" style="52" bestFit="1" customWidth="1"/>
    <col min="29" max="31" width="8.88671875" style="52"/>
    <col min="32" max="32" width="12.6640625" style="52" bestFit="1" customWidth="1"/>
    <col min="33" max="33" width="14.88671875" style="52" bestFit="1" customWidth="1"/>
    <col min="34" max="34" width="11" style="52" bestFit="1" customWidth="1"/>
    <col min="35" max="16384" width="8.88671875" style="52"/>
  </cols>
  <sheetData>
    <row r="1" spans="2:48" x14ac:dyDescent="0.3">
      <c r="AT1" s="52">
        <v>8</v>
      </c>
      <c r="AU1" s="52">
        <v>8</v>
      </c>
      <c r="AV1" s="52">
        <v>8</v>
      </c>
    </row>
    <row r="3" spans="2:48" x14ac:dyDescent="0.3">
      <c r="B3" s="95" t="s">
        <v>4</v>
      </c>
      <c r="C3" s="95"/>
      <c r="D3" s="95">
        <v>50</v>
      </c>
      <c r="E3" s="95"/>
      <c r="F3" s="95">
        <v>70</v>
      </c>
      <c r="G3" s="95"/>
      <c r="H3" s="95">
        <v>90</v>
      </c>
      <c r="I3" s="95"/>
      <c r="J3" s="95">
        <v>100</v>
      </c>
      <c r="K3" s="95"/>
      <c r="N3" s="94" t="s">
        <v>4</v>
      </c>
      <c r="O3" s="94"/>
      <c r="P3" s="94">
        <v>50</v>
      </c>
      <c r="Q3" s="94"/>
      <c r="R3" s="94">
        <v>70</v>
      </c>
      <c r="S3" s="94"/>
      <c r="T3" s="94">
        <v>90</v>
      </c>
      <c r="U3" s="94"/>
      <c r="V3" s="94">
        <v>100</v>
      </c>
      <c r="W3" s="94"/>
      <c r="AF3" s="94" t="s">
        <v>4</v>
      </c>
      <c r="AG3" s="94"/>
      <c r="AH3" s="94">
        <v>50</v>
      </c>
      <c r="AI3" s="94"/>
      <c r="AJ3" s="94">
        <v>70</v>
      </c>
      <c r="AK3" s="94"/>
      <c r="AL3" s="94">
        <v>90</v>
      </c>
      <c r="AM3" s="94"/>
      <c r="AN3" s="94">
        <v>100</v>
      </c>
      <c r="AO3" s="94"/>
    </row>
    <row r="4" spans="2:48" ht="17.399999999999999" thickBot="1" x14ac:dyDescent="0.35">
      <c r="B4" s="19" t="s">
        <v>0</v>
      </c>
      <c r="C4" s="20" t="s">
        <v>1</v>
      </c>
      <c r="D4" s="20" t="s">
        <v>3</v>
      </c>
      <c r="E4" s="20" t="s">
        <v>2</v>
      </c>
      <c r="F4" s="20" t="s">
        <v>30</v>
      </c>
      <c r="G4" s="20" t="s">
        <v>31</v>
      </c>
      <c r="H4" s="20" t="s">
        <v>32</v>
      </c>
      <c r="I4" s="20" t="s">
        <v>33</v>
      </c>
      <c r="J4" s="20" t="s">
        <v>34</v>
      </c>
      <c r="K4" s="20" t="s">
        <v>35</v>
      </c>
      <c r="N4" s="19" t="s">
        <v>0</v>
      </c>
      <c r="O4" s="20" t="s">
        <v>1</v>
      </c>
      <c r="P4" s="20" t="s">
        <v>3</v>
      </c>
      <c r="Q4" s="20" t="s">
        <v>2</v>
      </c>
      <c r="R4" s="20" t="s">
        <v>30</v>
      </c>
      <c r="S4" s="20" t="s">
        <v>31</v>
      </c>
      <c r="T4" s="20" t="s">
        <v>32</v>
      </c>
      <c r="U4" s="20" t="s">
        <v>33</v>
      </c>
      <c r="V4" s="20" t="s">
        <v>34</v>
      </c>
      <c r="W4" s="74" t="s">
        <v>35</v>
      </c>
      <c r="AF4" s="19" t="s">
        <v>0</v>
      </c>
      <c r="AG4" s="20" t="s">
        <v>1</v>
      </c>
      <c r="AH4" s="20" t="s">
        <v>3</v>
      </c>
      <c r="AI4" s="20" t="s">
        <v>2</v>
      </c>
      <c r="AJ4" s="20" t="s">
        <v>30</v>
      </c>
      <c r="AK4" s="20" t="s">
        <v>31</v>
      </c>
      <c r="AL4" s="20" t="s">
        <v>32</v>
      </c>
      <c r="AM4" s="20" t="s">
        <v>33</v>
      </c>
      <c r="AN4" s="20" t="s">
        <v>34</v>
      </c>
      <c r="AO4" s="74" t="s">
        <v>35</v>
      </c>
    </row>
    <row r="5" spans="2:48" x14ac:dyDescent="0.3">
      <c r="B5" s="75">
        <v>1</v>
      </c>
      <c r="C5" s="76">
        <v>1</v>
      </c>
      <c r="D5" s="76">
        <v>45</v>
      </c>
      <c r="E5" s="76">
        <v>30</v>
      </c>
      <c r="F5" s="76">
        <v>48</v>
      </c>
      <c r="G5" s="76">
        <v>41</v>
      </c>
      <c r="H5" s="76">
        <v>46</v>
      </c>
      <c r="I5" s="76">
        <v>62</v>
      </c>
      <c r="J5" s="76">
        <v>78</v>
      </c>
      <c r="K5" s="76">
        <v>62</v>
      </c>
      <c r="N5" s="75">
        <v>1</v>
      </c>
      <c r="O5" s="76">
        <v>1</v>
      </c>
      <c r="P5" s="76">
        <v>45</v>
      </c>
      <c r="Q5" s="76">
        <v>35</v>
      </c>
      <c r="R5" s="76">
        <v>48</v>
      </c>
      <c r="S5" s="76">
        <v>41</v>
      </c>
      <c r="T5" s="76">
        <v>46</v>
      </c>
      <c r="U5" s="76">
        <v>62</v>
      </c>
      <c r="V5" s="72">
        <v>48</v>
      </c>
      <c r="W5" s="59">
        <v>66</v>
      </c>
      <c r="Z5" s="48" t="s">
        <v>63</v>
      </c>
      <c r="AA5" s="49"/>
      <c r="AB5" s="50" t="s">
        <v>64</v>
      </c>
      <c r="AF5" s="75">
        <v>1</v>
      </c>
      <c r="AG5" s="76">
        <v>1</v>
      </c>
      <c r="AH5" s="76">
        <v>38</v>
      </c>
      <c r="AI5" s="76">
        <v>26</v>
      </c>
      <c r="AJ5" s="76">
        <v>38</v>
      </c>
      <c r="AK5" s="76">
        <v>38</v>
      </c>
      <c r="AL5" s="76">
        <v>42</v>
      </c>
      <c r="AM5" s="76">
        <v>38</v>
      </c>
      <c r="AN5" s="72">
        <v>42</v>
      </c>
      <c r="AO5" s="59">
        <v>47</v>
      </c>
    </row>
    <row r="6" spans="2:48" x14ac:dyDescent="0.3">
      <c r="B6" s="77">
        <v>1</v>
      </c>
      <c r="C6" s="78">
        <v>2</v>
      </c>
      <c r="D6" s="78">
        <v>58</v>
      </c>
      <c r="E6" s="78">
        <v>35</v>
      </c>
      <c r="F6" s="78">
        <v>53</v>
      </c>
      <c r="G6" s="78">
        <v>40</v>
      </c>
      <c r="H6" s="78">
        <v>68</v>
      </c>
      <c r="I6" s="78">
        <v>53</v>
      </c>
      <c r="J6" s="78">
        <v>66</v>
      </c>
      <c r="K6" s="78">
        <v>71</v>
      </c>
      <c r="N6" s="79">
        <v>2</v>
      </c>
      <c r="O6" s="73">
        <v>1</v>
      </c>
      <c r="P6" s="73">
        <v>47</v>
      </c>
      <c r="Q6" s="73">
        <v>32</v>
      </c>
      <c r="R6" s="73">
        <v>47</v>
      </c>
      <c r="S6" s="73">
        <v>39</v>
      </c>
      <c r="T6" s="73">
        <v>45</v>
      </c>
      <c r="U6" s="73">
        <v>68</v>
      </c>
      <c r="V6" s="73">
        <v>46</v>
      </c>
      <c r="W6" s="57">
        <v>68</v>
      </c>
      <c r="Z6" s="51"/>
      <c r="AB6" s="53"/>
      <c r="AF6" s="79">
        <v>2</v>
      </c>
      <c r="AG6" s="73">
        <v>1</v>
      </c>
      <c r="AH6" s="73">
        <v>39</v>
      </c>
      <c r="AI6" s="73">
        <v>31</v>
      </c>
      <c r="AJ6" s="73">
        <v>38</v>
      </c>
      <c r="AK6" s="73">
        <v>35</v>
      </c>
      <c r="AL6" s="73">
        <v>41</v>
      </c>
      <c r="AM6" s="73">
        <v>43</v>
      </c>
      <c r="AN6" s="73">
        <v>43</v>
      </c>
      <c r="AO6" s="57">
        <v>48</v>
      </c>
    </row>
    <row r="7" spans="2:48" x14ac:dyDescent="0.3">
      <c r="B7" s="77">
        <v>1</v>
      </c>
      <c r="C7" s="78">
        <v>3</v>
      </c>
      <c r="D7" s="78">
        <v>74</v>
      </c>
      <c r="E7" s="78">
        <v>30</v>
      </c>
      <c r="F7" s="78">
        <v>69</v>
      </c>
      <c r="G7" s="78">
        <v>46</v>
      </c>
      <c r="H7" s="78">
        <v>79</v>
      </c>
      <c r="I7" s="78">
        <v>55</v>
      </c>
      <c r="J7" s="78">
        <v>48</v>
      </c>
      <c r="K7" s="78">
        <v>66</v>
      </c>
      <c r="N7" s="80">
        <v>3</v>
      </c>
      <c r="O7" s="72">
        <v>1</v>
      </c>
      <c r="P7" s="72">
        <v>46</v>
      </c>
      <c r="Q7" s="72">
        <v>32</v>
      </c>
      <c r="R7" s="72">
        <v>45</v>
      </c>
      <c r="S7" s="72">
        <v>47</v>
      </c>
      <c r="T7" s="72">
        <v>48</v>
      </c>
      <c r="U7" s="72">
        <v>53</v>
      </c>
      <c r="V7" s="72">
        <v>49</v>
      </c>
      <c r="W7" s="59">
        <v>71</v>
      </c>
      <c r="Z7" s="54" t="s">
        <v>60</v>
      </c>
      <c r="AA7" s="55" t="s">
        <v>61</v>
      </c>
      <c r="AB7" s="64" t="s">
        <v>62</v>
      </c>
      <c r="AF7" s="80">
        <v>3</v>
      </c>
      <c r="AG7" s="72">
        <v>1</v>
      </c>
      <c r="AH7" s="72">
        <v>37</v>
      </c>
      <c r="AI7" s="72">
        <v>25</v>
      </c>
      <c r="AJ7" s="72">
        <v>39</v>
      </c>
      <c r="AK7" s="72">
        <v>31</v>
      </c>
      <c r="AL7" s="72">
        <v>41</v>
      </c>
      <c r="AM7" s="72">
        <v>39</v>
      </c>
      <c r="AN7" s="72">
        <v>42</v>
      </c>
      <c r="AO7" s="59">
        <v>54</v>
      </c>
    </row>
    <row r="8" spans="2:48" x14ac:dyDescent="0.3">
      <c r="B8" s="77">
        <v>1</v>
      </c>
      <c r="C8" s="78">
        <v>4</v>
      </c>
      <c r="D8" s="78">
        <v>92</v>
      </c>
      <c r="E8" s="78">
        <v>24</v>
      </c>
      <c r="F8" s="78">
        <v>87</v>
      </c>
      <c r="G8" s="78">
        <v>35</v>
      </c>
      <c r="H8" s="78">
        <v>92</v>
      </c>
      <c r="I8" s="78">
        <v>42</v>
      </c>
      <c r="J8" s="78">
        <v>91</v>
      </c>
      <c r="K8" s="78">
        <v>52</v>
      </c>
      <c r="N8" s="79">
        <v>4</v>
      </c>
      <c r="O8" s="73">
        <v>1</v>
      </c>
      <c r="P8" s="73">
        <v>48</v>
      </c>
      <c r="Q8" s="73">
        <v>36</v>
      </c>
      <c r="R8" s="73">
        <v>47</v>
      </c>
      <c r="S8" s="73">
        <v>44</v>
      </c>
      <c r="T8" s="73">
        <v>47</v>
      </c>
      <c r="U8" s="73">
        <v>59</v>
      </c>
      <c r="V8" s="73">
        <v>47</v>
      </c>
      <c r="W8" s="57">
        <v>74</v>
      </c>
      <c r="Z8" s="56">
        <v>45</v>
      </c>
      <c r="AA8" s="57">
        <v>0.06</v>
      </c>
      <c r="AB8" s="53">
        <v>6.13</v>
      </c>
      <c r="AF8" s="79">
        <v>4</v>
      </c>
      <c r="AG8" s="73">
        <v>1</v>
      </c>
      <c r="AH8" s="73">
        <v>38</v>
      </c>
      <c r="AI8" s="73">
        <v>30</v>
      </c>
      <c r="AJ8" s="73">
        <v>39</v>
      </c>
      <c r="AK8" s="73">
        <v>33</v>
      </c>
      <c r="AL8" s="73">
        <v>43</v>
      </c>
      <c r="AM8" s="73">
        <v>42</v>
      </c>
      <c r="AN8" s="73">
        <v>42</v>
      </c>
      <c r="AO8" s="57">
        <v>47</v>
      </c>
    </row>
    <row r="9" spans="2:48" x14ac:dyDescent="0.3">
      <c r="B9" s="79">
        <v>2</v>
      </c>
      <c r="C9" s="73">
        <v>1</v>
      </c>
      <c r="D9" s="73">
        <v>47</v>
      </c>
      <c r="E9" s="73">
        <v>32</v>
      </c>
      <c r="F9" s="73">
        <v>47</v>
      </c>
      <c r="G9" s="73">
        <v>39</v>
      </c>
      <c r="H9" s="73">
        <v>45</v>
      </c>
      <c r="I9" s="73">
        <v>68</v>
      </c>
      <c r="J9" s="73">
        <v>76</v>
      </c>
      <c r="K9" s="73">
        <v>63</v>
      </c>
      <c r="N9" s="80">
        <v>5</v>
      </c>
      <c r="O9" s="72">
        <v>1</v>
      </c>
      <c r="P9" s="72">
        <v>48</v>
      </c>
      <c r="Q9" s="72">
        <v>34</v>
      </c>
      <c r="R9" s="72">
        <v>46</v>
      </c>
      <c r="S9" s="72">
        <v>40</v>
      </c>
      <c r="T9" s="72">
        <v>49</v>
      </c>
      <c r="U9" s="72">
        <v>59</v>
      </c>
      <c r="V9" s="72">
        <v>47</v>
      </c>
      <c r="W9" s="59">
        <v>70</v>
      </c>
      <c r="Z9" s="58">
        <v>60</v>
      </c>
      <c r="AA9" s="59">
        <v>8.1000000000000003E-2</v>
      </c>
      <c r="AB9" s="60">
        <v>8.16</v>
      </c>
      <c r="AF9" s="80">
        <v>5</v>
      </c>
      <c r="AG9" s="72">
        <v>1</v>
      </c>
      <c r="AH9" s="72">
        <v>38</v>
      </c>
      <c r="AI9" s="72">
        <v>32</v>
      </c>
      <c r="AJ9" s="72">
        <v>39</v>
      </c>
      <c r="AK9" s="72">
        <v>33</v>
      </c>
      <c r="AL9" s="72">
        <v>42</v>
      </c>
      <c r="AM9" s="72">
        <v>45</v>
      </c>
      <c r="AN9" s="72">
        <v>43</v>
      </c>
      <c r="AO9" s="59">
        <v>54</v>
      </c>
    </row>
    <row r="10" spans="2:48" x14ac:dyDescent="0.3">
      <c r="B10" s="79">
        <v>2</v>
      </c>
      <c r="C10" s="73">
        <v>2</v>
      </c>
      <c r="D10" s="73">
        <v>59</v>
      </c>
      <c r="E10" s="73">
        <v>32</v>
      </c>
      <c r="F10" s="73">
        <v>51</v>
      </c>
      <c r="G10" s="73">
        <v>42</v>
      </c>
      <c r="H10" s="73">
        <v>66</v>
      </c>
      <c r="I10" s="73">
        <v>62</v>
      </c>
      <c r="J10" s="73">
        <v>64</v>
      </c>
      <c r="K10" s="73">
        <v>64</v>
      </c>
      <c r="N10" s="79">
        <v>6</v>
      </c>
      <c r="O10" s="73">
        <v>1</v>
      </c>
      <c r="P10" s="73">
        <v>45</v>
      </c>
      <c r="Q10" s="73">
        <v>33</v>
      </c>
      <c r="R10" s="73">
        <v>46</v>
      </c>
      <c r="S10" s="73">
        <v>40</v>
      </c>
      <c r="T10" s="73">
        <v>46</v>
      </c>
      <c r="U10" s="73">
        <v>64</v>
      </c>
      <c r="V10" s="73">
        <v>50</v>
      </c>
      <c r="W10" s="57">
        <v>72</v>
      </c>
      <c r="Z10" s="56">
        <v>75</v>
      </c>
      <c r="AA10" s="57">
        <v>0.1</v>
      </c>
      <c r="AB10" s="53">
        <v>10.199999999999999</v>
      </c>
      <c r="AF10" s="79">
        <v>6</v>
      </c>
      <c r="AG10" s="73">
        <v>1</v>
      </c>
      <c r="AH10" s="73">
        <v>39</v>
      </c>
      <c r="AI10" s="73">
        <v>28</v>
      </c>
      <c r="AJ10" s="73">
        <v>40</v>
      </c>
      <c r="AK10" s="73">
        <v>33</v>
      </c>
      <c r="AL10" s="73">
        <v>42</v>
      </c>
      <c r="AM10" s="73">
        <v>51</v>
      </c>
      <c r="AN10" s="73">
        <v>43</v>
      </c>
      <c r="AO10" s="57">
        <v>58</v>
      </c>
    </row>
    <row r="11" spans="2:48" ht="17.399999999999999" thickBot="1" x14ac:dyDescent="0.35">
      <c r="B11" s="79">
        <v>2</v>
      </c>
      <c r="C11" s="73">
        <v>3</v>
      </c>
      <c r="D11" s="73">
        <v>76</v>
      </c>
      <c r="E11" s="73">
        <v>29</v>
      </c>
      <c r="F11" s="73">
        <v>70</v>
      </c>
      <c r="G11" s="73">
        <v>41</v>
      </c>
      <c r="H11" s="73">
        <v>80</v>
      </c>
      <c r="I11" s="73">
        <v>52</v>
      </c>
      <c r="J11" s="73">
        <v>48</v>
      </c>
      <c r="K11" s="73">
        <v>68</v>
      </c>
      <c r="N11" s="79">
        <v>7</v>
      </c>
      <c r="O11" s="73">
        <v>1</v>
      </c>
      <c r="P11" s="73">
        <v>46</v>
      </c>
      <c r="Q11" s="73">
        <v>36</v>
      </c>
      <c r="R11" s="73">
        <v>45</v>
      </c>
      <c r="S11" s="73">
        <v>41</v>
      </c>
      <c r="T11" s="73">
        <v>45</v>
      </c>
      <c r="U11" s="73">
        <v>60</v>
      </c>
      <c r="V11" s="73">
        <v>45</v>
      </c>
      <c r="W11" s="57">
        <v>69</v>
      </c>
      <c r="Z11" s="61">
        <v>90</v>
      </c>
      <c r="AA11" s="62">
        <v>0.12</v>
      </c>
      <c r="AB11" s="63">
        <v>12.3</v>
      </c>
      <c r="AF11" s="79">
        <v>7</v>
      </c>
      <c r="AG11" s="73">
        <v>1</v>
      </c>
      <c r="AH11" s="73">
        <v>38</v>
      </c>
      <c r="AI11" s="73">
        <v>29</v>
      </c>
      <c r="AJ11" s="73">
        <v>41</v>
      </c>
      <c r="AK11" s="73">
        <v>28</v>
      </c>
      <c r="AL11" s="73">
        <v>42</v>
      </c>
      <c r="AM11" s="73">
        <v>39</v>
      </c>
      <c r="AN11" s="73">
        <v>44</v>
      </c>
      <c r="AO11" s="57">
        <v>46</v>
      </c>
    </row>
    <row r="12" spans="2:48" x14ac:dyDescent="0.3">
      <c r="B12" s="79">
        <v>2</v>
      </c>
      <c r="C12" s="73">
        <v>4</v>
      </c>
      <c r="D12" s="73">
        <v>93</v>
      </c>
      <c r="E12" s="73">
        <v>26</v>
      </c>
      <c r="F12" s="73">
        <v>88</v>
      </c>
      <c r="G12" s="73">
        <v>38</v>
      </c>
      <c r="H12" s="73">
        <v>92</v>
      </c>
      <c r="I12" s="73">
        <v>53</v>
      </c>
      <c r="J12" s="73">
        <v>90</v>
      </c>
      <c r="K12" s="73">
        <v>61</v>
      </c>
      <c r="N12" s="79">
        <v>8</v>
      </c>
      <c r="O12" s="73">
        <v>1</v>
      </c>
      <c r="P12" s="73">
        <v>47</v>
      </c>
      <c r="Q12" s="73">
        <v>32</v>
      </c>
      <c r="R12" s="73">
        <v>46</v>
      </c>
      <c r="S12" s="73">
        <v>44</v>
      </c>
      <c r="T12" s="73">
        <v>47</v>
      </c>
      <c r="U12" s="73">
        <v>61</v>
      </c>
      <c r="V12" s="73">
        <v>45</v>
      </c>
      <c r="W12" s="57">
        <v>72</v>
      </c>
      <c r="AF12" s="79">
        <v>8</v>
      </c>
      <c r="AG12" s="73">
        <v>1</v>
      </c>
      <c r="AH12" s="73">
        <v>38</v>
      </c>
      <c r="AI12" s="73">
        <v>26</v>
      </c>
      <c r="AJ12" s="73">
        <v>40</v>
      </c>
      <c r="AK12" s="73">
        <v>34</v>
      </c>
      <c r="AL12" s="73">
        <v>42</v>
      </c>
      <c r="AM12" s="73">
        <v>40</v>
      </c>
      <c r="AN12" s="73">
        <v>42</v>
      </c>
      <c r="AO12" s="57">
        <v>42</v>
      </c>
    </row>
    <row r="13" spans="2:48" x14ac:dyDescent="0.3">
      <c r="B13" s="80">
        <v>3</v>
      </c>
      <c r="C13" s="72">
        <v>1</v>
      </c>
      <c r="D13" s="72">
        <v>46</v>
      </c>
      <c r="E13" s="72">
        <v>32</v>
      </c>
      <c r="F13" s="72">
        <v>45</v>
      </c>
      <c r="G13" s="72">
        <v>47</v>
      </c>
      <c r="H13" s="72">
        <v>48</v>
      </c>
      <c r="I13" s="72">
        <v>53</v>
      </c>
      <c r="J13" s="72">
        <v>77</v>
      </c>
      <c r="K13" s="72">
        <v>79</v>
      </c>
      <c r="N13" s="79">
        <v>9</v>
      </c>
      <c r="O13" s="73">
        <v>1</v>
      </c>
      <c r="P13" s="73">
        <v>47</v>
      </c>
      <c r="Q13" s="73">
        <v>34</v>
      </c>
      <c r="R13" s="73">
        <v>47</v>
      </c>
      <c r="S13" s="73">
        <v>42</v>
      </c>
      <c r="T13" s="73">
        <v>48</v>
      </c>
      <c r="U13" s="73">
        <v>62</v>
      </c>
      <c r="V13" s="73">
        <v>44</v>
      </c>
      <c r="W13" s="57">
        <v>71</v>
      </c>
      <c r="AF13" s="79">
        <v>9</v>
      </c>
      <c r="AG13" s="73">
        <v>1</v>
      </c>
      <c r="AH13" s="73">
        <v>39</v>
      </c>
      <c r="AI13" s="73">
        <v>29</v>
      </c>
      <c r="AJ13" s="73">
        <v>40</v>
      </c>
      <c r="AK13" s="73">
        <v>29</v>
      </c>
      <c r="AL13" s="73">
        <v>42</v>
      </c>
      <c r="AM13" s="73">
        <v>43</v>
      </c>
      <c r="AN13" s="73">
        <v>43</v>
      </c>
      <c r="AO13" s="57">
        <v>51</v>
      </c>
    </row>
    <row r="14" spans="2:48" x14ac:dyDescent="0.3">
      <c r="B14" s="80">
        <v>3</v>
      </c>
      <c r="C14" s="72">
        <v>2</v>
      </c>
      <c r="D14" s="72">
        <v>57</v>
      </c>
      <c r="E14" s="72">
        <v>34</v>
      </c>
      <c r="F14" s="72">
        <v>54</v>
      </c>
      <c r="G14" s="72">
        <v>47</v>
      </c>
      <c r="H14" s="72">
        <v>67</v>
      </c>
      <c r="I14" s="72">
        <v>52</v>
      </c>
      <c r="J14" s="72">
        <v>67</v>
      </c>
      <c r="K14" s="72">
        <v>60</v>
      </c>
      <c r="N14" s="79">
        <v>10</v>
      </c>
      <c r="O14" s="73">
        <v>1</v>
      </c>
      <c r="P14" s="73">
        <v>44</v>
      </c>
      <c r="Q14" s="73">
        <v>33</v>
      </c>
      <c r="R14" s="73">
        <v>45</v>
      </c>
      <c r="S14" s="73">
        <v>43</v>
      </c>
      <c r="T14" s="73">
        <v>46</v>
      </c>
      <c r="U14" s="73">
        <v>58</v>
      </c>
      <c r="V14" s="73">
        <v>48</v>
      </c>
      <c r="W14" s="57">
        <v>68</v>
      </c>
      <c r="AF14" s="79">
        <v>10</v>
      </c>
      <c r="AG14" s="73">
        <v>1</v>
      </c>
      <c r="AH14" s="73">
        <v>37</v>
      </c>
      <c r="AI14" s="73">
        <v>28</v>
      </c>
      <c r="AJ14" s="73">
        <v>40</v>
      </c>
      <c r="AK14" s="73">
        <v>36</v>
      </c>
      <c r="AL14" s="73">
        <v>42</v>
      </c>
      <c r="AM14" s="73">
        <v>37</v>
      </c>
      <c r="AN14" s="73">
        <v>43</v>
      </c>
      <c r="AO14" s="57">
        <v>42</v>
      </c>
    </row>
    <row r="15" spans="2:48" x14ac:dyDescent="0.3">
      <c r="B15" s="80">
        <v>3</v>
      </c>
      <c r="C15" s="72">
        <v>3</v>
      </c>
      <c r="D15" s="72">
        <v>77</v>
      </c>
      <c r="E15" s="72">
        <v>29</v>
      </c>
      <c r="F15" s="72">
        <v>72</v>
      </c>
      <c r="G15" s="72">
        <v>41</v>
      </c>
      <c r="H15" s="72">
        <v>79</v>
      </c>
      <c r="I15" s="72">
        <v>56</v>
      </c>
      <c r="J15" s="72">
        <v>49</v>
      </c>
      <c r="K15" s="72">
        <v>71</v>
      </c>
      <c r="N15" s="77">
        <v>1</v>
      </c>
      <c r="O15" s="72">
        <v>2</v>
      </c>
      <c r="P15" s="72">
        <v>58</v>
      </c>
      <c r="Q15" s="72">
        <v>30</v>
      </c>
      <c r="R15" s="72">
        <v>58</v>
      </c>
      <c r="S15" s="72">
        <v>40</v>
      </c>
      <c r="T15" s="72">
        <v>58</v>
      </c>
      <c r="U15" s="72">
        <v>55</v>
      </c>
      <c r="V15" s="72">
        <v>66</v>
      </c>
      <c r="W15" s="59">
        <v>71</v>
      </c>
      <c r="Z15" s="81"/>
      <c r="AA15" s="82">
        <v>50</v>
      </c>
      <c r="AB15" s="82">
        <v>70</v>
      </c>
      <c r="AC15" s="82">
        <v>90</v>
      </c>
      <c r="AD15" s="82">
        <v>100</v>
      </c>
      <c r="AF15" s="77">
        <v>1</v>
      </c>
      <c r="AG15" s="78">
        <v>2</v>
      </c>
      <c r="AH15" s="78">
        <v>58</v>
      </c>
      <c r="AI15" s="78">
        <v>27</v>
      </c>
      <c r="AJ15" s="78">
        <v>58</v>
      </c>
      <c r="AK15" s="78">
        <v>34</v>
      </c>
      <c r="AL15" s="78">
        <v>58</v>
      </c>
      <c r="AM15" s="78"/>
      <c r="AN15" s="78">
        <v>57</v>
      </c>
      <c r="AO15" s="55"/>
      <c r="AP15" s="91"/>
    </row>
    <row r="16" spans="2:48" x14ac:dyDescent="0.3">
      <c r="B16" s="80">
        <v>3</v>
      </c>
      <c r="C16" s="72">
        <v>4</v>
      </c>
      <c r="D16" s="72">
        <v>94</v>
      </c>
      <c r="E16" s="72">
        <v>27</v>
      </c>
      <c r="F16" s="72">
        <v>88</v>
      </c>
      <c r="G16" s="72">
        <v>31</v>
      </c>
      <c r="H16" s="72">
        <v>92</v>
      </c>
      <c r="I16" s="72">
        <v>59</v>
      </c>
      <c r="J16" s="72">
        <v>89</v>
      </c>
      <c r="K16" s="72">
        <v>52</v>
      </c>
      <c r="N16" s="79">
        <v>2</v>
      </c>
      <c r="O16" s="73">
        <v>2</v>
      </c>
      <c r="P16" s="73">
        <v>59</v>
      </c>
      <c r="Q16" s="73">
        <v>32</v>
      </c>
      <c r="R16" s="73">
        <v>56</v>
      </c>
      <c r="S16" s="73">
        <v>42</v>
      </c>
      <c r="T16" s="73">
        <v>62</v>
      </c>
      <c r="U16" s="73">
        <v>62</v>
      </c>
      <c r="V16" s="73">
        <v>64</v>
      </c>
      <c r="W16" s="57">
        <v>64</v>
      </c>
      <c r="Z16" s="82">
        <v>0.7</v>
      </c>
      <c r="AA16" s="81">
        <f>Z16*$AA$15</f>
        <v>35</v>
      </c>
      <c r="AB16" s="81">
        <f>Z16*$AB$15</f>
        <v>49</v>
      </c>
      <c r="AC16" s="81">
        <f>Z16*$AC$15</f>
        <v>62.999999999999993</v>
      </c>
      <c r="AD16" s="81">
        <f>Z16*$AD$15</f>
        <v>70</v>
      </c>
      <c r="AF16" s="79">
        <v>2</v>
      </c>
      <c r="AG16" s="73">
        <v>2</v>
      </c>
      <c r="AH16" s="73">
        <v>59</v>
      </c>
      <c r="AI16" s="73">
        <v>21</v>
      </c>
      <c r="AJ16" s="73">
        <v>56</v>
      </c>
      <c r="AK16" s="73">
        <v>37</v>
      </c>
      <c r="AL16" s="73">
        <v>62</v>
      </c>
      <c r="AM16" s="73"/>
      <c r="AN16" s="73">
        <v>60</v>
      </c>
      <c r="AO16" s="57"/>
    </row>
    <row r="17" spans="2:42" x14ac:dyDescent="0.3">
      <c r="B17" s="79">
        <v>4</v>
      </c>
      <c r="C17" s="73">
        <v>1</v>
      </c>
      <c r="D17" s="73">
        <v>48</v>
      </c>
      <c r="E17" s="73">
        <v>31</v>
      </c>
      <c r="F17" s="73">
        <v>47</v>
      </c>
      <c r="G17" s="73">
        <v>44</v>
      </c>
      <c r="H17" s="73">
        <v>47</v>
      </c>
      <c r="I17" s="73">
        <v>59</v>
      </c>
      <c r="J17" s="73">
        <v>77</v>
      </c>
      <c r="K17" s="73">
        <v>65</v>
      </c>
      <c r="N17" s="80">
        <v>3</v>
      </c>
      <c r="O17" s="72">
        <v>2</v>
      </c>
      <c r="P17" s="72">
        <v>57</v>
      </c>
      <c r="Q17" s="72">
        <v>34</v>
      </c>
      <c r="R17" s="72">
        <v>54</v>
      </c>
      <c r="S17" s="72">
        <v>47</v>
      </c>
      <c r="T17" s="72">
        <v>63</v>
      </c>
      <c r="U17" s="72">
        <v>52</v>
      </c>
      <c r="V17" s="72">
        <v>57</v>
      </c>
      <c r="W17" s="59">
        <v>65</v>
      </c>
      <c r="Z17" s="82">
        <v>0.68</v>
      </c>
      <c r="AA17" s="81">
        <f t="shared" ref="AA17:AA18" si="0">Z17*$AA$15</f>
        <v>34</v>
      </c>
      <c r="AB17" s="81">
        <f t="shared" ref="AB17:AB19" si="1">Z17*$AB$15</f>
        <v>47.6</v>
      </c>
      <c r="AC17" s="81">
        <f t="shared" ref="AC17:AC19" si="2">Z17*$AC$15</f>
        <v>61.2</v>
      </c>
      <c r="AD17" s="81">
        <f t="shared" ref="AD17:AD19" si="3">Z17*$AD$15</f>
        <v>68</v>
      </c>
      <c r="AF17" s="80">
        <v>3</v>
      </c>
      <c r="AG17" s="72">
        <v>2</v>
      </c>
      <c r="AH17" s="72">
        <v>57</v>
      </c>
      <c r="AI17" s="72">
        <v>24</v>
      </c>
      <c r="AJ17" s="72">
        <v>54</v>
      </c>
      <c r="AK17" s="72">
        <v>34</v>
      </c>
      <c r="AL17" s="72">
        <v>63</v>
      </c>
      <c r="AM17" s="72"/>
      <c r="AN17" s="72">
        <v>61</v>
      </c>
      <c r="AO17" s="59"/>
    </row>
    <row r="18" spans="2:42" x14ac:dyDescent="0.3">
      <c r="B18" s="79">
        <v>4</v>
      </c>
      <c r="C18" s="73">
        <v>2</v>
      </c>
      <c r="D18" s="73">
        <v>59</v>
      </c>
      <c r="E18" s="73">
        <v>33</v>
      </c>
      <c r="F18" s="73">
        <v>55</v>
      </c>
      <c r="G18" s="73">
        <v>42</v>
      </c>
      <c r="H18" s="73">
        <v>66</v>
      </c>
      <c r="I18" s="73">
        <v>56</v>
      </c>
      <c r="J18" s="73">
        <v>64</v>
      </c>
      <c r="K18" s="73">
        <v>73</v>
      </c>
      <c r="N18" s="79">
        <v>4</v>
      </c>
      <c r="O18" s="73">
        <v>2</v>
      </c>
      <c r="P18" s="73">
        <v>59</v>
      </c>
      <c r="Q18" s="73">
        <v>33</v>
      </c>
      <c r="R18" s="73">
        <v>59</v>
      </c>
      <c r="S18" s="73">
        <v>42</v>
      </c>
      <c r="T18" s="73">
        <v>63</v>
      </c>
      <c r="U18" s="73">
        <v>56</v>
      </c>
      <c r="V18" s="73">
        <v>64</v>
      </c>
      <c r="W18" s="57">
        <v>73</v>
      </c>
      <c r="Z18" s="82">
        <v>0.6</v>
      </c>
      <c r="AA18" s="81">
        <f t="shared" si="0"/>
        <v>30</v>
      </c>
      <c r="AB18" s="81">
        <f t="shared" si="1"/>
        <v>42</v>
      </c>
      <c r="AC18" s="81">
        <f t="shared" si="2"/>
        <v>54</v>
      </c>
      <c r="AD18" s="81">
        <f t="shared" si="3"/>
        <v>60</v>
      </c>
      <c r="AF18" s="79">
        <v>4</v>
      </c>
      <c r="AG18" s="73">
        <v>2</v>
      </c>
      <c r="AH18" s="73">
        <v>59</v>
      </c>
      <c r="AI18" s="73">
        <v>29</v>
      </c>
      <c r="AJ18" s="73">
        <v>59</v>
      </c>
      <c r="AK18" s="73">
        <v>30</v>
      </c>
      <c r="AL18" s="73">
        <v>63</v>
      </c>
      <c r="AM18" s="73"/>
      <c r="AN18" s="73">
        <v>59</v>
      </c>
      <c r="AO18" s="57"/>
    </row>
    <row r="19" spans="2:42" x14ac:dyDescent="0.3">
      <c r="B19" s="79">
        <v>4</v>
      </c>
      <c r="C19" s="73">
        <v>3</v>
      </c>
      <c r="D19" s="73">
        <v>77</v>
      </c>
      <c r="E19" s="73">
        <v>28</v>
      </c>
      <c r="F19" s="73">
        <v>74</v>
      </c>
      <c r="G19" s="73">
        <v>47</v>
      </c>
      <c r="H19" s="73">
        <v>75</v>
      </c>
      <c r="I19" s="73">
        <v>66</v>
      </c>
      <c r="J19" s="73">
        <v>47</v>
      </c>
      <c r="K19" s="73">
        <v>74</v>
      </c>
      <c r="N19" s="80">
        <v>5</v>
      </c>
      <c r="O19" s="72">
        <v>2</v>
      </c>
      <c r="P19" s="72">
        <v>60</v>
      </c>
      <c r="Q19" s="72">
        <v>31</v>
      </c>
      <c r="R19" s="72">
        <v>60</v>
      </c>
      <c r="S19" s="72">
        <v>40</v>
      </c>
      <c r="T19" s="72">
        <v>57</v>
      </c>
      <c r="U19" s="72">
        <v>52</v>
      </c>
      <c r="V19" s="72">
        <v>62</v>
      </c>
      <c r="W19" s="59">
        <v>73</v>
      </c>
      <c r="Z19" s="82">
        <v>0.55000000000000004</v>
      </c>
      <c r="AA19" s="81">
        <f>Z19*$AA$15</f>
        <v>27.500000000000004</v>
      </c>
      <c r="AB19" s="81">
        <f t="shared" si="1"/>
        <v>38.5</v>
      </c>
      <c r="AC19" s="81">
        <f t="shared" si="2"/>
        <v>49.500000000000007</v>
      </c>
      <c r="AD19" s="81">
        <f t="shared" si="3"/>
        <v>55.000000000000007</v>
      </c>
      <c r="AF19" s="80">
        <v>5</v>
      </c>
      <c r="AG19" s="72">
        <v>2</v>
      </c>
      <c r="AH19" s="72">
        <v>60</v>
      </c>
      <c r="AI19" s="72">
        <v>25</v>
      </c>
      <c r="AJ19" s="72">
        <v>60</v>
      </c>
      <c r="AK19" s="72" t="s">
        <v>78</v>
      </c>
      <c r="AL19" s="72">
        <v>57</v>
      </c>
      <c r="AM19" s="72"/>
      <c r="AN19" s="72">
        <v>60</v>
      </c>
      <c r="AO19" s="59"/>
    </row>
    <row r="20" spans="2:42" x14ac:dyDescent="0.3">
      <c r="B20" s="79">
        <v>4</v>
      </c>
      <c r="C20" s="73">
        <v>4</v>
      </c>
      <c r="D20" s="73">
        <v>91</v>
      </c>
      <c r="E20" s="73">
        <v>25</v>
      </c>
      <c r="F20" s="73">
        <v>89</v>
      </c>
      <c r="G20" s="73">
        <v>35</v>
      </c>
      <c r="H20" s="73">
        <v>91</v>
      </c>
      <c r="I20" s="73">
        <v>42</v>
      </c>
      <c r="J20" s="73">
        <v>91</v>
      </c>
      <c r="K20" s="73">
        <v>62</v>
      </c>
      <c r="N20" s="79">
        <v>6</v>
      </c>
      <c r="O20" s="73">
        <v>2</v>
      </c>
      <c r="P20" s="73">
        <v>57</v>
      </c>
      <c r="Q20" s="73">
        <v>33</v>
      </c>
      <c r="R20" s="73">
        <v>59</v>
      </c>
      <c r="S20" s="73">
        <v>45</v>
      </c>
      <c r="T20" s="73">
        <v>57</v>
      </c>
      <c r="U20" s="73">
        <v>61</v>
      </c>
      <c r="V20" s="73">
        <v>65</v>
      </c>
      <c r="W20" s="57">
        <v>68</v>
      </c>
      <c r="AF20" s="79">
        <v>6</v>
      </c>
      <c r="AG20" s="73">
        <v>2</v>
      </c>
      <c r="AH20" s="73">
        <v>57</v>
      </c>
      <c r="AI20" s="73">
        <v>26</v>
      </c>
      <c r="AJ20" s="73">
        <v>59</v>
      </c>
      <c r="AK20" s="73"/>
      <c r="AL20" s="73">
        <v>57</v>
      </c>
      <c r="AM20" s="73"/>
      <c r="AN20" s="73">
        <v>61</v>
      </c>
      <c r="AO20" s="57"/>
    </row>
    <row r="21" spans="2:42" x14ac:dyDescent="0.3">
      <c r="B21" s="80">
        <v>5</v>
      </c>
      <c r="C21" s="72">
        <v>1</v>
      </c>
      <c r="D21" s="72">
        <v>48</v>
      </c>
      <c r="E21" s="72">
        <v>34</v>
      </c>
      <c r="F21" s="72">
        <v>46</v>
      </c>
      <c r="G21" s="72">
        <v>40</v>
      </c>
      <c r="H21" s="72">
        <v>49</v>
      </c>
      <c r="I21" s="72">
        <v>59</v>
      </c>
      <c r="J21" s="72">
        <v>78</v>
      </c>
      <c r="K21" s="72">
        <v>67</v>
      </c>
      <c r="N21" s="79">
        <v>7</v>
      </c>
      <c r="O21" s="73">
        <v>2</v>
      </c>
      <c r="P21" s="73">
        <v>61</v>
      </c>
      <c r="Q21" s="73">
        <v>34</v>
      </c>
      <c r="R21" s="73">
        <v>58</v>
      </c>
      <c r="S21" s="73">
        <v>46</v>
      </c>
      <c r="T21" s="73">
        <v>63</v>
      </c>
      <c r="U21" s="73">
        <v>62</v>
      </c>
      <c r="V21" s="83">
        <v>60</v>
      </c>
      <c r="W21" s="84">
        <v>71</v>
      </c>
      <c r="AF21" s="79">
        <v>7</v>
      </c>
      <c r="AG21" s="73">
        <v>2</v>
      </c>
      <c r="AH21" s="73">
        <v>61</v>
      </c>
      <c r="AI21" s="73">
        <v>28</v>
      </c>
      <c r="AJ21" s="73">
        <v>58</v>
      </c>
      <c r="AK21" s="73"/>
      <c r="AL21" s="73">
        <v>63</v>
      </c>
      <c r="AM21" s="73"/>
      <c r="AN21" s="83">
        <v>58</v>
      </c>
      <c r="AO21" s="84"/>
    </row>
    <row r="22" spans="2:42" x14ac:dyDescent="0.3">
      <c r="B22" s="80">
        <v>5</v>
      </c>
      <c r="C22" s="72">
        <v>2</v>
      </c>
      <c r="D22" s="72">
        <v>60</v>
      </c>
      <c r="E22" s="72">
        <v>36</v>
      </c>
      <c r="F22" s="72">
        <v>54</v>
      </c>
      <c r="G22" s="72">
        <v>40</v>
      </c>
      <c r="H22" s="72">
        <v>67</v>
      </c>
      <c r="I22" s="72">
        <v>52</v>
      </c>
      <c r="J22" s="72">
        <v>62</v>
      </c>
      <c r="K22" s="72">
        <v>73</v>
      </c>
      <c r="N22" s="79">
        <v>8</v>
      </c>
      <c r="O22" s="73">
        <v>2</v>
      </c>
      <c r="P22" s="73">
        <v>59</v>
      </c>
      <c r="Q22" s="73">
        <v>35</v>
      </c>
      <c r="R22" s="73">
        <v>61</v>
      </c>
      <c r="S22" s="73">
        <v>44</v>
      </c>
      <c r="T22" s="73">
        <v>62</v>
      </c>
      <c r="U22" s="73">
        <v>58</v>
      </c>
      <c r="V22" s="83">
        <v>62</v>
      </c>
      <c r="W22" s="84">
        <v>67</v>
      </c>
      <c r="AF22" s="79">
        <v>8</v>
      </c>
      <c r="AG22" s="73">
        <v>2</v>
      </c>
      <c r="AH22" s="73">
        <v>59</v>
      </c>
      <c r="AI22" s="73">
        <v>24</v>
      </c>
      <c r="AJ22" s="73">
        <v>61</v>
      </c>
      <c r="AK22" s="73"/>
      <c r="AL22" s="73">
        <v>62</v>
      </c>
      <c r="AM22" s="73"/>
      <c r="AN22" s="83">
        <v>62</v>
      </c>
      <c r="AO22" s="84"/>
    </row>
    <row r="23" spans="2:42" x14ac:dyDescent="0.3">
      <c r="B23" s="80">
        <v>5</v>
      </c>
      <c r="C23" s="72">
        <v>3</v>
      </c>
      <c r="D23" s="72">
        <v>78</v>
      </c>
      <c r="E23" s="72">
        <v>32</v>
      </c>
      <c r="F23" s="72">
        <v>76</v>
      </c>
      <c r="G23" s="72">
        <v>46</v>
      </c>
      <c r="H23" s="72">
        <v>74</v>
      </c>
      <c r="I23" s="72">
        <v>68</v>
      </c>
      <c r="J23" s="72">
        <v>47</v>
      </c>
      <c r="K23" s="72">
        <v>70</v>
      </c>
      <c r="N23" s="79">
        <v>9</v>
      </c>
      <c r="O23" s="73">
        <v>2</v>
      </c>
      <c r="P23" s="73">
        <v>58</v>
      </c>
      <c r="Q23" s="73">
        <v>32</v>
      </c>
      <c r="R23" s="73">
        <v>62</v>
      </c>
      <c r="S23" s="73">
        <v>43</v>
      </c>
      <c r="T23" s="73">
        <v>61</v>
      </c>
      <c r="U23" s="73">
        <v>60</v>
      </c>
      <c r="V23" s="83">
        <v>64</v>
      </c>
      <c r="W23" s="84">
        <v>70</v>
      </c>
      <c r="AF23" s="79">
        <v>9</v>
      </c>
      <c r="AG23" s="73">
        <v>2</v>
      </c>
      <c r="AH23" s="73">
        <v>58</v>
      </c>
      <c r="AI23" s="73">
        <v>24</v>
      </c>
      <c r="AJ23" s="73">
        <v>62</v>
      </c>
      <c r="AK23" s="73"/>
      <c r="AL23" s="73">
        <v>61</v>
      </c>
      <c r="AM23" s="73"/>
      <c r="AN23" s="83">
        <v>61</v>
      </c>
      <c r="AO23" s="84"/>
    </row>
    <row r="24" spans="2:42" ht="17.399999999999999" thickBot="1" x14ac:dyDescent="0.35">
      <c r="B24" s="80">
        <v>5</v>
      </c>
      <c r="C24" s="72">
        <v>4</v>
      </c>
      <c r="D24" s="72">
        <v>94</v>
      </c>
      <c r="E24" s="72">
        <v>24</v>
      </c>
      <c r="F24" s="72">
        <v>90</v>
      </c>
      <c r="G24" s="72">
        <v>35</v>
      </c>
      <c r="H24" s="72">
        <v>92</v>
      </c>
      <c r="I24" s="72">
        <v>47</v>
      </c>
      <c r="J24" s="72">
        <v>91</v>
      </c>
      <c r="K24" s="72">
        <v>66</v>
      </c>
      <c r="N24" s="79">
        <v>10</v>
      </c>
      <c r="O24" s="73">
        <v>2</v>
      </c>
      <c r="P24" s="73">
        <v>62</v>
      </c>
      <c r="Q24" s="73">
        <v>31</v>
      </c>
      <c r="R24" s="73">
        <v>57</v>
      </c>
      <c r="S24" s="73">
        <v>45</v>
      </c>
      <c r="T24" s="73">
        <v>60</v>
      </c>
      <c r="U24" s="73">
        <v>61</v>
      </c>
      <c r="V24" s="83">
        <v>63</v>
      </c>
      <c r="W24" s="84">
        <v>68</v>
      </c>
      <c r="AF24" s="79">
        <v>10</v>
      </c>
      <c r="AG24" s="73">
        <v>2</v>
      </c>
      <c r="AH24" s="73">
        <v>62</v>
      </c>
      <c r="AI24" s="73">
        <v>26</v>
      </c>
      <c r="AJ24" s="73">
        <v>57</v>
      </c>
      <c r="AK24" s="73"/>
      <c r="AL24" s="73">
        <v>60</v>
      </c>
      <c r="AM24" s="73"/>
      <c r="AN24" s="83">
        <v>60</v>
      </c>
      <c r="AO24" s="84"/>
    </row>
    <row r="25" spans="2:42" x14ac:dyDescent="0.3">
      <c r="B25" s="79">
        <v>6</v>
      </c>
      <c r="C25" s="73">
        <v>1</v>
      </c>
      <c r="D25" s="73">
        <v>45</v>
      </c>
      <c r="E25" s="73">
        <v>33</v>
      </c>
      <c r="F25" s="73">
        <v>46</v>
      </c>
      <c r="G25" s="73">
        <v>40</v>
      </c>
      <c r="H25" s="73">
        <v>46</v>
      </c>
      <c r="I25" s="73">
        <v>64</v>
      </c>
      <c r="J25" s="73">
        <v>78</v>
      </c>
      <c r="K25" s="73">
        <v>64</v>
      </c>
      <c r="N25" s="77">
        <v>1</v>
      </c>
      <c r="O25" s="72">
        <v>3</v>
      </c>
      <c r="P25" s="72">
        <v>74</v>
      </c>
      <c r="Q25" s="72">
        <v>30</v>
      </c>
      <c r="R25" s="72">
        <v>69</v>
      </c>
      <c r="S25" s="72">
        <v>46</v>
      </c>
      <c r="T25" s="72">
        <v>79</v>
      </c>
      <c r="U25" s="72">
        <v>55</v>
      </c>
      <c r="V25" s="76">
        <v>78</v>
      </c>
      <c r="W25" s="85">
        <v>62</v>
      </c>
      <c r="AF25" s="77">
        <v>1</v>
      </c>
      <c r="AG25" s="78">
        <v>3</v>
      </c>
      <c r="AH25" s="78">
        <v>74</v>
      </c>
      <c r="AI25" s="78">
        <v>22</v>
      </c>
      <c r="AJ25" s="78">
        <v>69</v>
      </c>
      <c r="AK25" s="78"/>
      <c r="AL25" s="78">
        <v>79</v>
      </c>
      <c r="AM25" s="78"/>
      <c r="AN25" s="86">
        <v>78</v>
      </c>
      <c r="AO25" s="87"/>
      <c r="AP25" s="91"/>
    </row>
    <row r="26" spans="2:42" x14ac:dyDescent="0.3">
      <c r="B26" s="79">
        <v>6</v>
      </c>
      <c r="C26" s="73">
        <v>2</v>
      </c>
      <c r="D26" s="73">
        <v>57</v>
      </c>
      <c r="E26" s="73">
        <v>33</v>
      </c>
      <c r="F26" s="73">
        <v>53</v>
      </c>
      <c r="G26" s="73">
        <v>45</v>
      </c>
      <c r="H26" s="73">
        <v>67</v>
      </c>
      <c r="I26" s="73">
        <v>61</v>
      </c>
      <c r="J26" s="73">
        <v>65</v>
      </c>
      <c r="K26" s="73">
        <v>68</v>
      </c>
      <c r="N26" s="79">
        <v>2</v>
      </c>
      <c r="O26" s="73">
        <v>3</v>
      </c>
      <c r="P26" s="73">
        <v>76</v>
      </c>
      <c r="Q26" s="73">
        <v>29</v>
      </c>
      <c r="R26" s="73">
        <v>70</v>
      </c>
      <c r="S26" s="73">
        <v>41</v>
      </c>
      <c r="T26" s="73">
        <v>80</v>
      </c>
      <c r="U26" s="73">
        <v>52</v>
      </c>
      <c r="V26" s="73">
        <v>76</v>
      </c>
      <c r="W26" s="57">
        <v>63</v>
      </c>
      <c r="AF26" s="79">
        <v>2</v>
      </c>
      <c r="AG26" s="73">
        <v>3</v>
      </c>
      <c r="AH26" s="73">
        <v>76</v>
      </c>
      <c r="AI26" s="73">
        <v>23</v>
      </c>
      <c r="AJ26" s="73">
        <v>70</v>
      </c>
      <c r="AK26" s="73"/>
      <c r="AL26" s="73">
        <v>80</v>
      </c>
      <c r="AM26" s="73"/>
      <c r="AN26" s="73">
        <v>76</v>
      </c>
      <c r="AO26" s="57"/>
    </row>
    <row r="27" spans="2:42" x14ac:dyDescent="0.3">
      <c r="B27" s="79">
        <v>6</v>
      </c>
      <c r="C27" s="73">
        <v>3</v>
      </c>
      <c r="D27" s="73">
        <v>77</v>
      </c>
      <c r="E27" s="73">
        <v>28</v>
      </c>
      <c r="F27" s="73">
        <v>77</v>
      </c>
      <c r="G27" s="73">
        <v>44</v>
      </c>
      <c r="H27" s="73">
        <v>75</v>
      </c>
      <c r="I27" s="73">
        <v>61</v>
      </c>
      <c r="J27" s="73">
        <v>50</v>
      </c>
      <c r="K27" s="73">
        <v>72</v>
      </c>
      <c r="N27" s="80">
        <v>3</v>
      </c>
      <c r="O27" s="72">
        <v>3</v>
      </c>
      <c r="P27" s="72">
        <v>77</v>
      </c>
      <c r="Q27" s="72">
        <v>29</v>
      </c>
      <c r="R27" s="72">
        <v>72</v>
      </c>
      <c r="S27" s="72">
        <v>41</v>
      </c>
      <c r="T27" s="72">
        <v>79</v>
      </c>
      <c r="U27" s="72">
        <v>56</v>
      </c>
      <c r="V27" s="72">
        <v>77</v>
      </c>
      <c r="W27" s="59">
        <v>62</v>
      </c>
      <c r="AF27" s="80">
        <v>3</v>
      </c>
      <c r="AG27" s="72">
        <v>3</v>
      </c>
      <c r="AH27" s="72">
        <v>77</v>
      </c>
      <c r="AI27" s="72">
        <v>24</v>
      </c>
      <c r="AJ27" s="72">
        <v>72</v>
      </c>
      <c r="AK27" s="72"/>
      <c r="AL27" s="72">
        <v>79</v>
      </c>
      <c r="AM27" s="72"/>
      <c r="AN27" s="72">
        <v>77</v>
      </c>
      <c r="AO27" s="59"/>
    </row>
    <row r="28" spans="2:42" x14ac:dyDescent="0.3">
      <c r="B28" s="79">
        <v>6</v>
      </c>
      <c r="C28" s="73">
        <v>4</v>
      </c>
      <c r="D28" s="73">
        <v>90</v>
      </c>
      <c r="E28" s="73">
        <v>23</v>
      </c>
      <c r="F28" s="73">
        <v>92</v>
      </c>
      <c r="G28" s="73">
        <v>37</v>
      </c>
      <c r="H28" s="73">
        <v>91</v>
      </c>
      <c r="I28" s="73">
        <v>44</v>
      </c>
      <c r="J28" s="73">
        <v>90</v>
      </c>
      <c r="K28" s="73">
        <v>70</v>
      </c>
      <c r="N28" s="79">
        <v>4</v>
      </c>
      <c r="O28" s="73">
        <v>3</v>
      </c>
      <c r="P28" s="73">
        <v>77</v>
      </c>
      <c r="Q28" s="73">
        <v>28</v>
      </c>
      <c r="R28" s="73">
        <v>74</v>
      </c>
      <c r="S28" s="73">
        <v>47</v>
      </c>
      <c r="T28" s="73">
        <v>75</v>
      </c>
      <c r="U28" s="73">
        <v>61</v>
      </c>
      <c r="V28" s="73">
        <v>77</v>
      </c>
      <c r="W28" s="57">
        <v>65</v>
      </c>
      <c r="AF28" s="79">
        <v>4</v>
      </c>
      <c r="AG28" s="73">
        <v>3</v>
      </c>
      <c r="AH28" s="73">
        <v>77</v>
      </c>
      <c r="AI28" s="73">
        <v>21</v>
      </c>
      <c r="AJ28" s="73">
        <v>74</v>
      </c>
      <c r="AK28" s="73"/>
      <c r="AL28" s="73">
        <v>75</v>
      </c>
      <c r="AM28" s="73"/>
      <c r="AN28" s="73">
        <v>77</v>
      </c>
      <c r="AO28" s="57"/>
    </row>
    <row r="29" spans="2:42" x14ac:dyDescent="0.3">
      <c r="N29" s="80">
        <v>5</v>
      </c>
      <c r="O29" s="72">
        <v>3</v>
      </c>
      <c r="P29" s="72">
        <v>78</v>
      </c>
      <c r="Q29" s="72">
        <v>32</v>
      </c>
      <c r="R29" s="72">
        <v>76</v>
      </c>
      <c r="S29" s="72">
        <v>46</v>
      </c>
      <c r="T29" s="72">
        <v>74</v>
      </c>
      <c r="U29" s="72">
        <v>62</v>
      </c>
      <c r="V29" s="72">
        <v>78</v>
      </c>
      <c r="W29" s="59">
        <v>67</v>
      </c>
      <c r="AF29" s="80">
        <v>5</v>
      </c>
      <c r="AG29" s="72">
        <v>3</v>
      </c>
      <c r="AH29" s="72">
        <v>78</v>
      </c>
      <c r="AI29" s="72">
        <v>20</v>
      </c>
      <c r="AJ29" s="72">
        <v>76</v>
      </c>
      <c r="AK29" s="72"/>
      <c r="AL29" s="72">
        <v>74</v>
      </c>
      <c r="AM29" s="72"/>
      <c r="AN29" s="72">
        <v>78</v>
      </c>
      <c r="AO29" s="59"/>
    </row>
    <row r="30" spans="2:42" x14ac:dyDescent="0.3">
      <c r="N30" s="79">
        <v>6</v>
      </c>
      <c r="O30" s="73">
        <v>3</v>
      </c>
      <c r="P30" s="73">
        <v>77</v>
      </c>
      <c r="Q30" s="73">
        <v>28</v>
      </c>
      <c r="R30" s="73">
        <v>77</v>
      </c>
      <c r="S30" s="73">
        <v>44</v>
      </c>
      <c r="T30" s="73">
        <v>75</v>
      </c>
      <c r="U30" s="73">
        <v>61</v>
      </c>
      <c r="V30" s="73">
        <v>78</v>
      </c>
      <c r="W30" s="57">
        <v>64</v>
      </c>
      <c r="AF30" s="79">
        <v>6</v>
      </c>
      <c r="AG30" s="73">
        <v>3</v>
      </c>
      <c r="AH30" s="73">
        <v>77</v>
      </c>
      <c r="AI30" s="73">
        <v>22</v>
      </c>
      <c r="AJ30" s="73">
        <v>77</v>
      </c>
      <c r="AK30" s="73"/>
      <c r="AL30" s="73">
        <v>75</v>
      </c>
      <c r="AM30" s="73"/>
      <c r="AN30" s="73">
        <v>78</v>
      </c>
      <c r="AO30" s="57"/>
    </row>
    <row r="31" spans="2:42" x14ac:dyDescent="0.3">
      <c r="N31" s="79">
        <v>7</v>
      </c>
      <c r="O31" s="73">
        <v>3</v>
      </c>
      <c r="P31" s="73">
        <v>73</v>
      </c>
      <c r="Q31" s="73">
        <v>30</v>
      </c>
      <c r="R31" s="73">
        <v>75</v>
      </c>
      <c r="S31" s="73">
        <v>42</v>
      </c>
      <c r="T31" s="73">
        <v>75</v>
      </c>
      <c r="U31" s="73">
        <v>55</v>
      </c>
      <c r="V31" s="73">
        <v>75</v>
      </c>
      <c r="W31" s="57">
        <v>60</v>
      </c>
      <c r="AF31" s="79">
        <v>7</v>
      </c>
      <c r="AG31" s="73">
        <v>3</v>
      </c>
      <c r="AH31" s="73">
        <v>73</v>
      </c>
      <c r="AI31" s="73">
        <v>23</v>
      </c>
      <c r="AJ31" s="73">
        <v>75</v>
      </c>
      <c r="AK31" s="73"/>
      <c r="AL31" s="73">
        <v>75</v>
      </c>
      <c r="AM31" s="73"/>
      <c r="AN31" s="73">
        <v>75</v>
      </c>
      <c r="AO31" s="57"/>
    </row>
    <row r="32" spans="2:42" x14ac:dyDescent="0.3">
      <c r="N32" s="79">
        <v>8</v>
      </c>
      <c r="O32" s="73">
        <v>3</v>
      </c>
      <c r="P32" s="73">
        <v>75</v>
      </c>
      <c r="Q32" s="73">
        <v>30</v>
      </c>
      <c r="R32" s="73">
        <v>78</v>
      </c>
      <c r="S32" s="73">
        <v>42</v>
      </c>
      <c r="T32" s="73">
        <v>76</v>
      </c>
      <c r="U32" s="73">
        <v>58</v>
      </c>
      <c r="V32" s="73">
        <v>75</v>
      </c>
      <c r="W32" s="57">
        <v>61</v>
      </c>
      <c r="AF32" s="79">
        <v>8</v>
      </c>
      <c r="AG32" s="73">
        <v>3</v>
      </c>
      <c r="AH32" s="73">
        <v>75</v>
      </c>
      <c r="AI32" s="73">
        <v>22</v>
      </c>
      <c r="AJ32" s="73">
        <v>78</v>
      </c>
      <c r="AK32" s="73"/>
      <c r="AL32" s="73">
        <v>76</v>
      </c>
      <c r="AM32" s="73"/>
      <c r="AN32" s="73">
        <v>75</v>
      </c>
      <c r="AO32" s="57"/>
    </row>
    <row r="33" spans="14:42" x14ac:dyDescent="0.3">
      <c r="N33" s="79">
        <v>9</v>
      </c>
      <c r="O33" s="73">
        <v>3</v>
      </c>
      <c r="P33" s="73">
        <v>76</v>
      </c>
      <c r="Q33" s="73">
        <v>29</v>
      </c>
      <c r="R33" s="73">
        <v>76</v>
      </c>
      <c r="S33" s="73">
        <v>41</v>
      </c>
      <c r="T33" s="73">
        <v>76</v>
      </c>
      <c r="U33" s="73">
        <v>59</v>
      </c>
      <c r="V33" s="73">
        <v>74</v>
      </c>
      <c r="W33" s="57">
        <v>62</v>
      </c>
      <c r="AF33" s="79">
        <v>9</v>
      </c>
      <c r="AG33" s="73">
        <v>3</v>
      </c>
      <c r="AH33" s="73">
        <v>76</v>
      </c>
      <c r="AI33" s="73">
        <v>24</v>
      </c>
      <c r="AJ33" s="73">
        <v>76</v>
      </c>
      <c r="AK33" s="73"/>
      <c r="AL33" s="73">
        <v>76</v>
      </c>
      <c r="AM33" s="73"/>
      <c r="AN33" s="73">
        <v>74</v>
      </c>
      <c r="AO33" s="57"/>
    </row>
    <row r="34" spans="14:42" x14ac:dyDescent="0.3">
      <c r="N34" s="79">
        <v>10</v>
      </c>
      <c r="O34" s="73">
        <v>3</v>
      </c>
      <c r="P34" s="73">
        <v>74</v>
      </c>
      <c r="Q34" s="73">
        <v>31</v>
      </c>
      <c r="R34" s="73">
        <v>76</v>
      </c>
      <c r="S34" s="73">
        <v>40</v>
      </c>
      <c r="T34" s="73">
        <v>74</v>
      </c>
      <c r="U34" s="73">
        <v>60</v>
      </c>
      <c r="V34" s="73">
        <v>76</v>
      </c>
      <c r="W34" s="57">
        <v>63</v>
      </c>
      <c r="AF34" s="79">
        <v>10</v>
      </c>
      <c r="AG34" s="73">
        <v>3</v>
      </c>
      <c r="AH34" s="73">
        <v>74</v>
      </c>
      <c r="AI34" s="73">
        <v>19</v>
      </c>
      <c r="AJ34" s="73">
        <v>76</v>
      </c>
      <c r="AK34" s="73"/>
      <c r="AL34" s="73">
        <v>74</v>
      </c>
      <c r="AM34" s="73"/>
      <c r="AN34" s="73">
        <v>76</v>
      </c>
      <c r="AO34" s="57"/>
    </row>
    <row r="35" spans="14:42" x14ac:dyDescent="0.3">
      <c r="N35" s="77">
        <v>1</v>
      </c>
      <c r="O35" s="72">
        <v>4</v>
      </c>
      <c r="P35" s="72">
        <v>92</v>
      </c>
      <c r="Q35" s="72">
        <v>24</v>
      </c>
      <c r="R35" s="72">
        <v>87</v>
      </c>
      <c r="S35" s="72">
        <v>35</v>
      </c>
      <c r="T35" s="72">
        <v>92</v>
      </c>
      <c r="U35" s="72">
        <v>42</v>
      </c>
      <c r="V35" s="72">
        <v>91</v>
      </c>
      <c r="W35" s="59">
        <v>52</v>
      </c>
      <c r="AF35" s="77">
        <v>1</v>
      </c>
      <c r="AG35" s="78">
        <v>4</v>
      </c>
      <c r="AH35" s="78">
        <v>90</v>
      </c>
      <c r="AI35" s="78">
        <v>21</v>
      </c>
      <c r="AJ35" s="78">
        <v>91</v>
      </c>
      <c r="AK35" s="78">
        <v>31</v>
      </c>
      <c r="AL35" s="78">
        <v>92</v>
      </c>
      <c r="AM35" s="78">
        <v>44</v>
      </c>
      <c r="AN35" s="78">
        <v>90</v>
      </c>
      <c r="AO35" s="55">
        <v>66</v>
      </c>
      <c r="AP35" s="91"/>
    </row>
    <row r="36" spans="14:42" x14ac:dyDescent="0.3">
      <c r="N36" s="79">
        <v>2</v>
      </c>
      <c r="O36" s="73">
        <v>4</v>
      </c>
      <c r="P36" s="73">
        <v>93</v>
      </c>
      <c r="Q36" s="73">
        <v>26</v>
      </c>
      <c r="R36" s="73">
        <v>88</v>
      </c>
      <c r="S36" s="73">
        <v>38</v>
      </c>
      <c r="T36" s="73">
        <v>92</v>
      </c>
      <c r="U36" s="73">
        <v>53</v>
      </c>
      <c r="V36" s="73">
        <v>90</v>
      </c>
      <c r="W36" s="57">
        <v>61</v>
      </c>
      <c r="AF36" s="79">
        <v>2</v>
      </c>
      <c r="AG36" s="73">
        <v>4</v>
      </c>
      <c r="AH36" s="73">
        <v>90</v>
      </c>
      <c r="AI36" s="73">
        <v>21</v>
      </c>
      <c r="AJ36" s="73">
        <v>92</v>
      </c>
      <c r="AK36" s="73">
        <v>32</v>
      </c>
      <c r="AL36" s="73">
        <v>92</v>
      </c>
      <c r="AM36" s="73">
        <v>46</v>
      </c>
      <c r="AN36" s="73">
        <v>90</v>
      </c>
      <c r="AO36" s="57">
        <v>65</v>
      </c>
    </row>
    <row r="37" spans="14:42" x14ac:dyDescent="0.3">
      <c r="N37" s="80">
        <v>3</v>
      </c>
      <c r="O37" s="72">
        <v>4</v>
      </c>
      <c r="P37" s="72">
        <v>94</v>
      </c>
      <c r="Q37" s="72">
        <v>27</v>
      </c>
      <c r="R37" s="72">
        <v>88</v>
      </c>
      <c r="S37" s="72">
        <v>31</v>
      </c>
      <c r="T37" s="72">
        <v>93</v>
      </c>
      <c r="U37" s="72">
        <v>50</v>
      </c>
      <c r="V37" s="72">
        <v>89</v>
      </c>
      <c r="W37" s="59">
        <v>52</v>
      </c>
      <c r="AF37" s="80">
        <v>3</v>
      </c>
      <c r="AG37" s="72">
        <v>4</v>
      </c>
      <c r="AH37" s="72">
        <v>91</v>
      </c>
      <c r="AI37" s="72">
        <v>20</v>
      </c>
      <c r="AJ37" s="72">
        <v>92</v>
      </c>
      <c r="AK37" s="72">
        <v>35</v>
      </c>
      <c r="AL37" s="72">
        <v>91</v>
      </c>
      <c r="AM37" s="72">
        <v>40</v>
      </c>
      <c r="AN37" s="72">
        <v>91</v>
      </c>
      <c r="AO37" s="59">
        <v>63</v>
      </c>
    </row>
    <row r="38" spans="14:42" x14ac:dyDescent="0.3">
      <c r="N38" s="79">
        <v>4</v>
      </c>
      <c r="O38" s="73">
        <v>4</v>
      </c>
      <c r="P38" s="73">
        <v>91</v>
      </c>
      <c r="Q38" s="73">
        <v>25</v>
      </c>
      <c r="R38" s="73">
        <v>89</v>
      </c>
      <c r="S38" s="73">
        <v>35</v>
      </c>
      <c r="T38" s="73">
        <v>91</v>
      </c>
      <c r="U38" s="73">
        <v>42</v>
      </c>
      <c r="V38" s="73">
        <v>91</v>
      </c>
      <c r="W38" s="57">
        <v>62</v>
      </c>
      <c r="AF38" s="79">
        <v>4</v>
      </c>
      <c r="AG38" s="73">
        <v>4</v>
      </c>
      <c r="AH38" s="73">
        <v>92</v>
      </c>
      <c r="AI38" s="73">
        <v>19</v>
      </c>
      <c r="AJ38" s="73">
        <v>91</v>
      </c>
      <c r="AK38" s="73">
        <v>35</v>
      </c>
      <c r="AL38" s="73">
        <v>91</v>
      </c>
      <c r="AM38" s="73">
        <v>42</v>
      </c>
      <c r="AN38" s="73">
        <v>92</v>
      </c>
      <c r="AO38" s="57">
        <v>58</v>
      </c>
    </row>
    <row r="39" spans="14:42" x14ac:dyDescent="0.3">
      <c r="N39" s="80">
        <v>5</v>
      </c>
      <c r="O39" s="72">
        <v>4</v>
      </c>
      <c r="P39" s="72">
        <v>94</v>
      </c>
      <c r="Q39" s="72">
        <v>24</v>
      </c>
      <c r="R39" s="72">
        <v>90</v>
      </c>
      <c r="S39" s="72">
        <v>35</v>
      </c>
      <c r="T39" s="72">
        <v>93</v>
      </c>
      <c r="U39" s="72">
        <v>47</v>
      </c>
      <c r="V39" s="72">
        <v>91</v>
      </c>
      <c r="W39" s="59">
        <v>66</v>
      </c>
      <c r="AF39" s="80">
        <v>5</v>
      </c>
      <c r="AG39" s="72">
        <v>4</v>
      </c>
      <c r="AH39" s="72">
        <v>92</v>
      </c>
      <c r="AI39" s="72">
        <v>23</v>
      </c>
      <c r="AJ39" s="72">
        <v>91</v>
      </c>
      <c r="AK39" s="72">
        <v>30</v>
      </c>
      <c r="AL39" s="72">
        <v>91</v>
      </c>
      <c r="AM39" s="72">
        <v>47</v>
      </c>
      <c r="AN39" s="72">
        <v>92</v>
      </c>
      <c r="AO39" s="59">
        <v>67</v>
      </c>
    </row>
    <row r="40" spans="14:42" x14ac:dyDescent="0.3">
      <c r="N40" s="88">
        <v>6</v>
      </c>
      <c r="O40" s="89">
        <v>4</v>
      </c>
      <c r="P40" s="89">
        <v>90</v>
      </c>
      <c r="Q40" s="89">
        <v>23</v>
      </c>
      <c r="R40" s="89">
        <v>92</v>
      </c>
      <c r="S40" s="89">
        <v>37</v>
      </c>
      <c r="T40" s="89">
        <v>91</v>
      </c>
      <c r="U40" s="89">
        <v>44</v>
      </c>
      <c r="V40" s="89">
        <v>90</v>
      </c>
      <c r="W40" s="68">
        <v>63</v>
      </c>
      <c r="AF40" s="88">
        <v>6</v>
      </c>
      <c r="AG40" s="89">
        <v>4</v>
      </c>
      <c r="AH40" s="89">
        <v>91</v>
      </c>
      <c r="AI40" s="89">
        <v>22</v>
      </c>
      <c r="AJ40" s="89">
        <v>91</v>
      </c>
      <c r="AK40" s="89">
        <v>32</v>
      </c>
      <c r="AL40" s="89">
        <v>90</v>
      </c>
      <c r="AM40" s="89">
        <v>43</v>
      </c>
      <c r="AN40" s="89">
        <v>91</v>
      </c>
      <c r="AO40" s="68">
        <v>60</v>
      </c>
    </row>
    <row r="41" spans="14:42" x14ac:dyDescent="0.3">
      <c r="N41" s="90">
        <v>7</v>
      </c>
      <c r="O41" s="52">
        <v>4</v>
      </c>
      <c r="P41" s="52">
        <v>89</v>
      </c>
      <c r="Q41" s="52">
        <v>25</v>
      </c>
      <c r="R41" s="52">
        <v>88</v>
      </c>
      <c r="S41" s="52">
        <v>34</v>
      </c>
      <c r="T41" s="52">
        <v>90</v>
      </c>
      <c r="U41" s="52">
        <v>45</v>
      </c>
      <c r="V41" s="52">
        <v>89</v>
      </c>
      <c r="W41" s="52">
        <v>60</v>
      </c>
      <c r="AF41" s="90">
        <v>7</v>
      </c>
      <c r="AG41" s="52">
        <v>4</v>
      </c>
      <c r="AH41" s="52">
        <v>90</v>
      </c>
      <c r="AI41" s="52">
        <v>17</v>
      </c>
      <c r="AJ41" s="52">
        <v>90</v>
      </c>
      <c r="AK41" s="52">
        <v>32</v>
      </c>
      <c r="AL41" s="52">
        <v>91</v>
      </c>
      <c r="AM41" s="52">
        <v>49</v>
      </c>
      <c r="AN41" s="52">
        <v>90</v>
      </c>
      <c r="AO41" s="52">
        <v>62</v>
      </c>
    </row>
    <row r="42" spans="14:42" x14ac:dyDescent="0.3">
      <c r="N42" s="52">
        <v>8</v>
      </c>
      <c r="O42" s="52">
        <v>4</v>
      </c>
      <c r="P42" s="52">
        <v>90</v>
      </c>
      <c r="Q42" s="52">
        <v>26</v>
      </c>
      <c r="R42" s="52">
        <v>91</v>
      </c>
      <c r="S42" s="52">
        <v>36</v>
      </c>
      <c r="T42" s="52">
        <v>90</v>
      </c>
      <c r="U42" s="52">
        <v>47</v>
      </c>
      <c r="V42" s="52">
        <v>91</v>
      </c>
      <c r="W42" s="52">
        <v>58</v>
      </c>
      <c r="AF42" s="52">
        <v>8</v>
      </c>
      <c r="AG42" s="52">
        <v>4</v>
      </c>
      <c r="AH42" s="52">
        <v>91</v>
      </c>
      <c r="AI42" s="52">
        <v>17</v>
      </c>
      <c r="AJ42" s="52">
        <v>90</v>
      </c>
      <c r="AK42" s="52">
        <v>36</v>
      </c>
      <c r="AL42" s="52">
        <v>92</v>
      </c>
      <c r="AM42" s="52">
        <v>45</v>
      </c>
      <c r="AN42" s="52">
        <v>91</v>
      </c>
      <c r="AO42" s="52">
        <v>64</v>
      </c>
    </row>
    <row r="43" spans="14:42" x14ac:dyDescent="0.3">
      <c r="N43" s="90">
        <v>9</v>
      </c>
      <c r="O43" s="52">
        <v>4</v>
      </c>
      <c r="P43" s="52">
        <v>91</v>
      </c>
      <c r="Q43" s="52">
        <v>25</v>
      </c>
      <c r="R43" s="52">
        <v>91</v>
      </c>
      <c r="S43" s="52">
        <v>38</v>
      </c>
      <c r="T43" s="52">
        <v>88</v>
      </c>
      <c r="U43" s="52">
        <v>48</v>
      </c>
      <c r="V43" s="52">
        <v>92</v>
      </c>
      <c r="W43" s="52">
        <v>59</v>
      </c>
      <c r="AF43" s="90">
        <v>9</v>
      </c>
      <c r="AG43" s="52">
        <v>4</v>
      </c>
      <c r="AH43" s="52">
        <v>91</v>
      </c>
      <c r="AI43" s="52">
        <v>19</v>
      </c>
      <c r="AJ43" s="52">
        <v>91</v>
      </c>
      <c r="AK43" s="52">
        <v>30</v>
      </c>
      <c r="AL43" s="52">
        <v>91</v>
      </c>
      <c r="AM43" s="52">
        <v>43</v>
      </c>
      <c r="AN43" s="52">
        <v>92</v>
      </c>
      <c r="AO43" s="52">
        <v>62</v>
      </c>
    </row>
    <row r="44" spans="14:42" x14ac:dyDescent="0.3">
      <c r="N44" s="52">
        <v>10</v>
      </c>
      <c r="O44" s="52">
        <v>4</v>
      </c>
      <c r="P44" s="52">
        <v>89</v>
      </c>
      <c r="Q44" s="52">
        <v>27</v>
      </c>
      <c r="R44" s="52">
        <v>92</v>
      </c>
      <c r="S44" s="52">
        <v>39</v>
      </c>
      <c r="T44" s="52">
        <v>89</v>
      </c>
      <c r="U44" s="52">
        <v>49</v>
      </c>
      <c r="V44" s="52">
        <v>90</v>
      </c>
      <c r="W44" s="52">
        <v>61</v>
      </c>
      <c r="AF44" s="52">
        <v>10</v>
      </c>
      <c r="AG44" s="52">
        <v>4</v>
      </c>
      <c r="AH44" s="52">
        <v>91</v>
      </c>
      <c r="AI44" s="52">
        <v>21</v>
      </c>
      <c r="AJ44" s="52">
        <v>90</v>
      </c>
      <c r="AK44" s="52">
        <v>31</v>
      </c>
      <c r="AL44" s="52">
        <v>90</v>
      </c>
      <c r="AM44" s="52">
        <v>41</v>
      </c>
      <c r="AN44" s="52">
        <v>91</v>
      </c>
      <c r="AO44" s="52">
        <v>60</v>
      </c>
    </row>
  </sheetData>
  <mergeCells count="15">
    <mergeCell ref="AF3:AG3"/>
    <mergeCell ref="AH3:AI3"/>
    <mergeCell ref="AJ3:AK3"/>
    <mergeCell ref="AL3:AM3"/>
    <mergeCell ref="AN3:AO3"/>
    <mergeCell ref="B3:C3"/>
    <mergeCell ref="D3:E3"/>
    <mergeCell ref="F3:G3"/>
    <mergeCell ref="H3:I3"/>
    <mergeCell ref="J3:K3"/>
    <mergeCell ref="N3:O3"/>
    <mergeCell ref="P3:Q3"/>
    <mergeCell ref="R3:S3"/>
    <mergeCell ref="T3:U3"/>
    <mergeCell ref="V3:W3"/>
  </mergeCells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1E45-D350-4396-A34E-F174A6BDEE94}">
  <dimension ref="C4:O17"/>
  <sheetViews>
    <sheetView workbookViewId="0">
      <selection activeCell="J4" sqref="J4:O8"/>
    </sheetView>
  </sheetViews>
  <sheetFormatPr defaultRowHeight="16.8" x14ac:dyDescent="0.3"/>
  <cols>
    <col min="1" max="2" width="8.88671875" style="52"/>
    <col min="3" max="3" width="12.44140625" style="52" customWidth="1"/>
    <col min="4" max="9" width="8.88671875" style="52"/>
    <col min="10" max="10" width="12.44140625" style="52" customWidth="1"/>
    <col min="11" max="14" width="8.88671875" style="52"/>
    <col min="15" max="15" width="11.5546875" style="52" customWidth="1"/>
    <col min="16" max="16384" width="8.88671875" style="52"/>
  </cols>
  <sheetData>
    <row r="4" spans="3:15" x14ac:dyDescent="0.3">
      <c r="C4" s="52" t="s">
        <v>91</v>
      </c>
      <c r="D4" s="52" t="s">
        <v>87</v>
      </c>
      <c r="E4" s="52" t="s">
        <v>88</v>
      </c>
      <c r="F4" s="52" t="s">
        <v>89</v>
      </c>
      <c r="G4" s="52" t="s">
        <v>90</v>
      </c>
      <c r="J4" s="52" t="s">
        <v>91</v>
      </c>
      <c r="K4" s="52" t="s">
        <v>87</v>
      </c>
      <c r="L4" s="52" t="s">
        <v>88</v>
      </c>
      <c r="M4" s="52" t="s">
        <v>89</v>
      </c>
      <c r="N4" s="52" t="s">
        <v>90</v>
      </c>
      <c r="O4" s="52" t="s">
        <v>92</v>
      </c>
    </row>
    <row r="5" spans="3:15" x14ac:dyDescent="0.3">
      <c r="C5" s="52">
        <v>1</v>
      </c>
      <c r="D5" s="52">
        <v>33.700000000000003</v>
      </c>
      <c r="E5" s="52">
        <v>45.5</v>
      </c>
      <c r="F5" s="52">
        <v>60.6</v>
      </c>
      <c r="G5" s="52">
        <v>70.8</v>
      </c>
      <c r="J5" s="52">
        <v>1</v>
      </c>
      <c r="K5" s="52">
        <f>Table20[[#This Row],[50]]/Table20[[#Headers],[50]]</f>
        <v>0.67400000000000004</v>
      </c>
      <c r="L5" s="70">
        <f>Table20[[#This Row],[70]]/Table20[[#Headers],[70]]</f>
        <v>0.65</v>
      </c>
      <c r="M5" s="70">
        <f>Table20[[#This Row],[90]]/Table20[[#Headers],[90]]</f>
        <v>0.67333333333333334</v>
      </c>
      <c r="N5" s="70">
        <f>Table20[[#This Row],[100]]/Table20[[#Headers],[100]]</f>
        <v>0.70799999999999996</v>
      </c>
      <c r="O5" s="70">
        <f>AVERAGE(K5:N5)</f>
        <v>0.67633333333333334</v>
      </c>
    </row>
    <row r="6" spans="3:15" x14ac:dyDescent="0.3">
      <c r="C6" s="52">
        <v>2</v>
      </c>
      <c r="D6" s="52">
        <v>32.5</v>
      </c>
      <c r="E6" s="52">
        <v>43.4</v>
      </c>
      <c r="F6" s="52">
        <v>57.9</v>
      </c>
      <c r="G6" s="52">
        <v>69</v>
      </c>
      <c r="J6" s="52">
        <v>2</v>
      </c>
      <c r="K6" s="52">
        <f>Table20[[#This Row],[50]]/Table20[[#Headers],[50]]</f>
        <v>0.65</v>
      </c>
      <c r="L6" s="70">
        <f>Table20[[#This Row],[70]]/Table20[[#Headers],[70]]</f>
        <v>0.62</v>
      </c>
      <c r="M6" s="70">
        <f>Table20[[#This Row],[90]]/Table20[[#Headers],[90]]</f>
        <v>0.64333333333333331</v>
      </c>
      <c r="N6" s="70">
        <f>Table20[[#This Row],[100]]/Table20[[#Headers],[100]]</f>
        <v>0.69</v>
      </c>
      <c r="O6" s="70">
        <f t="shared" ref="O6:O8" si="0">AVERAGE(K6:N6)</f>
        <v>0.65083333333333337</v>
      </c>
    </row>
    <row r="7" spans="3:15" x14ac:dyDescent="0.3">
      <c r="C7" s="52">
        <v>3</v>
      </c>
      <c r="D7" s="52">
        <v>29.6</v>
      </c>
      <c r="E7" s="52">
        <v>41.4</v>
      </c>
      <c r="F7" s="52">
        <v>55.7</v>
      </c>
      <c r="G7" s="52">
        <v>62.9</v>
      </c>
      <c r="J7" s="52">
        <v>3</v>
      </c>
      <c r="K7" s="52">
        <f>Table20[[#This Row],[50]]/Table20[[#Headers],[50]]</f>
        <v>0.59200000000000008</v>
      </c>
      <c r="L7" s="70">
        <f>Table20[[#This Row],[70]]/Table20[[#Headers],[70]]</f>
        <v>0.59142857142857141</v>
      </c>
      <c r="M7" s="70">
        <f>Table20[[#This Row],[90]]/Table20[[#Headers],[90]]</f>
        <v>0.61888888888888893</v>
      </c>
      <c r="N7" s="70">
        <f>Table20[[#This Row],[100]]/Table20[[#Headers],[100]]</f>
        <v>0.629</v>
      </c>
      <c r="O7" s="70">
        <f t="shared" si="0"/>
        <v>0.60782936507936514</v>
      </c>
    </row>
    <row r="8" spans="3:15" x14ac:dyDescent="0.3">
      <c r="C8" s="52">
        <v>4</v>
      </c>
      <c r="D8" s="52">
        <v>25.2</v>
      </c>
      <c r="E8" s="52">
        <v>35.799999999999997</v>
      </c>
      <c r="F8" s="52">
        <v>46.7</v>
      </c>
      <c r="G8" s="52">
        <v>59.4</v>
      </c>
      <c r="J8" s="52">
        <v>4</v>
      </c>
      <c r="K8" s="52">
        <f>Table20[[#This Row],[50]]/Table20[[#Headers],[50]]</f>
        <v>0.504</v>
      </c>
      <c r="L8" s="70">
        <f>Table20[[#This Row],[70]]/Table20[[#Headers],[70]]</f>
        <v>0.51142857142857134</v>
      </c>
      <c r="M8" s="70">
        <f>Table20[[#This Row],[90]]/Table20[[#Headers],[90]]</f>
        <v>0.51888888888888896</v>
      </c>
      <c r="N8" s="70">
        <f>Table20[[#This Row],[100]]/Table20[[#Headers],[100]]</f>
        <v>0.59399999999999997</v>
      </c>
      <c r="O8" s="70">
        <f t="shared" si="0"/>
        <v>0.53207936507936504</v>
      </c>
    </row>
    <row r="13" spans="3:15" x14ac:dyDescent="0.3">
      <c r="C13" s="52" t="s">
        <v>91</v>
      </c>
      <c r="D13" s="52" t="s">
        <v>87</v>
      </c>
      <c r="E13" s="52" t="s">
        <v>88</v>
      </c>
      <c r="F13" s="52" t="s">
        <v>89</v>
      </c>
      <c r="G13" s="52" t="s">
        <v>90</v>
      </c>
    </row>
    <row r="14" spans="3:15" x14ac:dyDescent="0.3">
      <c r="C14" s="52">
        <v>1</v>
      </c>
      <c r="D14" s="52">
        <v>33.700000000000003</v>
      </c>
      <c r="E14" s="52">
        <v>45.5</v>
      </c>
      <c r="F14" s="52">
        <v>60.6</v>
      </c>
      <c r="G14" s="52">
        <v>70.8</v>
      </c>
    </row>
    <row r="15" spans="3:15" x14ac:dyDescent="0.3">
      <c r="C15" s="52">
        <v>2</v>
      </c>
      <c r="D15" s="52">
        <v>32.5</v>
      </c>
      <c r="E15" s="52">
        <v>43.4</v>
      </c>
      <c r="F15" s="52">
        <v>57.9</v>
      </c>
      <c r="G15" s="52">
        <v>69</v>
      </c>
    </row>
    <row r="16" spans="3:15" x14ac:dyDescent="0.3">
      <c r="C16" s="52">
        <v>3</v>
      </c>
      <c r="D16" s="52">
        <v>29.6</v>
      </c>
      <c r="E16" s="52">
        <v>41.4</v>
      </c>
      <c r="F16" s="52">
        <v>55.7</v>
      </c>
      <c r="G16" s="52">
        <v>62.9</v>
      </c>
    </row>
    <row r="17" spans="3:7" x14ac:dyDescent="0.3">
      <c r="C17" s="52">
        <v>4</v>
      </c>
      <c r="D17" s="52">
        <v>25.2</v>
      </c>
      <c r="E17" s="52">
        <v>35.799999999999997</v>
      </c>
      <c r="F17" s="52">
        <v>46.7</v>
      </c>
      <c r="G17" s="52">
        <v>59.4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C443-44A2-44D2-9DDE-92CDD42F7474}">
  <dimension ref="B3:M25"/>
  <sheetViews>
    <sheetView zoomScale="85" zoomScaleNormal="85" workbookViewId="0">
      <selection activeCell="B22" sqref="B22:M25"/>
    </sheetView>
  </sheetViews>
  <sheetFormatPr defaultRowHeight="16.8" x14ac:dyDescent="0.3"/>
  <cols>
    <col min="1" max="1" width="8.88671875" style="52"/>
    <col min="2" max="2" width="13.88671875" style="52" bestFit="1" customWidth="1"/>
    <col min="3" max="3" width="7.77734375" style="52" customWidth="1"/>
    <col min="4" max="12" width="8.88671875" style="52"/>
    <col min="13" max="13" width="12.5546875" style="52" customWidth="1"/>
    <col min="14" max="16384" width="8.88671875" style="52"/>
  </cols>
  <sheetData>
    <row r="3" spans="2:13" ht="17.399999999999999" thickBot="1" x14ac:dyDescent="0.35">
      <c r="B3" s="52" t="s">
        <v>65</v>
      </c>
    </row>
    <row r="4" spans="2:13" ht="17.399999999999999" thickBot="1" x14ac:dyDescent="0.35">
      <c r="B4" s="66" t="s">
        <v>67</v>
      </c>
      <c r="C4" s="67" t="s">
        <v>36</v>
      </c>
      <c r="D4" s="68" t="s">
        <v>37</v>
      </c>
      <c r="E4" s="69" t="s">
        <v>38</v>
      </c>
      <c r="F4" s="68" t="s">
        <v>39</v>
      </c>
      <c r="G4" s="69" t="s">
        <v>40</v>
      </c>
      <c r="H4" s="68" t="s">
        <v>41</v>
      </c>
      <c r="I4" s="69" t="s">
        <v>42</v>
      </c>
      <c r="J4" s="68" t="s">
        <v>43</v>
      </c>
      <c r="K4" s="69" t="s">
        <v>44</v>
      </c>
      <c r="L4" s="68" t="s">
        <v>45</v>
      </c>
      <c r="M4" s="66" t="s">
        <v>70</v>
      </c>
    </row>
    <row r="5" spans="2:13" x14ac:dyDescent="0.3">
      <c r="B5" s="66" t="s">
        <v>59</v>
      </c>
      <c r="C5" s="76">
        <v>45</v>
      </c>
      <c r="D5" s="73">
        <v>47</v>
      </c>
      <c r="E5" s="72">
        <v>46</v>
      </c>
      <c r="F5" s="73">
        <v>48</v>
      </c>
      <c r="G5" s="72">
        <v>48</v>
      </c>
      <c r="H5" s="73">
        <v>45</v>
      </c>
      <c r="I5" s="73">
        <v>46</v>
      </c>
      <c r="J5" s="73">
        <v>47</v>
      </c>
      <c r="K5" s="73">
        <v>47</v>
      </c>
      <c r="L5" s="73">
        <v>44</v>
      </c>
      <c r="M5" s="66">
        <f>AVERAGE(C5:L5)</f>
        <v>46.3</v>
      </c>
    </row>
    <row r="6" spans="2:13" ht="17.399999999999999" thickBot="1" x14ac:dyDescent="0.35">
      <c r="B6" s="66" t="s">
        <v>68</v>
      </c>
      <c r="C6" s="70">
        <f>PI()*C5*0.026/60</f>
        <v>6.1261056745000965E-2</v>
      </c>
      <c r="D6" s="70">
        <f t="shared" ref="D6:L6" si="0">PI()*D5*0.026/60</f>
        <v>6.398377037811212E-2</v>
      </c>
      <c r="E6" s="70">
        <f t="shared" si="0"/>
        <v>6.2622413561556539E-2</v>
      </c>
      <c r="F6" s="70">
        <f t="shared" si="0"/>
        <v>6.5345127194667701E-2</v>
      </c>
      <c r="G6" s="70">
        <f t="shared" si="0"/>
        <v>6.5345127194667701E-2</v>
      </c>
      <c r="H6" s="70">
        <f t="shared" si="0"/>
        <v>6.1261056745000965E-2</v>
      </c>
      <c r="I6" s="70">
        <f t="shared" si="0"/>
        <v>6.2622413561556539E-2</v>
      </c>
      <c r="J6" s="70">
        <f t="shared" si="0"/>
        <v>6.398377037811212E-2</v>
      </c>
      <c r="K6" s="70">
        <f t="shared" si="0"/>
        <v>6.398377037811212E-2</v>
      </c>
      <c r="L6" s="70">
        <f t="shared" si="0"/>
        <v>5.9899699928445377E-2</v>
      </c>
      <c r="M6" s="71">
        <f t="shared" ref="M6:M7" si="1">AVERAGE(C6:L6)</f>
        <v>6.3030820606523208E-2</v>
      </c>
    </row>
    <row r="7" spans="2:13" x14ac:dyDescent="0.3">
      <c r="B7" s="66" t="s">
        <v>69</v>
      </c>
      <c r="C7" s="76">
        <v>35</v>
      </c>
      <c r="D7" s="73">
        <v>32</v>
      </c>
      <c r="E7" s="72">
        <v>32</v>
      </c>
      <c r="F7" s="73">
        <v>36</v>
      </c>
      <c r="G7" s="72">
        <v>34</v>
      </c>
      <c r="H7" s="73">
        <v>33</v>
      </c>
      <c r="I7" s="73">
        <v>36</v>
      </c>
      <c r="J7" s="73">
        <v>32</v>
      </c>
      <c r="K7" s="73">
        <v>34</v>
      </c>
      <c r="L7" s="73">
        <v>33</v>
      </c>
      <c r="M7" s="66">
        <f t="shared" si="1"/>
        <v>33.700000000000003</v>
      </c>
    </row>
    <row r="9" spans="2:13" ht="17.399999999999999" thickBot="1" x14ac:dyDescent="0.35">
      <c r="B9" s="52" t="s">
        <v>71</v>
      </c>
    </row>
    <row r="10" spans="2:13" x14ac:dyDescent="0.3">
      <c r="B10" s="66" t="s">
        <v>67</v>
      </c>
      <c r="C10" s="67" t="s">
        <v>36</v>
      </c>
      <c r="D10" s="68" t="s">
        <v>37</v>
      </c>
      <c r="E10" s="69" t="s">
        <v>38</v>
      </c>
      <c r="F10" s="68" t="s">
        <v>39</v>
      </c>
      <c r="G10" s="69" t="s">
        <v>40</v>
      </c>
      <c r="H10" s="68" t="s">
        <v>41</v>
      </c>
      <c r="I10" s="69" t="s">
        <v>42</v>
      </c>
      <c r="J10" s="68" t="s">
        <v>43</v>
      </c>
      <c r="K10" s="69" t="s">
        <v>44</v>
      </c>
      <c r="L10" s="68" t="s">
        <v>45</v>
      </c>
      <c r="M10" s="66" t="s">
        <v>70</v>
      </c>
    </row>
    <row r="11" spans="2:13" x14ac:dyDescent="0.3">
      <c r="B11" s="66" t="s">
        <v>59</v>
      </c>
      <c r="C11" s="72">
        <v>58</v>
      </c>
      <c r="D11" s="73">
        <v>59</v>
      </c>
      <c r="E11" s="72">
        <v>57</v>
      </c>
      <c r="F11" s="73">
        <v>59</v>
      </c>
      <c r="G11" s="72">
        <v>60</v>
      </c>
      <c r="H11" s="73">
        <v>57</v>
      </c>
      <c r="I11" s="73">
        <v>61</v>
      </c>
      <c r="J11" s="73">
        <v>59</v>
      </c>
      <c r="K11" s="73">
        <v>58</v>
      </c>
      <c r="L11" s="73">
        <v>62</v>
      </c>
      <c r="M11" s="66">
        <f>AVERAGE(C11:L11)</f>
        <v>59</v>
      </c>
    </row>
    <row r="12" spans="2:13" x14ac:dyDescent="0.3">
      <c r="B12" s="66" t="s">
        <v>68</v>
      </c>
      <c r="C12" s="70">
        <f>PI()*C11*0.026/60</f>
        <v>7.8958695360223471E-2</v>
      </c>
      <c r="D12" s="70">
        <f t="shared" ref="D12" si="2">PI()*D11*0.026/60</f>
        <v>8.0320052176779039E-2</v>
      </c>
      <c r="E12" s="70">
        <f t="shared" ref="E12" si="3">PI()*E11*0.026/60</f>
        <v>7.7597338543667876E-2</v>
      </c>
      <c r="F12" s="70">
        <f t="shared" ref="F12" si="4">PI()*F11*0.026/60</f>
        <v>8.0320052176779039E-2</v>
      </c>
      <c r="G12" s="70">
        <f t="shared" ref="G12" si="5">PI()*G11*0.026/60</f>
        <v>8.168140899333462E-2</v>
      </c>
      <c r="H12" s="70">
        <f t="shared" ref="H12" si="6">PI()*H11*0.026/60</f>
        <v>7.7597338543667876E-2</v>
      </c>
      <c r="I12" s="70">
        <f t="shared" ref="I12" si="7">PI()*I11*0.026/60</f>
        <v>8.3042765809890201E-2</v>
      </c>
      <c r="J12" s="70">
        <f t="shared" ref="J12" si="8">PI()*J11*0.026/60</f>
        <v>8.0320052176779039E-2</v>
      </c>
      <c r="K12" s="70">
        <f t="shared" ref="K12" si="9">PI()*K11*0.026/60</f>
        <v>7.8958695360223471E-2</v>
      </c>
      <c r="L12" s="70">
        <f t="shared" ref="L12" si="10">PI()*L11*0.026/60</f>
        <v>8.4404122626445768E-2</v>
      </c>
      <c r="M12" s="71">
        <f t="shared" ref="M12:M13" si="11">AVERAGE(C12:L12)</f>
        <v>8.0320052176779053E-2</v>
      </c>
    </row>
    <row r="13" spans="2:13" x14ac:dyDescent="0.3">
      <c r="B13" s="66" t="s">
        <v>69</v>
      </c>
      <c r="C13" s="72">
        <v>30</v>
      </c>
      <c r="D13" s="73">
        <v>32</v>
      </c>
      <c r="E13" s="72">
        <v>34</v>
      </c>
      <c r="F13" s="73">
        <v>33</v>
      </c>
      <c r="G13" s="72">
        <v>31</v>
      </c>
      <c r="H13" s="73">
        <v>33</v>
      </c>
      <c r="I13" s="73">
        <v>34</v>
      </c>
      <c r="J13" s="73">
        <v>35</v>
      </c>
      <c r="K13" s="73">
        <v>32</v>
      </c>
      <c r="L13" s="73">
        <v>31</v>
      </c>
      <c r="M13" s="66">
        <f t="shared" si="11"/>
        <v>32.5</v>
      </c>
    </row>
    <row r="15" spans="2:13" ht="17.399999999999999" thickBot="1" x14ac:dyDescent="0.35">
      <c r="B15" s="52" t="s">
        <v>72</v>
      </c>
    </row>
    <row r="16" spans="2:13" x14ac:dyDescent="0.3">
      <c r="B16" s="66" t="s">
        <v>67</v>
      </c>
      <c r="C16" s="67" t="s">
        <v>36</v>
      </c>
      <c r="D16" s="68" t="s">
        <v>37</v>
      </c>
      <c r="E16" s="69" t="s">
        <v>38</v>
      </c>
      <c r="F16" s="68" t="s">
        <v>39</v>
      </c>
      <c r="G16" s="69" t="s">
        <v>40</v>
      </c>
      <c r="H16" s="68" t="s">
        <v>41</v>
      </c>
      <c r="I16" s="69" t="s">
        <v>42</v>
      </c>
      <c r="J16" s="68" t="s">
        <v>43</v>
      </c>
      <c r="K16" s="69" t="s">
        <v>44</v>
      </c>
      <c r="L16" s="68" t="s">
        <v>45</v>
      </c>
      <c r="M16" s="66" t="s">
        <v>70</v>
      </c>
    </row>
    <row r="17" spans="2:13" x14ac:dyDescent="0.3">
      <c r="B17" s="66" t="s">
        <v>59</v>
      </c>
      <c r="C17" s="72">
        <v>74</v>
      </c>
      <c r="D17" s="73">
        <v>76</v>
      </c>
      <c r="E17" s="72">
        <v>77</v>
      </c>
      <c r="F17" s="73">
        <v>77</v>
      </c>
      <c r="G17" s="72">
        <v>78</v>
      </c>
      <c r="H17" s="73">
        <v>77</v>
      </c>
      <c r="I17" s="73">
        <v>73</v>
      </c>
      <c r="J17" s="73">
        <v>75</v>
      </c>
      <c r="K17" s="73">
        <v>76</v>
      </c>
      <c r="L17" s="73">
        <v>74</v>
      </c>
      <c r="M17" s="66">
        <f>AVERAGE(C17:L17)</f>
        <v>75.7</v>
      </c>
    </row>
    <row r="18" spans="2:13" x14ac:dyDescent="0.3">
      <c r="B18" s="66" t="s">
        <v>68</v>
      </c>
      <c r="C18" s="70">
        <f>PI()*C17*0.026/60</f>
        <v>0.1007404044251127</v>
      </c>
      <c r="D18" s="70">
        <f t="shared" ref="D18" si="12">PI()*D17*0.026/60</f>
        <v>0.10346311805822385</v>
      </c>
      <c r="E18" s="70">
        <f t="shared" ref="E18" si="13">PI()*E17*0.026/60</f>
        <v>0.10482447487477943</v>
      </c>
      <c r="F18" s="70">
        <f t="shared" ref="F18" si="14">PI()*F17*0.026/60</f>
        <v>0.10482447487477943</v>
      </c>
      <c r="G18" s="70">
        <f t="shared" ref="G18" si="15">PI()*G17*0.026/60</f>
        <v>0.10618583169133501</v>
      </c>
      <c r="H18" s="70">
        <f t="shared" ref="H18" si="16">PI()*H17*0.026/60</f>
        <v>0.10482447487477943</v>
      </c>
      <c r="I18" s="70">
        <f t="shared" ref="I18" si="17">PI()*I17*0.026/60</f>
        <v>9.9379047608557119E-2</v>
      </c>
      <c r="J18" s="70">
        <f t="shared" ref="J18" si="18">PI()*J17*0.026/60</f>
        <v>0.10210176124166828</v>
      </c>
      <c r="K18" s="70">
        <f t="shared" ref="K18" si="19">PI()*K17*0.026/60</f>
        <v>0.10346311805822385</v>
      </c>
      <c r="L18" s="70">
        <f t="shared" ref="L18" si="20">PI()*L17*0.026/60</f>
        <v>0.1007404044251127</v>
      </c>
      <c r="M18" s="71">
        <f t="shared" ref="M18:M19" si="21">AVERAGE(C18:L18)</f>
        <v>0.10305471101325718</v>
      </c>
    </row>
    <row r="19" spans="2:13" x14ac:dyDescent="0.3">
      <c r="B19" s="66" t="s">
        <v>69</v>
      </c>
      <c r="C19" s="72">
        <v>30</v>
      </c>
      <c r="D19" s="73">
        <v>29</v>
      </c>
      <c r="E19" s="72">
        <v>29</v>
      </c>
      <c r="F19" s="73">
        <v>28</v>
      </c>
      <c r="G19" s="72">
        <v>32</v>
      </c>
      <c r="H19" s="73">
        <v>28</v>
      </c>
      <c r="I19" s="73">
        <v>30</v>
      </c>
      <c r="J19" s="73">
        <v>30</v>
      </c>
      <c r="K19" s="73">
        <v>29</v>
      </c>
      <c r="L19" s="73">
        <v>31</v>
      </c>
      <c r="M19" s="66">
        <f t="shared" si="21"/>
        <v>29.6</v>
      </c>
    </row>
    <row r="21" spans="2:13" ht="17.399999999999999" thickBot="1" x14ac:dyDescent="0.35">
      <c r="B21" s="52" t="s">
        <v>73</v>
      </c>
    </row>
    <row r="22" spans="2:13" x14ac:dyDescent="0.3">
      <c r="B22" s="66" t="s">
        <v>67</v>
      </c>
      <c r="C22" s="67" t="s">
        <v>36</v>
      </c>
      <c r="D22" s="68" t="s">
        <v>37</v>
      </c>
      <c r="E22" s="69" t="s">
        <v>38</v>
      </c>
      <c r="F22" s="68" t="s">
        <v>39</v>
      </c>
      <c r="G22" s="69" t="s">
        <v>40</v>
      </c>
      <c r="H22" s="68" t="s">
        <v>41</v>
      </c>
      <c r="I22" s="69" t="s">
        <v>42</v>
      </c>
      <c r="J22" s="68" t="s">
        <v>43</v>
      </c>
      <c r="K22" s="69" t="s">
        <v>44</v>
      </c>
      <c r="L22" s="68" t="s">
        <v>45</v>
      </c>
      <c r="M22" s="66" t="s">
        <v>70</v>
      </c>
    </row>
    <row r="23" spans="2:13" x14ac:dyDescent="0.3">
      <c r="B23" s="66" t="s">
        <v>59</v>
      </c>
      <c r="C23" s="72">
        <v>92</v>
      </c>
      <c r="D23" s="73">
        <v>93</v>
      </c>
      <c r="E23" s="72">
        <v>94</v>
      </c>
      <c r="F23" s="73">
        <v>91</v>
      </c>
      <c r="G23" s="72">
        <v>94</v>
      </c>
      <c r="H23" s="89">
        <v>90</v>
      </c>
      <c r="I23" s="52">
        <v>89</v>
      </c>
      <c r="J23" s="52">
        <v>90</v>
      </c>
      <c r="K23" s="52">
        <v>91</v>
      </c>
      <c r="L23" s="52">
        <v>89</v>
      </c>
      <c r="M23" s="66">
        <f>AVERAGE(C23:L23)</f>
        <v>91.3</v>
      </c>
    </row>
    <row r="24" spans="2:13" x14ac:dyDescent="0.3">
      <c r="B24" s="66" t="s">
        <v>68</v>
      </c>
      <c r="C24" s="70">
        <f>PI()*C23*0.026/60</f>
        <v>0.12524482712311308</v>
      </c>
      <c r="D24" s="70">
        <f t="shared" ref="D24" si="22">PI()*D23*0.026/60</f>
        <v>0.12660618393966866</v>
      </c>
      <c r="E24" s="70">
        <f t="shared" ref="E24" si="23">PI()*E23*0.026/60</f>
        <v>0.12796754075622424</v>
      </c>
      <c r="F24" s="70">
        <f t="shared" ref="F24" si="24">PI()*F23*0.026/60</f>
        <v>0.1238834703065575</v>
      </c>
      <c r="G24" s="70">
        <f t="shared" ref="G24" si="25">PI()*G23*0.026/60</f>
        <v>0.12796754075622424</v>
      </c>
      <c r="H24" s="70">
        <f t="shared" ref="H24" si="26">PI()*H23*0.026/60</f>
        <v>0.12252211349000193</v>
      </c>
      <c r="I24" s="70">
        <f t="shared" ref="I24" si="27">PI()*I23*0.026/60</f>
        <v>0.12116075667344635</v>
      </c>
      <c r="J24" s="70">
        <f t="shared" ref="J24" si="28">PI()*J23*0.026/60</f>
        <v>0.12252211349000193</v>
      </c>
      <c r="K24" s="70">
        <f t="shared" ref="K24" si="29">PI()*K23*0.026/60</f>
        <v>0.1238834703065575</v>
      </c>
      <c r="L24" s="70">
        <f t="shared" ref="L24" si="30">PI()*L23*0.026/60</f>
        <v>0.12116075667344635</v>
      </c>
      <c r="M24" s="71">
        <f t="shared" ref="M24:M25" si="31">AVERAGE(C24:L24)</f>
        <v>0.12429187735152418</v>
      </c>
    </row>
    <row r="25" spans="2:13" x14ac:dyDescent="0.3">
      <c r="B25" s="66" t="s">
        <v>69</v>
      </c>
      <c r="C25" s="72">
        <v>24</v>
      </c>
      <c r="D25" s="73">
        <v>26</v>
      </c>
      <c r="E25" s="72">
        <v>27</v>
      </c>
      <c r="F25" s="73">
        <v>25</v>
      </c>
      <c r="G25" s="72">
        <v>24</v>
      </c>
      <c r="H25" s="89">
        <v>23</v>
      </c>
      <c r="I25" s="52">
        <v>25</v>
      </c>
      <c r="J25" s="52">
        <v>26</v>
      </c>
      <c r="K25" s="52">
        <v>25</v>
      </c>
      <c r="L25" s="52">
        <v>27</v>
      </c>
      <c r="M25" s="66">
        <f t="shared" si="31"/>
        <v>25.2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215-C22D-42F3-98BD-DA7A957B9444}">
  <dimension ref="B3:M25"/>
  <sheetViews>
    <sheetView topLeftCell="A7" zoomScaleNormal="100" workbookViewId="0">
      <selection activeCell="B22" sqref="B22:M25"/>
    </sheetView>
  </sheetViews>
  <sheetFormatPr defaultRowHeight="14.4" x14ac:dyDescent="0.3"/>
  <cols>
    <col min="2" max="2" width="13.88671875" bestFit="1" customWidth="1"/>
    <col min="13" max="13" width="12.88671875" bestFit="1" customWidth="1"/>
  </cols>
  <sheetData>
    <row r="3" spans="2:13" ht="17.399999999999999" thickBot="1" x14ac:dyDescent="0.35">
      <c r="B3" s="52" t="s">
        <v>74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2:13" ht="17.399999999999999" thickBot="1" x14ac:dyDescent="0.35">
      <c r="B4" s="66" t="s">
        <v>67</v>
      </c>
      <c r="C4" s="67" t="s">
        <v>36</v>
      </c>
      <c r="D4" s="68" t="s">
        <v>37</v>
      </c>
      <c r="E4" s="69" t="s">
        <v>38</v>
      </c>
      <c r="F4" s="68" t="s">
        <v>39</v>
      </c>
      <c r="G4" s="69" t="s">
        <v>40</v>
      </c>
      <c r="H4" s="68" t="s">
        <v>41</v>
      </c>
      <c r="I4" s="69" t="s">
        <v>42</v>
      </c>
      <c r="J4" s="68" t="s">
        <v>43</v>
      </c>
      <c r="K4" s="69" t="s">
        <v>44</v>
      </c>
      <c r="L4" s="68" t="s">
        <v>45</v>
      </c>
      <c r="M4" s="66" t="s">
        <v>70</v>
      </c>
    </row>
    <row r="5" spans="2:13" ht="16.8" x14ac:dyDescent="0.3">
      <c r="B5" s="66" t="s">
        <v>59</v>
      </c>
      <c r="C5" s="76">
        <v>48</v>
      </c>
      <c r="D5" s="73">
        <v>47</v>
      </c>
      <c r="E5" s="72">
        <v>45</v>
      </c>
      <c r="F5" s="73">
        <v>47</v>
      </c>
      <c r="G5" s="72">
        <v>46</v>
      </c>
      <c r="H5" s="73">
        <v>46</v>
      </c>
      <c r="I5" s="73">
        <v>45</v>
      </c>
      <c r="J5" s="73">
        <v>46</v>
      </c>
      <c r="K5" s="73">
        <v>47</v>
      </c>
      <c r="L5" s="73">
        <v>45</v>
      </c>
      <c r="M5" s="66">
        <f>AVERAGE(C5:L5)</f>
        <v>46.2</v>
      </c>
    </row>
    <row r="6" spans="2:13" ht="17.399999999999999" thickBot="1" x14ac:dyDescent="0.35">
      <c r="B6" s="66" t="s">
        <v>68</v>
      </c>
      <c r="C6" s="70">
        <f>PI()*C5*0.026/60</f>
        <v>6.5345127194667701E-2</v>
      </c>
      <c r="D6" s="70">
        <f t="shared" ref="D6:L6" si="0">PI()*D5*0.026/60</f>
        <v>6.398377037811212E-2</v>
      </c>
      <c r="E6" s="70">
        <f t="shared" si="0"/>
        <v>6.1261056745000965E-2</v>
      </c>
      <c r="F6" s="70">
        <f t="shared" si="0"/>
        <v>6.398377037811212E-2</v>
      </c>
      <c r="G6" s="70">
        <f t="shared" si="0"/>
        <v>6.2622413561556539E-2</v>
      </c>
      <c r="H6" s="70">
        <f t="shared" si="0"/>
        <v>6.2622413561556539E-2</v>
      </c>
      <c r="I6" s="70">
        <f t="shared" si="0"/>
        <v>6.1261056745000965E-2</v>
      </c>
      <c r="J6" s="70">
        <f t="shared" si="0"/>
        <v>6.2622413561556539E-2</v>
      </c>
      <c r="K6" s="70">
        <f t="shared" si="0"/>
        <v>6.398377037811212E-2</v>
      </c>
      <c r="L6" s="70">
        <f t="shared" si="0"/>
        <v>6.1261056745000965E-2</v>
      </c>
      <c r="M6" s="71">
        <f t="shared" ref="M6:M7" si="1">AVERAGE(C6:L6)</f>
        <v>6.2894684924867647E-2</v>
      </c>
    </row>
    <row r="7" spans="2:13" ht="16.8" x14ac:dyDescent="0.3">
      <c r="B7" s="66" t="s">
        <v>69</v>
      </c>
      <c r="C7" s="76">
        <v>44</v>
      </c>
      <c r="D7" s="73">
        <v>46</v>
      </c>
      <c r="E7" s="72">
        <v>47</v>
      </c>
      <c r="F7" s="73">
        <v>44</v>
      </c>
      <c r="G7" s="72">
        <v>46</v>
      </c>
      <c r="H7" s="73">
        <v>43</v>
      </c>
      <c r="I7" s="73">
        <v>47</v>
      </c>
      <c r="J7" s="73">
        <v>44</v>
      </c>
      <c r="K7" s="73">
        <v>48</v>
      </c>
      <c r="L7" s="73">
        <v>46</v>
      </c>
      <c r="M7" s="66">
        <f t="shared" si="1"/>
        <v>45.5</v>
      </c>
    </row>
    <row r="8" spans="2:13" ht="16.8" x14ac:dyDescent="0.3"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</row>
    <row r="9" spans="2:13" ht="17.399999999999999" thickBot="1" x14ac:dyDescent="0.35">
      <c r="B9" s="52" t="s">
        <v>75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2:13" ht="16.8" x14ac:dyDescent="0.3">
      <c r="B10" s="66" t="s">
        <v>67</v>
      </c>
      <c r="C10" s="67" t="s">
        <v>36</v>
      </c>
      <c r="D10" s="68" t="s">
        <v>37</v>
      </c>
      <c r="E10" s="69" t="s">
        <v>38</v>
      </c>
      <c r="F10" s="68" t="s">
        <v>39</v>
      </c>
      <c r="G10" s="69" t="s">
        <v>40</v>
      </c>
      <c r="H10" s="68" t="s">
        <v>41</v>
      </c>
      <c r="I10" s="69" t="s">
        <v>42</v>
      </c>
      <c r="J10" s="68" t="s">
        <v>43</v>
      </c>
      <c r="K10" s="69" t="s">
        <v>44</v>
      </c>
      <c r="L10" s="68" t="s">
        <v>45</v>
      </c>
      <c r="M10" s="66" t="s">
        <v>70</v>
      </c>
    </row>
    <row r="11" spans="2:13" ht="16.8" x14ac:dyDescent="0.3">
      <c r="B11" s="66" t="s">
        <v>59</v>
      </c>
      <c r="C11" s="72">
        <v>58</v>
      </c>
      <c r="D11" s="73">
        <v>56</v>
      </c>
      <c r="E11" s="72">
        <v>54</v>
      </c>
      <c r="F11" s="73">
        <v>59</v>
      </c>
      <c r="G11" s="72">
        <v>60</v>
      </c>
      <c r="H11" s="73">
        <v>59</v>
      </c>
      <c r="I11" s="73">
        <v>58</v>
      </c>
      <c r="J11" s="73">
        <v>61</v>
      </c>
      <c r="K11" s="73">
        <v>62</v>
      </c>
      <c r="L11" s="73">
        <v>57</v>
      </c>
      <c r="M11" s="66">
        <f>AVERAGE(C11:L11)</f>
        <v>58.4</v>
      </c>
    </row>
    <row r="12" spans="2:13" ht="16.8" x14ac:dyDescent="0.3">
      <c r="B12" s="66" t="s">
        <v>68</v>
      </c>
      <c r="C12" s="70">
        <f>PI()*C11*0.026/60</f>
        <v>7.8958695360223471E-2</v>
      </c>
      <c r="D12" s="70">
        <f t="shared" ref="D12:L12" si="2">PI()*D11*0.026/60</f>
        <v>7.6235981727112309E-2</v>
      </c>
      <c r="E12" s="70">
        <f t="shared" si="2"/>
        <v>7.3513268094001147E-2</v>
      </c>
      <c r="F12" s="70">
        <f t="shared" si="2"/>
        <v>8.0320052176779039E-2</v>
      </c>
      <c r="G12" s="70">
        <f t="shared" si="2"/>
        <v>8.168140899333462E-2</v>
      </c>
      <c r="H12" s="70">
        <f t="shared" si="2"/>
        <v>8.0320052176779039E-2</v>
      </c>
      <c r="I12" s="70">
        <f t="shared" si="2"/>
        <v>7.8958695360223471E-2</v>
      </c>
      <c r="J12" s="70">
        <f t="shared" si="2"/>
        <v>8.3042765809890201E-2</v>
      </c>
      <c r="K12" s="70">
        <f t="shared" si="2"/>
        <v>8.4404122626445768E-2</v>
      </c>
      <c r="L12" s="70">
        <f t="shared" si="2"/>
        <v>7.7597338543667876E-2</v>
      </c>
      <c r="M12" s="71">
        <f t="shared" ref="M12:M13" si="3">AVERAGE(C12:L12)</f>
        <v>7.9503238086845701E-2</v>
      </c>
    </row>
    <row r="13" spans="2:13" ht="16.8" x14ac:dyDescent="0.3">
      <c r="B13" s="66" t="s">
        <v>69</v>
      </c>
      <c r="C13" s="72">
        <v>40</v>
      </c>
      <c r="D13" s="73">
        <v>42</v>
      </c>
      <c r="E13" s="72">
        <v>47</v>
      </c>
      <c r="F13" s="73">
        <v>42</v>
      </c>
      <c r="G13" s="72">
        <v>40</v>
      </c>
      <c r="H13" s="73">
        <v>45</v>
      </c>
      <c r="I13" s="73">
        <v>46</v>
      </c>
      <c r="J13" s="73">
        <v>44</v>
      </c>
      <c r="K13" s="73">
        <v>43</v>
      </c>
      <c r="L13" s="73">
        <v>45</v>
      </c>
      <c r="M13" s="66">
        <f t="shared" si="3"/>
        <v>43.4</v>
      </c>
    </row>
    <row r="14" spans="2:13" ht="16.8" x14ac:dyDescent="0.3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2:13" ht="17.399999999999999" thickBot="1" x14ac:dyDescent="0.35">
      <c r="B15" s="52" t="s">
        <v>76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2:13" ht="16.8" x14ac:dyDescent="0.3">
      <c r="B16" s="66" t="s">
        <v>67</v>
      </c>
      <c r="C16" s="67" t="s">
        <v>36</v>
      </c>
      <c r="D16" s="68" t="s">
        <v>37</v>
      </c>
      <c r="E16" s="69" t="s">
        <v>38</v>
      </c>
      <c r="F16" s="68" t="s">
        <v>39</v>
      </c>
      <c r="G16" s="69" t="s">
        <v>40</v>
      </c>
      <c r="H16" s="68" t="s">
        <v>41</v>
      </c>
      <c r="I16" s="69" t="s">
        <v>42</v>
      </c>
      <c r="J16" s="68" t="s">
        <v>43</v>
      </c>
      <c r="K16" s="69" t="s">
        <v>44</v>
      </c>
      <c r="L16" s="68" t="s">
        <v>45</v>
      </c>
      <c r="M16" s="66" t="s">
        <v>70</v>
      </c>
    </row>
    <row r="17" spans="2:13" ht="16.8" x14ac:dyDescent="0.3">
      <c r="B17" s="66" t="s">
        <v>59</v>
      </c>
      <c r="C17" s="72">
        <v>69</v>
      </c>
      <c r="D17" s="73">
        <v>70</v>
      </c>
      <c r="E17" s="72">
        <v>72</v>
      </c>
      <c r="F17" s="73">
        <v>74</v>
      </c>
      <c r="G17" s="72">
        <v>76</v>
      </c>
      <c r="H17" s="73">
        <v>77</v>
      </c>
      <c r="I17" s="73">
        <v>75</v>
      </c>
      <c r="J17" s="73">
        <v>78</v>
      </c>
      <c r="K17" s="73">
        <v>76</v>
      </c>
      <c r="L17" s="73">
        <v>76</v>
      </c>
      <c r="M17" s="66">
        <f>AVERAGE(C17:L17)</f>
        <v>74.3</v>
      </c>
    </row>
    <row r="18" spans="2:13" ht="16.8" x14ac:dyDescent="0.3">
      <c r="B18" s="66" t="s">
        <v>68</v>
      </c>
      <c r="C18" s="70">
        <f>PI()*C17*0.026/60</f>
        <v>9.3933620342334809E-2</v>
      </c>
      <c r="D18" s="70">
        <f t="shared" ref="D18:L18" si="4">PI()*D17*0.026/60</f>
        <v>9.529497715889039E-2</v>
      </c>
      <c r="E18" s="70">
        <f t="shared" si="4"/>
        <v>9.8017690792001552E-2</v>
      </c>
      <c r="F18" s="70">
        <f t="shared" si="4"/>
        <v>0.1007404044251127</v>
      </c>
      <c r="G18" s="70">
        <f t="shared" si="4"/>
        <v>0.10346311805822385</v>
      </c>
      <c r="H18" s="70">
        <f t="shared" si="4"/>
        <v>0.10482447487477943</v>
      </c>
      <c r="I18" s="70">
        <f t="shared" si="4"/>
        <v>0.10210176124166828</v>
      </c>
      <c r="J18" s="70">
        <f t="shared" si="4"/>
        <v>0.10618583169133501</v>
      </c>
      <c r="K18" s="70">
        <f t="shared" si="4"/>
        <v>0.10346311805822385</v>
      </c>
      <c r="L18" s="70">
        <f t="shared" si="4"/>
        <v>0.10346311805822385</v>
      </c>
      <c r="M18" s="71">
        <f t="shared" ref="M18:M19" si="5">AVERAGE(C18:L18)</f>
        <v>0.10114881147007937</v>
      </c>
    </row>
    <row r="19" spans="2:13" ht="16.8" x14ac:dyDescent="0.3">
      <c r="B19" s="66" t="s">
        <v>69</v>
      </c>
      <c r="C19" s="72">
        <v>38</v>
      </c>
      <c r="D19" s="73">
        <v>41</v>
      </c>
      <c r="E19" s="72">
        <v>41</v>
      </c>
      <c r="F19" s="73">
        <v>39</v>
      </c>
      <c r="G19" s="72">
        <v>46</v>
      </c>
      <c r="H19" s="73">
        <v>44</v>
      </c>
      <c r="I19" s="73">
        <v>42</v>
      </c>
      <c r="J19" s="73">
        <v>42</v>
      </c>
      <c r="K19" s="73">
        <v>41</v>
      </c>
      <c r="L19" s="73">
        <v>40</v>
      </c>
      <c r="M19" s="66">
        <f t="shared" si="5"/>
        <v>41.4</v>
      </c>
    </row>
    <row r="20" spans="2:13" ht="16.8" x14ac:dyDescent="0.3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</row>
    <row r="21" spans="2:13" ht="17.399999999999999" thickBot="1" x14ac:dyDescent="0.35">
      <c r="B21" s="52" t="s">
        <v>77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2:13" ht="16.8" x14ac:dyDescent="0.3">
      <c r="B22" s="66" t="s">
        <v>67</v>
      </c>
      <c r="C22" s="67" t="s">
        <v>36</v>
      </c>
      <c r="D22" s="68" t="s">
        <v>37</v>
      </c>
      <c r="E22" s="69" t="s">
        <v>38</v>
      </c>
      <c r="F22" s="68" t="s">
        <v>39</v>
      </c>
      <c r="G22" s="69" t="s">
        <v>40</v>
      </c>
      <c r="H22" s="68" t="s">
        <v>41</v>
      </c>
      <c r="I22" s="69" t="s">
        <v>42</v>
      </c>
      <c r="J22" s="68" t="s">
        <v>43</v>
      </c>
      <c r="K22" s="69" t="s">
        <v>44</v>
      </c>
      <c r="L22" s="68" t="s">
        <v>45</v>
      </c>
      <c r="M22" s="66" t="s">
        <v>70</v>
      </c>
    </row>
    <row r="23" spans="2:13" ht="16.8" x14ac:dyDescent="0.3">
      <c r="B23" s="66" t="s">
        <v>59</v>
      </c>
      <c r="C23" s="72">
        <v>87</v>
      </c>
      <c r="D23" s="73">
        <v>88</v>
      </c>
      <c r="E23" s="72">
        <v>88</v>
      </c>
      <c r="F23" s="73">
        <v>89</v>
      </c>
      <c r="G23" s="72">
        <v>90</v>
      </c>
      <c r="H23" s="89">
        <v>92</v>
      </c>
      <c r="I23" s="52">
        <v>88</v>
      </c>
      <c r="J23" s="52">
        <v>91</v>
      </c>
      <c r="K23" s="52">
        <v>91</v>
      </c>
      <c r="L23" s="52">
        <v>92</v>
      </c>
      <c r="M23" s="66">
        <f>AVERAGE(C23:L23)</f>
        <v>89.6</v>
      </c>
    </row>
    <row r="24" spans="2:13" ht="16.8" x14ac:dyDescent="0.3">
      <c r="B24" s="66" t="s">
        <v>68</v>
      </c>
      <c r="C24" s="70">
        <f>PI()*C23*0.026/60</f>
        <v>0.11843804304033519</v>
      </c>
      <c r="D24" s="70">
        <f t="shared" ref="D24:L24" si="6">PI()*D23*0.026/60</f>
        <v>0.11979939985689075</v>
      </c>
      <c r="E24" s="70">
        <f t="shared" si="6"/>
        <v>0.11979939985689075</v>
      </c>
      <c r="F24" s="70">
        <f t="shared" si="6"/>
        <v>0.12116075667344635</v>
      </c>
      <c r="G24" s="70">
        <f t="shared" si="6"/>
        <v>0.12252211349000193</v>
      </c>
      <c r="H24" s="70">
        <f t="shared" si="6"/>
        <v>0.12524482712311308</v>
      </c>
      <c r="I24" s="70">
        <f t="shared" si="6"/>
        <v>0.11979939985689075</v>
      </c>
      <c r="J24" s="70">
        <f t="shared" si="6"/>
        <v>0.1238834703065575</v>
      </c>
      <c r="K24" s="70">
        <f t="shared" si="6"/>
        <v>0.1238834703065575</v>
      </c>
      <c r="L24" s="70">
        <f t="shared" si="6"/>
        <v>0.12524482712311308</v>
      </c>
      <c r="M24" s="71">
        <f t="shared" ref="M24:M25" si="7">AVERAGE(C24:L24)</f>
        <v>0.12197757076337967</v>
      </c>
    </row>
    <row r="25" spans="2:13" ht="16.8" x14ac:dyDescent="0.3">
      <c r="B25" s="66" t="s">
        <v>69</v>
      </c>
      <c r="C25" s="72">
        <v>35</v>
      </c>
      <c r="D25" s="73">
        <v>38</v>
      </c>
      <c r="E25" s="72">
        <v>31</v>
      </c>
      <c r="F25" s="73">
        <v>35</v>
      </c>
      <c r="G25" s="72">
        <v>35</v>
      </c>
      <c r="H25" s="89">
        <v>37</v>
      </c>
      <c r="I25" s="52">
        <v>34</v>
      </c>
      <c r="J25" s="52">
        <v>36</v>
      </c>
      <c r="K25" s="52">
        <v>38</v>
      </c>
      <c r="L25" s="52">
        <v>39</v>
      </c>
      <c r="M25" s="66">
        <f t="shared" si="7"/>
        <v>35.799999999999997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Sheet9</vt:lpstr>
      <vt:lpstr>Sheet2</vt:lpstr>
      <vt:lpstr>Sheet3</vt:lpstr>
      <vt:lpstr>Sheet7</vt:lpstr>
      <vt:lpstr>Sheet5</vt:lpstr>
      <vt:lpstr>50</vt:lpstr>
      <vt:lpstr>70</vt:lpstr>
      <vt:lpstr>90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Gia Phú Đinh</dc:creator>
  <cp:lastModifiedBy>Nguyễn Gia Phú Đinh</cp:lastModifiedBy>
  <dcterms:created xsi:type="dcterms:W3CDTF">2023-11-27T13:53:08Z</dcterms:created>
  <dcterms:modified xsi:type="dcterms:W3CDTF">2023-12-13T17:52:04Z</dcterms:modified>
</cp:coreProperties>
</file>