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chiorrabie/Documents/Excel Files/"/>
    </mc:Choice>
  </mc:AlternateContent>
  <xr:revisionPtr revIDLastSave="0" documentId="8_{BDAB31F6-3620-A240-A791-7324B566EFE3}" xr6:coauthVersionLast="47" xr6:coauthVersionMax="47" xr10:uidLastSave="{00000000-0000-0000-0000-000000000000}"/>
  <bookViews>
    <workbookView xWindow="14540" yWindow="2000" windowWidth="27640" windowHeight="20100" xr2:uid="{617BCE5A-C6BD-CC42-9A6E-17DCAF43D8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9" i="1"/>
  <c r="C24" i="1"/>
  <c r="C23" i="1"/>
  <c r="C22" i="1"/>
  <c r="C16" i="1"/>
  <c r="C18" i="1" s="1"/>
  <c r="C17" i="1"/>
  <c r="C13" i="1"/>
  <c r="C12" i="1"/>
  <c r="C11" i="1"/>
  <c r="C9" i="1"/>
  <c r="C7" i="1"/>
  <c r="C6" i="1"/>
</calcChain>
</file>

<file path=xl/sharedStrings.xml><?xml version="1.0" encoding="utf-8"?>
<sst xmlns="http://schemas.openxmlformats.org/spreadsheetml/2006/main" count="36" uniqueCount="35">
  <si>
    <t>Knightsbridge Re-Painting Analysis</t>
  </si>
  <si>
    <t>Our 10 Year Plan allowed for R1524913.56</t>
  </si>
  <si>
    <t>The least Expensive quote received was R2105143.45</t>
  </si>
  <si>
    <t>Inc VAT</t>
  </si>
  <si>
    <t>The above quote Includes a contingency of</t>
  </si>
  <si>
    <t>Notes</t>
  </si>
  <si>
    <t>This is with Contingency but EX VAT</t>
  </si>
  <si>
    <t>This is the JVN Quote without Walkways Ex VAT</t>
  </si>
  <si>
    <t>VAT</t>
  </si>
  <si>
    <t>Total Exc Walkways and Exc Contingency</t>
  </si>
  <si>
    <t>This is what we need for Repainting</t>
  </si>
  <si>
    <t>There should be a Pro-Rata Discount to General and Sundry if Wlakways are excluded</t>
  </si>
  <si>
    <t>Walkways Exc VAT</t>
  </si>
  <si>
    <t>This is what we need for Walkways</t>
  </si>
  <si>
    <t>*05 Stack for 5 Floors (Worst case scenario)</t>
  </si>
  <si>
    <t>2 Floors</t>
  </si>
  <si>
    <t>4 Floors</t>
  </si>
  <si>
    <t>3 Floors (Most Likely)</t>
  </si>
  <si>
    <t>Total</t>
  </si>
  <si>
    <t>This was NOT planned for in the 10 Year Plan and can be done when the money has been raised</t>
  </si>
  <si>
    <t>Result</t>
  </si>
  <si>
    <t>We only raised the following for the repainting</t>
  </si>
  <si>
    <t>If we do not need the contingency we are short by</t>
  </si>
  <si>
    <t>We would need the following for 3 floors in the *05 Stack</t>
  </si>
  <si>
    <t>This is what we are short right now.</t>
  </si>
  <si>
    <t>Questions</t>
  </si>
  <si>
    <t>What do we need to have in our reserve account AFTER the re-painting to comply with the Sectional Title Act?</t>
  </si>
  <si>
    <t>What is the total of funds available to us?</t>
  </si>
  <si>
    <t>What is owed by the main owners who are late?</t>
  </si>
  <si>
    <t>Can we raise further funds by selling the bathrooms?</t>
  </si>
  <si>
    <t>Total of Bank Account</t>
  </si>
  <si>
    <t>Total of Investment Account</t>
  </si>
  <si>
    <t>Total of 2nd Investment Account</t>
  </si>
  <si>
    <t>This includes the waterproofing of Walkways that was never PLANNED</t>
  </si>
  <si>
    <t>We ONLY raised funds foir re-painting the building, NOT for the Walkways and NOT for the *05 Stack.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</si>
</sst>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0" fillId="3" borderId="0" xfId="0" applyFill="1"/>
    <xf numFmtId="164" fontId="1" fillId="3" borderId="0" xfId="0" applyNumberFormat="1" applyFont="1" applyFill="1"/>
    <xf numFmtId="0" fontId="0" fillId="4" borderId="0" xfId="0" applyFill="1"/>
    <xf numFmtId="164" fontId="1" fillId="4" borderId="0" xfId="0" applyNumberFormat="1" applyFont="1" applyFill="1"/>
    <xf numFmtId="0" fontId="0" fillId="5" borderId="0" xfId="0" applyFill="1"/>
    <xf numFmtId="16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F9BB-BBC3-CE40-A177-ECF27A741FBF}">
  <dimension ref="A1:L44"/>
  <sheetViews>
    <sheetView tabSelected="1" workbookViewId="0">
      <selection activeCell="J38" sqref="J38"/>
    </sheetView>
  </sheetViews>
  <sheetFormatPr baseColWidth="10" defaultRowHeight="16" x14ac:dyDescent="0.2"/>
  <cols>
    <col min="2" max="2" width="48.33203125" customWidth="1"/>
    <col min="3" max="3" width="12.6640625" style="2" customWidth="1"/>
  </cols>
  <sheetData>
    <row r="1" spans="1:5" x14ac:dyDescent="0.2">
      <c r="A1" s="1" t="s">
        <v>0</v>
      </c>
    </row>
    <row r="2" spans="1:5" x14ac:dyDescent="0.2">
      <c r="E2" t="s">
        <v>5</v>
      </c>
    </row>
    <row r="3" spans="1:5" x14ac:dyDescent="0.2">
      <c r="A3">
        <v>1</v>
      </c>
      <c r="B3" t="s">
        <v>1</v>
      </c>
      <c r="C3" s="2">
        <v>1524913.56</v>
      </c>
    </row>
    <row r="4" spans="1:5" x14ac:dyDescent="0.2">
      <c r="A4">
        <v>2</v>
      </c>
      <c r="B4" t="s">
        <v>2</v>
      </c>
      <c r="C4" s="2">
        <v>2105143.4500000002</v>
      </c>
      <c r="D4" t="s">
        <v>3</v>
      </c>
      <c r="E4" t="s">
        <v>33</v>
      </c>
    </row>
    <row r="5" spans="1:5" x14ac:dyDescent="0.2">
      <c r="A5">
        <v>3</v>
      </c>
      <c r="B5" t="s">
        <v>4</v>
      </c>
      <c r="C5" s="2">
        <v>100000</v>
      </c>
    </row>
    <row r="6" spans="1:5" x14ac:dyDescent="0.2">
      <c r="C6" s="2">
        <f>C4-C5</f>
        <v>2005143.4500000002</v>
      </c>
    </row>
    <row r="7" spans="1:5" x14ac:dyDescent="0.2">
      <c r="C7" s="2">
        <f>C6/115*100</f>
        <v>1743603.0000000002</v>
      </c>
    </row>
    <row r="8" spans="1:5" x14ac:dyDescent="0.2">
      <c r="C8" s="2">
        <v>100000</v>
      </c>
    </row>
    <row r="9" spans="1:5" x14ac:dyDescent="0.2">
      <c r="B9" t="s">
        <v>6</v>
      </c>
      <c r="C9" s="2">
        <f>SUM(C7:C8)</f>
        <v>1843603.0000000002</v>
      </c>
    </row>
    <row r="11" spans="1:5" x14ac:dyDescent="0.2">
      <c r="B11" t="s">
        <v>7</v>
      </c>
      <c r="C11" s="2">
        <f>407500+944525+8500+242300</f>
        <v>1602825</v>
      </c>
    </row>
    <row r="12" spans="1:5" x14ac:dyDescent="0.2">
      <c r="B12" t="s">
        <v>8</v>
      </c>
      <c r="C12" s="2">
        <f>C11*0.15</f>
        <v>240423.75</v>
      </c>
    </row>
    <row r="13" spans="1:5" x14ac:dyDescent="0.2">
      <c r="B13" s="5" t="s">
        <v>9</v>
      </c>
      <c r="C13" s="6">
        <f>SUM(C11:C12)</f>
        <v>1843248.75</v>
      </c>
      <c r="E13" t="s">
        <v>10</v>
      </c>
    </row>
    <row r="14" spans="1:5" x14ac:dyDescent="0.2">
      <c r="E14" t="s">
        <v>11</v>
      </c>
    </row>
    <row r="16" spans="1:5" x14ac:dyDescent="0.2">
      <c r="B16" t="s">
        <v>12</v>
      </c>
      <c r="C16" s="2">
        <f>140778</f>
        <v>140778</v>
      </c>
    </row>
    <row r="17" spans="2:12" x14ac:dyDescent="0.2">
      <c r="B17" t="s">
        <v>8</v>
      </c>
      <c r="C17" s="2">
        <f>C16*0.15</f>
        <v>21116.7</v>
      </c>
    </row>
    <row r="18" spans="2:12" x14ac:dyDescent="0.2">
      <c r="B18" s="5" t="s">
        <v>18</v>
      </c>
      <c r="C18" s="6">
        <f>SUM(C16:C17)</f>
        <v>161894.70000000001</v>
      </c>
      <c r="E18" t="s">
        <v>13</v>
      </c>
    </row>
    <row r="19" spans="2:12" x14ac:dyDescent="0.2">
      <c r="E19" t="s">
        <v>19</v>
      </c>
    </row>
    <row r="21" spans="2:12" x14ac:dyDescent="0.2">
      <c r="B21" t="s">
        <v>14</v>
      </c>
      <c r="C21" s="2">
        <v>258750</v>
      </c>
    </row>
    <row r="22" spans="2:12" x14ac:dyDescent="0.2">
      <c r="B22" t="s">
        <v>15</v>
      </c>
      <c r="C22" s="2">
        <f>C21/5*2</f>
        <v>103500</v>
      </c>
    </row>
    <row r="23" spans="2:12" x14ac:dyDescent="0.2">
      <c r="B23" s="5" t="s">
        <v>17</v>
      </c>
      <c r="C23" s="6">
        <f>C21/5*3</f>
        <v>155250</v>
      </c>
    </row>
    <row r="24" spans="2:12" x14ac:dyDescent="0.2">
      <c r="B24" t="s">
        <v>16</v>
      </c>
      <c r="C24" s="2">
        <f>C21/5*4</f>
        <v>207000</v>
      </c>
    </row>
    <row r="27" spans="2:12" x14ac:dyDescent="0.2">
      <c r="B27" s="1" t="s">
        <v>20</v>
      </c>
    </row>
    <row r="28" spans="2:12" x14ac:dyDescent="0.2">
      <c r="B28" t="s">
        <v>21</v>
      </c>
      <c r="C28" s="2">
        <v>1524913.56</v>
      </c>
      <c r="E28" s="1" t="s">
        <v>34</v>
      </c>
      <c r="F28" s="1"/>
      <c r="G28" s="1"/>
      <c r="H28" s="1"/>
      <c r="I28" s="1"/>
      <c r="J28" s="1"/>
      <c r="K28" s="1"/>
      <c r="L28" s="1"/>
    </row>
    <row r="29" spans="2:12" x14ac:dyDescent="0.2">
      <c r="B29" s="7" t="s">
        <v>22</v>
      </c>
      <c r="C29" s="8">
        <f>C13-C28</f>
        <v>318335.18999999994</v>
      </c>
    </row>
    <row r="31" spans="2:12" x14ac:dyDescent="0.2">
      <c r="B31" s="9" t="s">
        <v>23</v>
      </c>
      <c r="C31" s="10">
        <f>C23</f>
        <v>155250</v>
      </c>
    </row>
    <row r="33" spans="2:3" x14ac:dyDescent="0.2">
      <c r="B33" s="3" t="s">
        <v>24</v>
      </c>
      <c r="C33" s="4">
        <f>C29+C31</f>
        <v>473585.18999999994</v>
      </c>
    </row>
    <row r="35" spans="2:3" x14ac:dyDescent="0.2">
      <c r="B35" s="1" t="s">
        <v>25</v>
      </c>
    </row>
    <row r="36" spans="2:3" x14ac:dyDescent="0.2">
      <c r="B36" t="s">
        <v>26</v>
      </c>
    </row>
    <row r="37" spans="2:3" x14ac:dyDescent="0.2">
      <c r="B37" t="s">
        <v>27</v>
      </c>
    </row>
    <row r="38" spans="2:3" x14ac:dyDescent="0.2">
      <c r="B38" t="s">
        <v>28</v>
      </c>
    </row>
    <row r="39" spans="2:3" x14ac:dyDescent="0.2">
      <c r="B39" t="s">
        <v>29</v>
      </c>
    </row>
    <row r="42" spans="2:3" x14ac:dyDescent="0.2">
      <c r="B42" t="s">
        <v>30</v>
      </c>
    </row>
    <row r="43" spans="2:3" x14ac:dyDescent="0.2">
      <c r="B43" t="s">
        <v>31</v>
      </c>
    </row>
    <row r="44" spans="2:3" x14ac:dyDescent="0.2">
      <c r="B4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2021-11-07T14:47:11Z</dcterms:created>
  <dcterms:modified xsi:type="dcterms:W3CDTF">2021-11-11T07:30:51Z</dcterms:modified>
</cp:coreProperties>
</file>