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f25xeu\Documents\GitHub\P_AppMobile\"/>
    </mc:Choice>
  </mc:AlternateContent>
  <xr:revisionPtr revIDLastSave="0" documentId="13_ncr:1_{104D0AF6-EA77-435E-85D4-3DFD9B22265D}" xr6:coauthVersionLast="47" xr6:coauthVersionMax="47" xr10:uidLastSave="{00000000-0000-0000-0000-000000000000}"/>
  <bookViews>
    <workbookView xWindow="1125" yWindow="112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13" i="1"/>
  <c r="A14" i="1"/>
  <c r="A15" i="1"/>
  <c r="A16" i="1"/>
  <c r="A17" i="1"/>
  <c r="A18" i="1"/>
  <c r="A19" i="1"/>
  <c r="A20" i="1"/>
  <c r="A21" i="1"/>
  <c r="A22" i="1"/>
  <c r="A11" i="1"/>
  <c r="A9" i="1"/>
  <c r="A10" i="1"/>
  <c r="A12" i="1"/>
  <c r="A8" i="1"/>
  <c r="A7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<sst xmlns="http://schemas.openxmlformats.org/spreadsheetml/2006/main" count="71" uniqueCount="52">
  <si>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</si>
  <si>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</si>
  <si>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</si>
  <si>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</si>
  <si>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</si>
  <si>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</si>
  <si>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</si>
  <si>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</si>
  <si>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</si>
  <si>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</si>
  <si>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</si>
  <si>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</si>
  <si>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</si>
  <si>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</si>
  <si>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</si>
  <si>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</si>
  <si>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</si>
  <si>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</si>
  <si>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</si>
  <si>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</si>
  <si>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</si>
  <si>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</si>
  <si>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</si>
  <si>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</si>
  <si>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</si>
  <si>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</si>
  <si>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</si>
  <si>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</si>
  <si>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Création de docker mySQL phphmyadmin, exploration du CDC</t>
  </si>
  <si>
    <t>Création des maquettes Figma</t>
  </si>
  <si>
    <t>Changement radical dans la maquette UX</t>
  </si>
  <si>
    <t>J'ai configurer le backend NodeJs pour ce projet et la base de données pour le avoir des tags et des books avec des blob</t>
  </si>
  <si>
    <t>J'ai essayer de lire un fichier .epub avec VersOne mais je n'y suis pas arrivé complètement</t>
  </si>
  <si>
    <t>Discussion et remémoration du travail</t>
  </si>
  <si>
    <t>Connection entre l'application mobile et l'API</t>
  </si>
  <si>
    <t>Essai de lecture du fichier Epub et Affichage mais sans réussite pour l'instant</t>
  </si>
  <si>
    <t>Heijkoop Philippe</t>
  </si>
  <si>
    <t>Je n'ai toujours pas réussi à lire l'EPUB car il est stocké en Blob dans la db et j'ai du mal à le convertir</t>
  </si>
  <si>
    <t>Je n'ai toujours pas réussi</t>
  </si>
  <si>
    <t>J'ai trouvé un moyen de lire un fichier Epub grâce à VersOne, j'avais des problèmes d'assembly avec EpubLocalContentFile</t>
  </si>
  <si>
    <t>J'ai refait la db, j'ai essayer d'afficher le epub de la db dans l'application mais je n'arrive pas a l'afficher et à l'enregistrer dans le téléphone</t>
  </si>
  <si>
    <t>Séance des délégués</t>
  </si>
  <si>
    <t>Problème http</t>
  </si>
  <si>
    <t>J'ai réussi à lire l'EPUB depuis la requete http et afficher le contenu mais ce n'est pas parfait</t>
  </si>
  <si>
    <t>Les informations sont coupées parce que le scrollView ne marche pas</t>
  </si>
  <si>
    <t>Adapation du Backend pour insérer tout les epub dans la db</t>
  </si>
  <si>
    <t>Route par ID pour récupérer les livres</t>
  </si>
  <si>
    <t>C'est impossible d'envoyer plusieurs fichiers avec un res.send()</t>
  </si>
  <si>
    <t>J'affiche le titre de tout les epub de la DB</t>
  </si>
  <si>
    <t>TODO faire une route qui retourne le nombre de fichier présent pour connaitre le nombre de livre à récupérer</t>
  </si>
  <si>
    <t>Aide pour Adrian</t>
  </si>
  <si>
    <t>Affichage de la cover du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</si>
</sst>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2" fillId="0" borderId="0" xfId="0" applyFont="1"/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7" fillId="0" borderId="0" xfId="0" applyFont="1"/>
    <xf numFmtId="20" fontId="8" fillId="2" borderId="0" xfId="0" applyNumberFormat="1" applyFont="1" applyFill="1" applyAlignment="1">
      <alignment horizontal="center"/>
    </xf>
    <xf numFmtId="2" fontId="5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0" fillId="5" borderId="0" xfId="0" applyFont="1" applyFill="1"/>
    <xf numFmtId="0" fontId="11" fillId="6" borderId="0" xfId="0" applyFont="1" applyFill="1"/>
    <xf numFmtId="0" fontId="10" fillId="4" borderId="0" xfId="0" applyFont="1" applyFill="1"/>
    <xf numFmtId="0" fontId="11" fillId="7" borderId="0" xfId="0" applyFont="1" applyFill="1"/>
    <xf numFmtId="0" fontId="10" fillId="0" borderId="0" xfId="0" applyFont="1"/>
    <xf numFmtId="165" fontId="10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10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8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10" fillId="0" borderId="0" xfId="0" applyNumberFormat="1" applyFont="1"/>
    <xf numFmtId="169" fontId="9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0" fillId="10" borderId="0" xfId="0" applyFont="1" applyFill="1"/>
    <xf numFmtId="165" fontId="11" fillId="0" borderId="0" xfId="0" applyNumberFormat="1" applyFont="1"/>
    <xf numFmtId="0" fontId="11" fillId="11" borderId="0" xfId="0" applyFont="1" applyFill="1"/>
    <xf numFmtId="2" fontId="2" fillId="0" borderId="0" xfId="0" applyNumberFormat="1" applyFont="1"/>
    <xf numFmtId="0" fontId="11" fillId="9" borderId="0" xfId="0" applyFont="1" applyFill="1"/>
    <xf numFmtId="0" fontId="1" fillId="0" borderId="0" xfId="0" applyFont="1" applyAlignment="1" applyProtection="1">
      <alignment vertical="center" wrapText="1"/>
      <protection locked="0"/>
    </xf>
    <xf numFmtId="16" fontId="3" fillId="0" borderId="0" xfId="0" applyNumberFormat="1" applyFont="1" applyAlignment="1" applyProtection="1">
      <alignment horizontal="left"/>
      <protection locked="0"/>
    </xf>
    <xf numFmtId="20" fontId="6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0.57986111111111116</c:v>
                </c:pt>
                <c:pt idx="2">
                  <c:v>2.7777777777777776E-2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22" activePane="bottomLeft" state="frozen"/>
      <selection pane="bottomLeft" activeCell="F27" sqref="F27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36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15 heurs 45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540</v>
      </c>
      <c r="D4" s="25">
        <f>SUBTOTAL(9,$D$7:$D$531)</f>
        <v>405</v>
      </c>
      <c r="E4" s="52">
        <f>SUM(C4:D4)</f>
        <v>945</v>
      </c>
      <c r="F4" s="4"/>
      <c r="G4" s="7"/>
    </row>
    <row r="5" spans="1:15" x14ac:dyDescent="0.25">
      <c r="C5" s="56" t="s">
        <v>18</v>
      </c>
      <c r="D5" s="56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>
        <v>1</v>
      </c>
      <c r="D7" s="42">
        <v>0</v>
      </c>
      <c r="E7" s="15" t="s">
        <v>3</v>
      </c>
      <c r="F7" s="48" t="s">
        <v>28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40</v>
      </c>
      <c r="E8" t="s">
        <v>4</v>
      </c>
      <c r="F8" s="48" t="s">
        <v>29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40">
        <v>45369</v>
      </c>
      <c r="C9" s="36"/>
      <c r="D9" s="44">
        <v>35</v>
      </c>
      <c r="E9" s="19" t="s">
        <v>4</v>
      </c>
      <c r="F9" s="48" t="s">
        <v>30</v>
      </c>
      <c r="G9" s="20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ht="31.5" x14ac:dyDescent="0.25">
      <c r="A11" s="8">
        <f>IF(ISBLANK(B11),"",_xlfn.ISOWEEKNUM('Journal de travail'!$B11))</f>
        <v>13</v>
      </c>
      <c r="B11" s="40">
        <v>45376</v>
      </c>
      <c r="C11" s="36">
        <v>1</v>
      </c>
      <c r="D11" s="44">
        <v>10</v>
      </c>
      <c r="E11" s="19" t="s">
        <v>4</v>
      </c>
      <c r="F11" s="48" t="s">
        <v>31</v>
      </c>
      <c r="G11" s="20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39">
        <v>45376</v>
      </c>
      <c r="C12" s="35">
        <v>1</v>
      </c>
      <c r="D12" s="43">
        <v>50</v>
      </c>
      <c r="E12" t="s">
        <v>4</v>
      </c>
      <c r="F12" s="48" t="s">
        <v>32</v>
      </c>
      <c r="G12" s="17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39">
        <v>45397</v>
      </c>
      <c r="C14" s="35"/>
      <c r="D14" s="43">
        <v>10</v>
      </c>
      <c r="E14" t="s">
        <v>25</v>
      </c>
      <c r="F14" s="48" t="s">
        <v>33</v>
      </c>
      <c r="G14" s="17"/>
      <c r="M14" t="s">
        <v>24</v>
      </c>
      <c r="N14">
        <v>7</v>
      </c>
      <c r="O14">
        <v>30</v>
      </c>
    </row>
    <row r="15" spans="1:15" x14ac:dyDescent="0.25">
      <c r="A15" s="8">
        <f>IF(ISBLANK(B15),"",_xlfn.ISOWEEKNUM('Journal de travail'!$B15))</f>
        <v>16</v>
      </c>
      <c r="B15" s="40">
        <v>45397</v>
      </c>
      <c r="C15" s="36">
        <v>1</v>
      </c>
      <c r="D15" s="44">
        <v>20</v>
      </c>
      <c r="E15" s="19" t="s">
        <v>4</v>
      </c>
      <c r="F15" s="48" t="s">
        <v>34</v>
      </c>
      <c r="G15" s="20"/>
      <c r="M15" t="s">
        <v>25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16</v>
      </c>
      <c r="B16" s="39">
        <v>45397</v>
      </c>
      <c r="C16" s="35"/>
      <c r="D16" s="43">
        <v>50</v>
      </c>
      <c r="E16" t="s">
        <v>4</v>
      </c>
      <c r="F16" s="48" t="s">
        <v>35</v>
      </c>
      <c r="G16" s="17"/>
      <c r="O16">
        <v>40</v>
      </c>
    </row>
    <row r="17" spans="1:15" x14ac:dyDescent="0.25">
      <c r="A17" s="8">
        <f>IF(ISBLANK(B17),"",_xlfn.ISOWEEKNUM('Journal de travail'!$B17))</f>
        <v>16</v>
      </c>
      <c r="B17" s="40">
        <v>45397</v>
      </c>
      <c r="C17" s="36">
        <v>1</v>
      </c>
      <c r="D17" s="44">
        <v>0</v>
      </c>
      <c r="E17" s="19" t="s">
        <v>4</v>
      </c>
      <c r="F17" s="54" t="s">
        <v>37</v>
      </c>
      <c r="G17" s="20"/>
      <c r="O17">
        <v>45</v>
      </c>
    </row>
    <row r="18" spans="1:15" x14ac:dyDescent="0.25">
      <c r="A18" s="8">
        <f>IF(ISBLANK(B18),"",_xlfn.ISOWEEKNUM('Journal de travail'!$B18))</f>
        <v>16</v>
      </c>
      <c r="B18" s="39">
        <v>45397</v>
      </c>
      <c r="C18" s="35"/>
      <c r="D18" s="43">
        <v>15</v>
      </c>
      <c r="E18" t="s">
        <v>4</v>
      </c>
      <c r="F18" s="48" t="s">
        <v>38</v>
      </c>
      <c r="G18" s="17"/>
      <c r="O18">
        <v>50</v>
      </c>
    </row>
    <row r="19" spans="1:15" ht="31.5" x14ac:dyDescent="0.25">
      <c r="A19" s="8">
        <f>IF(ISBLANK(B19),"",_xlfn.ISOWEEKNUM('Journal de travail'!$B19))</f>
        <v>17</v>
      </c>
      <c r="B19" s="40">
        <v>45404</v>
      </c>
      <c r="C19" s="36">
        <v>1</v>
      </c>
      <c r="D19" s="44">
        <v>5</v>
      </c>
      <c r="E19" s="19" t="s">
        <v>4</v>
      </c>
      <c r="F19" s="48" t="s">
        <v>39</v>
      </c>
      <c r="G19" s="20"/>
      <c r="O19">
        <v>55</v>
      </c>
    </row>
    <row r="20" spans="1:15" ht="31.5" x14ac:dyDescent="0.25">
      <c r="A20" s="8">
        <f>IF(ISBLANK(B20),"",_xlfn.ISOWEEKNUM('Journal de travail'!$B20))</f>
        <v>17</v>
      </c>
      <c r="B20" s="39">
        <v>45404</v>
      </c>
      <c r="C20" s="35">
        <v>2</v>
      </c>
      <c r="D20" s="43">
        <v>20</v>
      </c>
      <c r="E20" t="s">
        <v>4</v>
      </c>
      <c r="F20" s="48" t="s">
        <v>40</v>
      </c>
      <c r="G20" s="17"/>
    </row>
    <row r="21" spans="1:15" x14ac:dyDescent="0.25">
      <c r="A21" s="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>
        <f>IF(ISBLANK(B22),"",_xlfn.ISOWEEKNUM('Journal de travail'!$B22))</f>
        <v>18</v>
      </c>
      <c r="B22" s="39">
        <v>45411</v>
      </c>
      <c r="C22" s="35"/>
      <c r="D22" s="43"/>
      <c r="F22" s="48" t="s">
        <v>41</v>
      </c>
      <c r="G22" s="17"/>
    </row>
    <row r="23" spans="1:15" x14ac:dyDescent="0.25">
      <c r="A23" s="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>
        <f>IF(ISBLANK(B24),"",_xlfn.ISOWEEKNUM('Journal de travail'!$B24))</f>
        <v>19</v>
      </c>
      <c r="B24" s="39">
        <v>45418</v>
      </c>
      <c r="C24" s="35"/>
      <c r="D24" s="43">
        <v>40</v>
      </c>
      <c r="E24" t="s">
        <v>5</v>
      </c>
      <c r="F24" s="48" t="s">
        <v>42</v>
      </c>
      <c r="G24" s="17"/>
    </row>
    <row r="25" spans="1:15" x14ac:dyDescent="0.25">
      <c r="A25" s="8" t="str">
        <f>IF(ISBLANK(B25),"",_xlfn.ISOWEEKNUM('Journal de travail'!$B25))</f>
        <v/>
      </c>
      <c r="B25" s="40"/>
      <c r="C25" s="36"/>
      <c r="D25" s="44">
        <v>20</v>
      </c>
      <c r="E25" s="19" t="s">
        <v>4</v>
      </c>
      <c r="F25" s="48" t="s">
        <v>43</v>
      </c>
      <c r="G25" s="20" t="s">
        <v>44</v>
      </c>
    </row>
    <row r="26" spans="1:15" x14ac:dyDescent="0.25">
      <c r="A26" s="8" t="str">
        <f>IF(ISBLANK(B26),"",_xlfn.ISOWEEKNUM('Journal de travail'!$B26))</f>
        <v/>
      </c>
      <c r="B26" s="39"/>
      <c r="C26" s="35"/>
      <c r="D26" s="43">
        <v>20</v>
      </c>
      <c r="E26" t="s">
        <v>4</v>
      </c>
      <c r="F26" s="48" t="s">
        <v>45</v>
      </c>
      <c r="G26" s="17"/>
    </row>
    <row r="27" spans="1:15" x14ac:dyDescent="0.25">
      <c r="A27" s="8" t="str">
        <f>IF(ISBLANK(B27),"",_xlfn.ISOWEEKNUM('Journal de travail'!$B27))</f>
        <v/>
      </c>
      <c r="B27" s="40"/>
      <c r="C27" s="36"/>
      <c r="D27" s="44">
        <v>25</v>
      </c>
      <c r="E27" s="19" t="s">
        <v>4</v>
      </c>
      <c r="F27" s="48" t="s">
        <v>46</v>
      </c>
      <c r="G27" s="20" t="s">
        <v>47</v>
      </c>
    </row>
    <row r="28" spans="1:15" ht="31.5" x14ac:dyDescent="0.25">
      <c r="A28" s="8" t="str">
        <f>IF(ISBLANK(B28),"",_xlfn.ISOWEEKNUM('Journal de travail'!$B28))</f>
        <v/>
      </c>
      <c r="B28" s="39"/>
      <c r="C28" s="35"/>
      <c r="D28" s="43">
        <v>10</v>
      </c>
      <c r="E28" t="s">
        <v>4</v>
      </c>
      <c r="F28" s="47" t="s">
        <v>48</v>
      </c>
      <c r="G28" s="17" t="s">
        <v>49</v>
      </c>
    </row>
    <row r="29" spans="1:15" x14ac:dyDescent="0.25">
      <c r="A29" s="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>
        <v>25</v>
      </c>
      <c r="E30" t="s">
        <v>4</v>
      </c>
      <c r="F30" s="48" t="s">
        <v>50</v>
      </c>
      <c r="G30" s="17"/>
    </row>
    <row r="31" spans="1:15" x14ac:dyDescent="0.25">
      <c r="A31" s="8" t="str">
        <f>IF(ISBLANK(B31),"",_xlfn.ISOWEEKNUM('Journal de travail'!$B31))</f>
        <v/>
      </c>
      <c r="B31" s="40"/>
      <c r="C31" s="36"/>
      <c r="D31" s="44">
        <v>10</v>
      </c>
      <c r="E31" s="19" t="s">
        <v>4</v>
      </c>
      <c r="F31" s="47" t="s">
        <v>51</v>
      </c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4.1666666666666664E-2</v>
      </c>
    </row>
    <row r="5" spans="1:4" x14ac:dyDescent="0.3">
      <c r="A5">
        <f>SUMIF('Journal de travail'!$E$7:$E$532,Analyse!C5,'Journal de travail'!$C$7:$C$532)*60</f>
        <v>480</v>
      </c>
      <c r="B5">
        <f>SUMIF('Journal de travail'!$E$7:$E$532,Analyse!C5,'Journal de travail'!$D$7:$D$532)</f>
        <v>355</v>
      </c>
      <c r="C5" s="53" t="str">
        <f>'Journal de travail'!M9</f>
        <v>Développement</v>
      </c>
      <c r="D5" s="45">
        <f t="shared" ref="D5:D11" si="0">(A5+B5)/1440</f>
        <v>0.57986111111111116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40</v>
      </c>
      <c r="C6" s="29" t="str">
        <f>'Journal de travail'!M10</f>
        <v>Test</v>
      </c>
      <c r="D6" s="45">
        <f t="shared" si="0"/>
        <v>2.7777777777777776E-2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0.65625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Philippe Heijkoop</cp:lastModifiedBy>
  <cp:revision/>
  <dcterms:created xsi:type="dcterms:W3CDTF">2023-11-21T20:00:34Z</dcterms:created>
  <dcterms:modified xsi:type="dcterms:W3CDTF">2024-05-06T13:44:43Z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