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philippehaddadin/Downloads/"/>
    </mc:Choice>
  </mc:AlternateContent>
  <xr:revisionPtr revIDLastSave="0" documentId="13_ncr:1_{70FE9DB2-65CE-DF40-B66E-DAF07692C4A9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CVSS" sheetId="1" r:id="rId1"/>
    <sheet name="Metric Specification" sheetId="5" r:id="rId2"/>
    <sheet name="5GVSS" sheetId="4" r:id="rId3"/>
    <sheet name="Metric levels" sheetId="2" r:id="rId4"/>
  </sheets>
  <definedNames>
    <definedName name="AC">'Metric levels'!$C$3:$C$4</definedName>
    <definedName name="AV">'Metric levels'!$B$3:$B$6</definedName>
    <definedName name="Availability">'Metric levels'!$H$3:$H$5</definedName>
    <definedName name="DPCS">'Metric levels'!$B$10:$B$12</definedName>
    <definedName name="PR">'Metric levels'!$D$3:$D$7</definedName>
    <definedName name="Scope">'Metric levels'!$I$3:$I$4</definedName>
    <definedName name="UI">'Metric levels'!$E$3:$E$4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D13" i="1" s="1"/>
  <c r="C14" i="4"/>
  <c r="C13" i="4"/>
  <c r="C12" i="4"/>
  <c r="D13" i="4"/>
</calcChain>
</file>

<file path=xl/sharedStrings.xml><?xml version="1.0" encoding="utf-8"?>
<sst xmlns="http://schemas.openxmlformats.org/spreadsheetml/2006/main" count="110" uniqueCount="88">
  <si>
    <t>Metric</t>
  </si>
  <si>
    <t>Impact Sub-Score</t>
  </si>
  <si>
    <t>Exploitability Sub-Score</t>
  </si>
  <si>
    <t>Base Score</t>
  </si>
  <si>
    <t>Attack Vector (AV)</t>
  </si>
  <si>
    <t>Attack Complexity (AC)</t>
  </si>
  <si>
    <t>Privileges Required (PR)</t>
  </si>
  <si>
    <t>User Interaction (UI)</t>
  </si>
  <si>
    <t>Confidentiality Impact (C)</t>
  </si>
  <si>
    <t>Integrity Impact (I)</t>
  </si>
  <si>
    <t>Availability Impact (A)</t>
  </si>
  <si>
    <t>Scope (S)</t>
  </si>
  <si>
    <t>Unchanged (U), Changed (C)</t>
  </si>
  <si>
    <t>U</t>
  </si>
  <si>
    <t>C</t>
  </si>
  <si>
    <t>Hard-coded value</t>
  </si>
  <si>
    <t>User Input Options (Value)</t>
  </si>
  <si>
    <t>AV</t>
  </si>
  <si>
    <t>AC</t>
  </si>
  <si>
    <t>PR</t>
  </si>
  <si>
    <t>UI</t>
  </si>
  <si>
    <t>Routing and Forwarding Disruption (RFD)</t>
  </si>
  <si>
    <t>Policy Enforcement Failure (PEF)</t>
  </si>
  <si>
    <t>Radio Interface Compromise (RIC)</t>
  </si>
  <si>
    <t>Handover Manipulation (HM)</t>
  </si>
  <si>
    <t>Configuration Tampering (CT)</t>
  </si>
  <si>
    <t>I</t>
  </si>
  <si>
    <t>A</t>
  </si>
  <si>
    <t>S</t>
  </si>
  <si>
    <t>DPCS</t>
  </si>
  <si>
    <t>RFD</t>
  </si>
  <si>
    <t>PEF</t>
  </si>
  <si>
    <t>RIC</t>
  </si>
  <si>
    <t>HM</t>
  </si>
  <si>
    <t>CT</t>
  </si>
  <si>
    <t>DCI</t>
  </si>
  <si>
    <t>Description</t>
  </si>
  <si>
    <t>Options</t>
  </si>
  <si>
    <t>UE Propagation Potential (UEPP)</t>
  </si>
  <si>
    <r>
      <t xml:space="preserve">Evaluates the impact of an attack that disrupts the UPF's </t>
    </r>
    <r>
      <rPr>
        <b/>
        <sz val="11"/>
        <color theme="1"/>
        <rFont val="Calibri"/>
        <family val="2"/>
        <scheme val="minor"/>
      </rPr>
      <t>routing</t>
    </r>
    <r>
      <rPr>
        <sz val="11"/>
        <color theme="1"/>
        <rFont val="Calibri"/>
        <family val="2"/>
        <scheme val="minor"/>
      </rPr>
      <t xml:space="preserve"> and forwarding capabilities, potentially leading to service degradation or denial of service.</t>
    </r>
  </si>
  <si>
    <r>
      <t xml:space="preserve">Evaluates the severity of an attack that compromises the gNodeB's </t>
    </r>
    <r>
      <rPr>
        <b/>
        <sz val="11"/>
        <color theme="1"/>
        <rFont val="Calibri"/>
        <family val="2"/>
        <scheme val="minor"/>
      </rPr>
      <t>radio interface</t>
    </r>
    <r>
      <rPr>
        <sz val="11"/>
        <color theme="1"/>
        <rFont val="Calibri"/>
        <family val="2"/>
        <scheme val="minor"/>
      </rPr>
      <t>, potentially allowing unauthorized access or causing interference.</t>
    </r>
  </si>
  <si>
    <r>
      <t xml:space="preserve">Assesses the severity of an attack that manipulates or disrupts the </t>
    </r>
    <r>
      <rPr>
        <b/>
        <sz val="11"/>
        <color theme="1"/>
        <rFont val="Calibri"/>
        <family val="2"/>
        <scheme val="minor"/>
      </rPr>
      <t>handover process</t>
    </r>
    <r>
      <rPr>
        <sz val="11"/>
        <color theme="1"/>
        <rFont val="Calibri"/>
        <family val="2"/>
        <scheme val="minor"/>
      </rPr>
      <t xml:space="preserve"> between gNodeBs, potentially causing dropped connections or unauthorized handovers.</t>
    </r>
  </si>
  <si>
    <r>
      <t>Evaluates the severity of an attack that tampers with the gNodeB's</t>
    </r>
    <r>
      <rPr>
        <b/>
        <sz val="11"/>
        <color theme="1"/>
        <rFont val="Calibri"/>
        <family val="2"/>
        <scheme val="minor"/>
      </rPr>
      <t xml:space="preserve"> configuration settings</t>
    </r>
    <r>
      <rPr>
        <sz val="11"/>
        <color theme="1"/>
        <rFont val="Calibri"/>
        <family val="2"/>
        <scheme val="minor"/>
      </rPr>
      <t>, potentially leading to degraded service or security vulnerabilities.</t>
    </r>
  </si>
  <si>
    <r>
      <t xml:space="preserve">Evaluates the potential for an attack on a compromised UE to </t>
    </r>
    <r>
      <rPr>
        <b/>
        <sz val="11"/>
        <color theme="1"/>
        <rFont val="Calibri"/>
        <family val="2"/>
        <scheme val="minor"/>
      </rPr>
      <t>spread</t>
    </r>
    <r>
      <rPr>
        <sz val="11"/>
        <color theme="1"/>
        <rFont val="Calibri"/>
        <family val="2"/>
        <scheme val="minor"/>
      </rPr>
      <t xml:space="preserve"> to other UE, leading to a larger scale attack.</t>
    </r>
  </si>
  <si>
    <t>UEPP</t>
  </si>
  <si>
    <t>UPF metrics</t>
  </si>
  <si>
    <t>gNodeB metrics</t>
  </si>
  <si>
    <t>Metric name</t>
  </si>
  <si>
    <t xml:space="preserve"> UE metrics</t>
  </si>
  <si>
    <r>
      <rPr>
        <b/>
        <sz val="11"/>
        <color theme="1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 xml:space="preserve"> : No noticeable disruption in routing and forwarding.</t>
    </r>
  </si>
  <si>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: Severe compromise, leading to widespread unauthorized access, significant interference, or complete disruption of radio communications.</t>
    </r>
  </si>
  <si>
    <r>
      <rPr>
        <b/>
        <sz val="11"/>
        <color theme="1"/>
        <rFont val="Calibri"/>
        <family val="2"/>
        <scheme val="minor"/>
      </rPr>
      <t>Low</t>
    </r>
    <r>
      <rPr>
        <sz val="11"/>
        <color theme="1"/>
        <rFont val="Calibri"/>
        <family val="2"/>
        <scheme val="minor"/>
      </rPr>
      <t xml:space="preserve"> : Limited unauthorized access or interference, affecting a small area or few UE.</t>
    </r>
  </si>
  <si>
    <r>
      <rPr>
        <b/>
        <sz val="11"/>
        <color theme="1"/>
        <rFont val="Calibri"/>
        <family val="2"/>
        <scheme val="minor"/>
      </rPr>
      <t xml:space="preserve">None </t>
    </r>
    <r>
      <rPr>
        <sz val="11"/>
        <color theme="1"/>
        <rFont val="Calibri"/>
        <family val="2"/>
        <scheme val="minor"/>
      </rPr>
      <t>: No compromise of the radio interface; communications are secure.</t>
    </r>
  </si>
  <si>
    <r>
      <rPr>
        <b/>
        <sz val="11"/>
        <color theme="1"/>
        <rFont val="Calibri"/>
        <family val="2"/>
        <scheme val="minor"/>
      </rPr>
      <t xml:space="preserve">High </t>
    </r>
    <r>
      <rPr>
        <sz val="11"/>
        <color theme="1"/>
        <rFont val="Calibri"/>
        <family val="2"/>
        <scheme val="minor"/>
      </rPr>
      <t>: Significant failures, leading to major security breaches or severe degradation in service quality.</t>
    </r>
  </si>
  <si>
    <r>
      <rPr>
        <b/>
        <sz val="11"/>
        <color theme="1"/>
        <rFont val="Calibri"/>
        <family val="2"/>
        <scheme val="minor"/>
      </rPr>
      <t>Low</t>
    </r>
    <r>
      <rPr>
        <sz val="11"/>
        <color theme="1"/>
        <rFont val="Calibri"/>
        <family val="2"/>
        <scheme val="minor"/>
      </rPr>
      <t xml:space="preserve"> : Some failures in policy enforcement, leading to minor service quality issues or limited security breaches.</t>
    </r>
  </si>
  <si>
    <r>
      <rPr>
        <b/>
        <sz val="11"/>
        <color theme="1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 xml:space="preserve"> : No impact on policy enforcement, all policies are correctly applied.</t>
    </r>
  </si>
  <si>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: Severe disruptions causing widespread service degradation or denial of service.</t>
    </r>
  </si>
  <si>
    <r>
      <rPr>
        <b/>
        <sz val="11"/>
        <color theme="1"/>
        <rFont val="Calibri"/>
        <family val="2"/>
        <scheme val="minor"/>
      </rPr>
      <t>Low</t>
    </r>
    <r>
      <rPr>
        <sz val="11"/>
        <color theme="1"/>
        <rFont val="Calibri"/>
        <family val="2"/>
        <scheme val="minor"/>
      </rPr>
      <t xml:space="preserve"> : Minor disruptions affecting a limited number of sessions or users.</t>
    </r>
  </si>
  <si>
    <r>
      <rPr>
        <b/>
        <sz val="11"/>
        <color theme="1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 xml:space="preserve"> : No impact on handovers; transitions between gNodeBs are secure and smooth.</t>
    </r>
  </si>
  <si>
    <r>
      <t>Low : </t>
    </r>
    <r>
      <rPr>
        <sz val="11"/>
        <color theme="1"/>
        <rFont val="Calibri"/>
        <family val="2"/>
        <scheme val="minor"/>
      </rPr>
      <t>Minor impact, causing a few dropped connections or unauthorized handovers, but with limited service disruption.</t>
    </r>
  </si>
  <si>
    <r>
      <t xml:space="preserve">High : </t>
    </r>
    <r>
      <rPr>
        <sz val="11"/>
        <color theme="1"/>
        <rFont val="Calibri"/>
        <family val="2"/>
        <scheme val="minor"/>
      </rPr>
      <t>Severe impact, leading to widespread service disruption, numerous dropped connections, or significant unauthorized handovers.</t>
    </r>
  </si>
  <si>
    <r>
      <t xml:space="preserve">None : </t>
    </r>
    <r>
      <rPr>
        <sz val="11"/>
        <color theme="1"/>
        <rFont val="Calibri"/>
        <family val="2"/>
        <scheme val="minor"/>
      </rPr>
      <t>No tampering or impact on configuration settings.</t>
    </r>
  </si>
  <si>
    <r>
      <t>Low : </t>
    </r>
    <r>
      <rPr>
        <sz val="11"/>
        <color theme="1"/>
        <rFont val="Calibri"/>
        <family val="2"/>
        <scheme val="minor"/>
      </rPr>
      <t>Some tampering, leading to minor service degradation or minor security vulnerabilities.</t>
    </r>
  </si>
  <si>
    <r>
      <t xml:space="preserve">High : </t>
    </r>
    <r>
      <rPr>
        <sz val="11"/>
        <color theme="1"/>
        <rFont val="Calibri"/>
        <family val="2"/>
        <scheme val="minor"/>
      </rPr>
      <t>Significant tampering, causing major service disruption or severe security vulnerabilities.</t>
    </r>
  </si>
  <si>
    <r>
      <t xml:space="preserve">None : </t>
    </r>
    <r>
      <rPr>
        <sz val="11"/>
        <color theme="1"/>
        <rFont val="Calibri"/>
        <family val="2"/>
        <scheme val="minor"/>
      </rPr>
      <t>No potential for propagation; the threat is contained within the compromised UE.</t>
    </r>
  </si>
  <si>
    <r>
      <t>Low : </t>
    </r>
    <r>
      <rPr>
        <sz val="11"/>
        <color theme="1"/>
        <rFont val="Calibri"/>
        <family val="2"/>
        <scheme val="minor"/>
      </rPr>
      <t>Some potential for spreading, but likely limited to a small number of Ues.</t>
    </r>
  </si>
  <si>
    <r>
      <t xml:space="preserve">High : </t>
    </r>
    <r>
      <rPr>
        <sz val="11"/>
        <color theme="1"/>
        <rFont val="Calibri"/>
        <family val="2"/>
        <scheme val="minor"/>
      </rPr>
      <t>High potential for widespread propagation, possibly affecting many devices and critical network components.</t>
    </r>
  </si>
  <si>
    <t>Base Score/10</t>
  </si>
  <si>
    <t>UPF Sub-Score/10</t>
  </si>
  <si>
    <t>gNodeB Sub-Score/10</t>
  </si>
  <si>
    <t>UE Sub-Score/10</t>
  </si>
  <si>
    <r>
      <t xml:space="preserve">None : </t>
    </r>
    <r>
      <rPr>
        <sz val="11"/>
        <color theme="1"/>
        <rFont val="Calibri"/>
        <family val="2"/>
        <scheme val="minor"/>
      </rPr>
      <t>No impact on NAS communication, all signaling messages between the UE and AMF are secure, properly encrypted, and integrity-protected.</t>
    </r>
  </si>
  <si>
    <r>
      <t xml:space="preserve">High : </t>
    </r>
    <r>
      <rPr>
        <sz val="11"/>
        <color theme="1"/>
        <rFont val="Calibri"/>
        <family val="2"/>
        <scheme val="minor"/>
      </rPr>
      <t>Severe compromise of NAS communication, leading to widespread registration failures, affecting a large number of UEs.</t>
    </r>
  </si>
  <si>
    <r>
      <t>Low : </t>
    </r>
    <r>
      <rPr>
        <sz val="11"/>
        <color theme="1"/>
        <rFont val="Calibri"/>
        <family val="2"/>
        <scheme val="minor"/>
      </rPr>
      <t>Minor disruptions in NAS communication, causing occasional registration or mobility management issues for a limited number of UEs.</t>
    </r>
  </si>
  <si>
    <t>UE/AMF Communication Compromise (UACC)</t>
  </si>
  <si>
    <t>Evaluates the impact of an attack whether it compromises the communication between the UE and the AMF, disrupting the signaling messages that are crucial for UE.</t>
  </si>
  <si>
    <r>
      <t xml:space="preserve">Assesses the severity of an attack that causes the UPF to fail in enforcing network policies, such as </t>
    </r>
    <r>
      <rPr>
        <b/>
        <sz val="11"/>
        <color theme="1"/>
        <rFont val="Calibri"/>
        <family val="2"/>
        <scheme val="minor"/>
      </rPr>
      <t>QoS</t>
    </r>
    <r>
      <rPr>
        <sz val="11"/>
        <color theme="1"/>
        <rFont val="Calibri"/>
        <family val="2"/>
        <scheme val="minor"/>
      </rPr>
      <t>, which could lead to security breaches or degraded service quality.</t>
    </r>
  </si>
  <si>
    <t>Packet Filtering Failure (PFF)</t>
  </si>
  <si>
    <r>
      <t xml:space="preserve">Evaluates the impact of an attack that compromises the UPF's </t>
    </r>
    <r>
      <rPr>
        <b/>
        <sz val="11"/>
        <color theme="1"/>
        <rFont val="Calibri"/>
        <family val="2"/>
        <scheme val="minor"/>
      </rPr>
      <t>packet filtering</t>
    </r>
    <r>
      <rPr>
        <sz val="11"/>
        <color theme="1"/>
        <rFont val="Calibri"/>
        <family val="2"/>
        <scheme val="minor"/>
      </rPr>
      <t xml:space="preserve"> functionality. The UPF is responsible for filtering traffic based on predefined rules such as firewall rules.</t>
    </r>
  </si>
  <si>
    <r>
      <t xml:space="preserve">None : </t>
    </r>
    <r>
      <rPr>
        <sz val="11"/>
        <color theme="1"/>
        <rFont val="Calibri"/>
        <family val="2"/>
        <scheme val="minor"/>
      </rPr>
      <t>No impact on packet filtering, all traffic is correctly filtered</t>
    </r>
  </si>
  <si>
    <r>
      <t xml:space="preserve">Low : </t>
    </r>
    <r>
      <rPr>
        <sz val="11"/>
        <color theme="1"/>
        <rFont val="Calibri"/>
        <family val="2"/>
        <scheme val="minor"/>
      </rPr>
      <t>Minor issues in packet filtering, allowing a limited number of unauthorized packets through, with minimal impact on network performance</t>
    </r>
  </si>
  <si>
    <r>
      <t xml:space="preserve">High : </t>
    </r>
    <r>
      <rPr>
        <sz val="11"/>
        <color theme="1"/>
        <rFont val="Calibri"/>
        <family val="2"/>
        <scheme val="minor"/>
      </rPr>
      <t>Severe failure in packet filtering, leading to a significant number of unauthorized packets passing through.</t>
    </r>
  </si>
  <si>
    <t>None (0,85), Required (0,62)</t>
  </si>
  <si>
    <t>Network (0,85), Adjacent (0,62), Local (0,55), Physical (0,20)</t>
  </si>
  <si>
    <t>Low (0,77), High (0,44)</t>
  </si>
  <si>
    <t>None (0,85), Low (0,62 or 0,68), High (0,27 or 0,50)</t>
  </si>
  <si>
    <t>None (0), Low (0,22), High (0,56)</t>
  </si>
  <si>
    <t>None (0,00), Low (0,22), High (0,56)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</si>
</sst>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(Corps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5" xfId="0" applyFont="1" applyBorder="1"/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6" xfId="0" applyBorder="1"/>
    <xf numFmtId="0" fontId="0" fillId="0" borderId="2" xfId="0" applyBorder="1"/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9" xfId="0" applyFont="1" applyFill="1" applyBorder="1"/>
    <xf numFmtId="0" fontId="2" fillId="3" borderId="2" xfId="0" applyFont="1" applyFill="1" applyBorder="1"/>
    <xf numFmtId="0" fontId="2" fillId="3" borderId="17" xfId="0" applyFont="1" applyFill="1" applyBorder="1"/>
    <xf numFmtId="0" fontId="2" fillId="0" borderId="13" xfId="0" applyFont="1" applyBorder="1"/>
    <xf numFmtId="0" fontId="2" fillId="0" borderId="15" xfId="0" applyFont="1" applyBorder="1"/>
    <xf numFmtId="0" fontId="2" fillId="2" borderId="12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2" xfId="0" applyBorder="1"/>
    <xf numFmtId="0" fontId="0" fillId="0" borderId="25" xfId="0" applyBorder="1"/>
    <xf numFmtId="0" fontId="2" fillId="0" borderId="28" xfId="0" applyFont="1" applyBorder="1"/>
    <xf numFmtId="0" fontId="2" fillId="0" borderId="29" xfId="0" applyFont="1" applyBorder="1"/>
    <xf numFmtId="0" fontId="0" fillId="0" borderId="2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5" borderId="26" xfId="0" applyFont="1" applyFill="1" applyBorder="1" applyAlignment="1">
      <alignment horizontal="center" vertical="top"/>
    </xf>
    <xf numFmtId="0" fontId="2" fillId="5" borderId="27" xfId="0" applyFont="1" applyFill="1" applyBorder="1" applyAlignment="1">
      <alignment horizontal="center" vertical="top"/>
    </xf>
    <xf numFmtId="0" fontId="2" fillId="5" borderId="17" xfId="0" applyFont="1" applyFill="1" applyBorder="1"/>
    <xf numFmtId="0" fontId="2" fillId="5" borderId="2" xfId="0" applyFont="1" applyFill="1" applyBorder="1"/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2" fillId="5" borderId="26" xfId="0" applyFont="1" applyFill="1" applyBorder="1" applyAlignment="1">
      <alignment horizontal="left"/>
    </xf>
    <xf numFmtId="0" fontId="2" fillId="5" borderId="27" xfId="0" applyFont="1" applyFill="1" applyBorder="1"/>
    <xf numFmtId="0" fontId="2" fillId="5" borderId="35" xfId="0" applyFont="1" applyFill="1" applyBorder="1"/>
    <xf numFmtId="0" fontId="2" fillId="0" borderId="14" xfId="0" applyFont="1" applyBorder="1"/>
    <xf numFmtId="0" fontId="2" fillId="0" borderId="20" xfId="0" applyFont="1" applyBorder="1"/>
    <xf numFmtId="0" fontId="0" fillId="0" borderId="0" xfId="0" applyAlignment="1">
      <alignment wrapText="1"/>
    </xf>
    <xf numFmtId="0" fontId="0" fillId="0" borderId="38" xfId="0" applyBorder="1"/>
    <xf numFmtId="0" fontId="2" fillId="0" borderId="14" xfId="0" applyFont="1" applyBorder="1" applyAlignment="1">
      <alignment vertical="center"/>
    </xf>
    <xf numFmtId="0" fontId="2" fillId="4" borderId="10" xfId="0" applyFont="1" applyFill="1" applyBorder="1"/>
    <xf numFmtId="0" fontId="2" fillId="4" borderId="23" xfId="0" applyFont="1" applyFill="1" applyBorder="1"/>
    <xf numFmtId="0" fontId="2" fillId="4" borderId="39" xfId="0" applyFont="1" applyFill="1" applyBorder="1"/>
    <xf numFmtId="0" fontId="0" fillId="0" borderId="37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/>
    </xf>
    <xf numFmtId="0" fontId="2" fillId="4" borderId="31" xfId="0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left" vertical="center"/>
    </xf>
    <xf numFmtId="0" fontId="0" fillId="0" borderId="34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3" fillId="0" borderId="21" xfId="0" applyFont="1" applyBorder="1" applyAlignment="1">
      <alignment horizontal="center" vertical="center" textRotation="90"/>
    </xf>
    <xf numFmtId="0" fontId="3" fillId="0" borderId="22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2" fillId="4" borderId="33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center" vertical="center" textRotation="90"/>
    </xf>
    <xf numFmtId="0" fontId="5" fillId="0" borderId="22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0" fillId="4" borderId="31" xfId="0" applyFill="1" applyBorder="1" applyAlignment="1">
      <alignment horizontal="left" vertical="center"/>
    </xf>
    <xf numFmtId="0" fontId="0" fillId="4" borderId="32" xfId="0" applyFill="1" applyBorder="1" applyAlignment="1">
      <alignment horizontal="left" vertical="center"/>
    </xf>
    <xf numFmtId="0" fontId="2" fillId="4" borderId="3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872893</xdr:colOff>
      <xdr:row>0</xdr:row>
      <xdr:rowOff>425914</xdr:rowOff>
    </xdr:from>
    <xdr:to>
      <xdr:col>2</xdr:col>
      <xdr:colOff>1517805</xdr:colOff>
      <xdr:row>0</xdr:row>
      <xdr:rowOff>743414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C1DCB8-D51A-BE3F-365B-CD005F72A175}"/>
            </a:ext>
          </a:extLst>
        </xdr:cNvPr>
        <xdr:cNvSpPr txBox="1"/>
      </xdr:nvSpPr>
      <xdr:spPr>
        <a:xfrm>
          <a:off x="872893" y="425914"/>
          <a:ext cx="3107473" cy="317500"/>
        </a:xfrm>
        <a:prstGeom prst="rect">
          <a:avLst/>
        </a:prstGeom>
        <a:solidFill>
          <a:schemeClr val="bg2">
            <a:lumMod val="9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CVSSv3 Base Score</a:t>
          </a:r>
          <a:r>
            <a:rPr lang="fr-FR" sz="1800" b="1" baseline="0"/>
            <a:t> </a:t>
          </a:r>
          <a:r>
            <a:rPr lang="fr-FR" sz="1800" b="1"/>
            <a:t>Calculator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1</xdr:row>
      <xdr:rowOff>60960</xdr:rowOff>
    </xdr:from>
    <xdr:to>
      <xdr:col>3</xdr:col>
      <xdr:colOff>1217259</xdr:colOff>
      <xdr:row>2</xdr:row>
      <xdr:rowOff>185420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CD146D-086A-2749-BFCD-315CF88F330B}"/>
            </a:ext>
          </a:extLst>
        </xdr:cNvPr>
        <xdr:cNvSpPr txBox="1"/>
      </xdr:nvSpPr>
      <xdr:spPr>
        <a:xfrm>
          <a:off x="1178560" y="254000"/>
          <a:ext cx="4031579" cy="317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5GVSS Metric</a:t>
          </a:r>
          <a:r>
            <a:rPr lang="fr-FR" sz="1800" b="1" baseline="0"/>
            <a:t> Specification</a:t>
          </a:r>
          <a:endParaRPr lang="fr-FR" sz="1800" b="1"/>
        </a:p>
        <a:p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872893</xdr:colOff>
      <xdr:row>0</xdr:row>
      <xdr:rowOff>425914</xdr:rowOff>
    </xdr:from>
    <xdr:to>
      <xdr:col>2</xdr:col>
      <xdr:colOff>1517805</xdr:colOff>
      <xdr:row>0</xdr:row>
      <xdr:rowOff>743414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FFF9542-DDF8-364F-89F3-854F6CFA668A}"/>
            </a:ext>
          </a:extLst>
        </xdr:cNvPr>
        <xdr:cNvSpPr txBox="1"/>
      </xdr:nvSpPr>
      <xdr:spPr>
        <a:xfrm>
          <a:off x="872893" y="425914"/>
          <a:ext cx="3108712" cy="317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5GVSS Calculator</a:t>
          </a:r>
        </a:p>
        <a:p>
          <a:endParaRPr lang="fr-FR" sz="1100"/>
        </a:p>
      </xdr:txBody>
    </xdr:sp>
    <xdr:clientData/>
  </xdr:twoCellAnchor>
  <xdr:oneCellAnchor>
    <xdr:from>
      <xdr:col>0</xdr:col>
      <xdr:colOff>809020</xdr:colOff>
      <xdr:row>14</xdr:row>
      <xdr:rowOff>170240</xdr:rowOff>
    </xdr:from>
    <xdr:ext cx="2578976" cy="390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729CEB3-6610-2C88-658F-8118F709715B}"/>
                </a:ext>
              </a:extLst>
            </xdr:cNvPr>
            <xdr:cNvSpPr txBox="1"/>
          </xdr:nvSpPr>
          <xdr:spPr>
            <a:xfrm>
              <a:off x="809020" y="3541788"/>
              <a:ext cx="2578976" cy="39004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fr-FR" sz="11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  <m:r>
                      <m:rPr>
                        <m:nor/>
                      </m:rPr>
                      <a:rPr lang="fr-FR" sz="11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GVSS</m:t>
                    </m:r>
                    <m:r>
                      <m:rPr>
                        <m:nor/>
                      </m:rPr>
                      <a:rPr lang="fr-FR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fr-FR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Score</m:t>
                    </m:r>
                    <m:r>
                      <m:rPr>
                        <m:nor/>
                      </m:rPr>
                      <a:rPr lang="fr-FR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d>
                      <m:dPr>
                        <m:ctrlPr>
                          <a:rPr lang="fr-FR" sz="110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FR" sz="110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fr-FR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8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𝑀𝑒𝑡𝑟𝑖𝑐</m:t>
                                    </m:r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 </m:t>
                                    </m:r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𝑉𝑎𝑙𝑢𝑒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r>
                              <a:rPr lang="fr-FR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fr-FR" sz="110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fr-FR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0,56</m:t>
                            </m:r>
                          </m:den>
                        </m:f>
                      </m:e>
                    </m:d>
                    <m:r>
                      <a:rPr lang="fr-FR" sz="110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fr-FR" sz="1100" b="0" i="1" baseline="0">
                        <a:latin typeface="Cambria Math" panose="02040503050406030204" pitchFamily="18" charset="0"/>
                      </a:rPr>
                      <m:t>10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729CEB3-6610-2C88-658F-8118F709715B}"/>
                </a:ext>
              </a:extLst>
            </xdr:cNvPr>
            <xdr:cNvSpPr txBox="1"/>
          </xdr:nvSpPr>
          <xdr:spPr>
            <a:xfrm>
              <a:off x="809020" y="3541788"/>
              <a:ext cx="2578976" cy="39004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"5GVSS</a:t>
              </a:r>
              <a:r>
                <a:rPr lang="fr-FR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Score = " ((∑</a:t>
              </a:r>
              <a:r>
                <a:rPr lang="fr-FR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𝑖=1)^8▒〖𝑀𝑒𝑡𝑟𝑖𝑐 𝑉𝑎𝑙𝑢𝑒〗_𝑖 </a:t>
              </a:r>
              <a:r>
                <a:rPr lang="fr-FR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)/(8</a:t>
              </a:r>
              <a:r>
                <a:rPr lang="fr-FR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0,56))</a:t>
              </a:r>
              <a:r>
                <a:rPr lang="fr-FR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sz="1100" b="0" i="0" baseline="0">
                  <a:latin typeface="Cambria Math" panose="02040503050406030204" pitchFamily="18" charset="0"/>
                </a:rPr>
                <a:t>10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showGridLines="0" zoomScale="163" workbookViewId="0">
      <selection activeCell="C24" sqref="C24"/>
    </sheetView>
  </sheetViews>
  <sheetFormatPr baseColWidth="10" defaultColWidth="8.83203125" defaultRowHeight="15" x14ac:dyDescent="0.2"/>
  <cols>
    <col min="1" max="1" width="11.6640625" customWidth="1"/>
    <col min="2" max="2" width="20.6640625" bestFit="1" customWidth="1"/>
    <col min="3" max="3" width="47.5" bestFit="1" customWidth="1"/>
    <col min="4" max="4" width="14.6640625" bestFit="1" customWidth="1"/>
    <col min="5" max="5" width="14.33203125" bestFit="1" customWidth="1"/>
    <col min="6" max="6" width="19.33203125" bestFit="1" customWidth="1"/>
    <col min="7" max="7" width="9" bestFit="1" customWidth="1"/>
  </cols>
  <sheetData>
    <row r="1" spans="2:4" ht="65" customHeight="1" x14ac:dyDescent="0.2">
      <c r="B1" s="1"/>
    </row>
    <row r="2" spans="2:4" ht="16" thickBot="1" x14ac:dyDescent="0.25"/>
    <row r="3" spans="2:4" x14ac:dyDescent="0.2">
      <c r="B3" s="10" t="s">
        <v>0</v>
      </c>
      <c r="C3" s="11" t="s">
        <v>16</v>
      </c>
      <c r="D3" s="12" t="s">
        <v>15</v>
      </c>
    </row>
    <row r="4" spans="2:4" x14ac:dyDescent="0.2">
      <c r="B4" s="15" t="s">
        <v>4</v>
      </c>
      <c r="C4" s="4" t="s">
        <v>83</v>
      </c>
      <c r="D4" s="31">
        <v>0.2</v>
      </c>
    </row>
    <row r="5" spans="2:4" x14ac:dyDescent="0.2">
      <c r="B5" s="15" t="s">
        <v>5</v>
      </c>
      <c r="C5" s="4" t="s">
        <v>84</v>
      </c>
      <c r="D5" s="31">
        <v>0.77</v>
      </c>
    </row>
    <row r="6" spans="2:4" x14ac:dyDescent="0.2">
      <c r="B6" s="15" t="s">
        <v>6</v>
      </c>
      <c r="C6" s="4" t="s">
        <v>85</v>
      </c>
      <c r="D6" s="31">
        <v>0.85</v>
      </c>
    </row>
    <row r="7" spans="2:4" x14ac:dyDescent="0.2">
      <c r="B7" s="15" t="s">
        <v>7</v>
      </c>
      <c r="C7" s="4" t="s">
        <v>82</v>
      </c>
      <c r="D7" s="31">
        <v>0.85</v>
      </c>
    </row>
    <row r="8" spans="2:4" x14ac:dyDescent="0.2">
      <c r="B8" s="15" t="s">
        <v>8</v>
      </c>
      <c r="C8" s="4" t="s">
        <v>87</v>
      </c>
      <c r="D8" s="31">
        <v>0.56000000000000005</v>
      </c>
    </row>
    <row r="9" spans="2:4" x14ac:dyDescent="0.2">
      <c r="B9" s="15" t="s">
        <v>9</v>
      </c>
      <c r="C9" s="4" t="s">
        <v>87</v>
      </c>
      <c r="D9" s="31">
        <v>0.56000000000000005</v>
      </c>
    </row>
    <row r="10" spans="2:4" x14ac:dyDescent="0.2">
      <c r="B10" s="15" t="s">
        <v>10</v>
      </c>
      <c r="C10" s="4" t="s">
        <v>87</v>
      </c>
      <c r="D10" s="31">
        <v>0</v>
      </c>
    </row>
    <row r="11" spans="2:4" ht="16" thickBot="1" x14ac:dyDescent="0.25">
      <c r="B11" s="16" t="s">
        <v>11</v>
      </c>
      <c r="C11" s="8" t="s">
        <v>12</v>
      </c>
      <c r="D11" s="31" t="s">
        <v>14</v>
      </c>
    </row>
    <row r="12" spans="2:4" ht="16" thickBot="1" x14ac:dyDescent="0.25">
      <c r="B12" s="13" t="s">
        <v>1</v>
      </c>
      <c r="C12" s="14" t="s">
        <v>2</v>
      </c>
      <c r="D12" s="13" t="s">
        <v>3</v>
      </c>
    </row>
    <row r="13" spans="2:4" ht="16" thickBot="1" x14ac:dyDescent="0.25">
      <c r="B13" s="9">
        <f>ROUND(IF(D11="U",6.42*(1-(1-D8)*(1-D9)*(1-D10)),7.52*((1-(1-D8)*(1-D9)*(1-D10))-0.029)-3.25*((1-(1-D8)*(1-D9)*(1-D10))-0.02)^15),2)</f>
        <v>5.76</v>
      </c>
      <c r="C13" s="3">
        <f>ROUND(8.22*D4*D5*D6*D7,2)</f>
        <v>0.91</v>
      </c>
      <c r="D13" s="17">
        <f>IF(D11="U",ROUNDUP(MIN(B13+C13,10),1),ROUNDUP(MIN(1.08*(B13+C13),10),0))</f>
        <v>8</v>
      </c>
    </row>
  </sheetData>
  <conditionalFormatting sqref="D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D4" xr:uid="{8F69C0D2-3CD9-C24F-B3A0-ED173BC5AEA5}">
      <formula1>AV</formula1>
    </dataValidation>
    <dataValidation type="list" allowBlank="1" showInputMessage="1" showErrorMessage="1" sqref="D5" xr:uid="{8D0D403A-9BA6-6A43-87BD-2DD52937C4A9}">
      <formula1>AC</formula1>
    </dataValidation>
    <dataValidation type="list" allowBlank="1" showInputMessage="1" showErrorMessage="1" sqref="D11" xr:uid="{C74AC830-1160-A441-BD27-572266655D82}">
      <formula1>Scope</formula1>
    </dataValidation>
    <dataValidation type="list" allowBlank="1" showInputMessage="1" showErrorMessage="1" sqref="D7" xr:uid="{160F22B6-0C06-A64A-A14A-8502AEE5F1F0}">
      <formula1>UI</formula1>
    </dataValidation>
    <dataValidation type="list" allowBlank="1" showInputMessage="1" showErrorMessage="1" sqref="D6" xr:uid="{96D29E34-A87D-FC43-9B8B-17F2B0A8685C}">
      <formula1>PR</formula1>
    </dataValidation>
    <dataValidation type="list" allowBlank="1" showInputMessage="1" showErrorMessage="1" sqref="D8 D9 D10" xr:uid="{91ECA7F2-F000-ED41-AD31-578A0A40A1E0}">
      <formula1>Availability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9357-7D8D-9248-B54F-C1ABF003FCFC}">
  <dimension ref="B1:E31"/>
  <sheetViews>
    <sheetView showGridLines="0" zoomScale="111" workbookViewId="0">
      <selection activeCell="E16" sqref="E16"/>
    </sheetView>
  </sheetViews>
  <sheetFormatPr baseColWidth="10" defaultRowHeight="15" x14ac:dyDescent="0.2"/>
  <cols>
    <col min="1" max="1" width="15.33203125" customWidth="1"/>
    <col min="2" max="2" width="3.33203125" customWidth="1"/>
    <col min="3" max="3" width="37" bestFit="1" customWidth="1"/>
    <col min="4" max="4" width="55" customWidth="1"/>
    <col min="5" max="5" width="108.5" customWidth="1"/>
  </cols>
  <sheetData>
    <row r="1" spans="2:5" ht="24" customHeight="1" x14ac:dyDescent="0.2"/>
    <row r="3" spans="2:5" ht="46" customHeight="1" thickBot="1" x14ac:dyDescent="0.25"/>
    <row r="4" spans="2:5" ht="16" thickBot="1" x14ac:dyDescent="0.25">
      <c r="C4" s="35" t="s">
        <v>47</v>
      </c>
      <c r="D4" s="36" t="s">
        <v>36</v>
      </c>
      <c r="E4" s="37" t="s">
        <v>37</v>
      </c>
    </row>
    <row r="5" spans="2:5" ht="15" customHeight="1" x14ac:dyDescent="0.2">
      <c r="B5" s="62" t="s">
        <v>45</v>
      </c>
      <c r="C5" s="67" t="s">
        <v>21</v>
      </c>
      <c r="D5" s="46" t="s">
        <v>39</v>
      </c>
      <c r="E5" s="41" t="s">
        <v>49</v>
      </c>
    </row>
    <row r="6" spans="2:5" x14ac:dyDescent="0.2">
      <c r="B6" s="63"/>
      <c r="C6" s="51"/>
      <c r="D6" s="47"/>
      <c r="E6" s="6" t="s">
        <v>57</v>
      </c>
    </row>
    <row r="7" spans="2:5" x14ac:dyDescent="0.2">
      <c r="B7" s="63"/>
      <c r="C7" s="52"/>
      <c r="D7" s="48"/>
      <c r="E7" s="6" t="s">
        <v>56</v>
      </c>
    </row>
    <row r="8" spans="2:5" ht="15" customHeight="1" x14ac:dyDescent="0.2">
      <c r="B8" s="63"/>
      <c r="C8" s="50" t="s">
        <v>22</v>
      </c>
      <c r="D8" s="49" t="s">
        <v>76</v>
      </c>
      <c r="E8" s="6" t="s">
        <v>55</v>
      </c>
    </row>
    <row r="9" spans="2:5" x14ac:dyDescent="0.2">
      <c r="B9" s="63"/>
      <c r="C9" s="51"/>
      <c r="D9" s="47"/>
      <c r="E9" s="6" t="s">
        <v>54</v>
      </c>
    </row>
    <row r="10" spans="2:5" x14ac:dyDescent="0.2">
      <c r="B10" s="63"/>
      <c r="C10" s="52"/>
      <c r="D10" s="48"/>
      <c r="E10" s="6" t="s">
        <v>53</v>
      </c>
    </row>
    <row r="11" spans="2:5" ht="15" customHeight="1" x14ac:dyDescent="0.2">
      <c r="B11" s="63"/>
      <c r="C11" s="50" t="s">
        <v>77</v>
      </c>
      <c r="D11" s="54" t="s">
        <v>78</v>
      </c>
      <c r="E11" s="38" t="s">
        <v>79</v>
      </c>
    </row>
    <row r="12" spans="2:5" x14ac:dyDescent="0.2">
      <c r="B12" s="63"/>
      <c r="C12" s="65"/>
      <c r="D12" s="55"/>
      <c r="E12" s="38" t="s">
        <v>80</v>
      </c>
    </row>
    <row r="13" spans="2:5" ht="16" thickBot="1" x14ac:dyDescent="0.25">
      <c r="B13" s="64"/>
      <c r="C13" s="66"/>
      <c r="D13" s="56"/>
      <c r="E13" s="42" t="s">
        <v>81</v>
      </c>
    </row>
    <row r="14" spans="2:5" ht="15" customHeight="1" x14ac:dyDescent="0.2">
      <c r="B14" s="57" t="s">
        <v>46</v>
      </c>
      <c r="C14" s="50" t="s">
        <v>23</v>
      </c>
      <c r="D14" s="49" t="s">
        <v>40</v>
      </c>
      <c r="E14" s="6" t="s">
        <v>52</v>
      </c>
    </row>
    <row r="15" spans="2:5" x14ac:dyDescent="0.2">
      <c r="B15" s="58"/>
      <c r="C15" s="51"/>
      <c r="D15" s="47"/>
      <c r="E15" s="6" t="s">
        <v>51</v>
      </c>
    </row>
    <row r="16" spans="2:5" x14ac:dyDescent="0.2">
      <c r="B16" s="58"/>
      <c r="C16" s="52"/>
      <c r="D16" s="48"/>
      <c r="E16" s="6" t="s">
        <v>50</v>
      </c>
    </row>
    <row r="17" spans="2:5" ht="15" customHeight="1" x14ac:dyDescent="0.2">
      <c r="B17" s="58"/>
      <c r="C17" s="50" t="s">
        <v>24</v>
      </c>
      <c r="D17" s="49" t="s">
        <v>41</v>
      </c>
      <c r="E17" s="6" t="s">
        <v>58</v>
      </c>
    </row>
    <row r="18" spans="2:5" x14ac:dyDescent="0.2">
      <c r="B18" s="58"/>
      <c r="C18" s="51"/>
      <c r="D18" s="47"/>
      <c r="E18" s="38" t="s">
        <v>59</v>
      </c>
    </row>
    <row r="19" spans="2:5" x14ac:dyDescent="0.2">
      <c r="B19" s="58"/>
      <c r="C19" s="52"/>
      <c r="D19" s="48"/>
      <c r="E19" s="38" t="s">
        <v>60</v>
      </c>
    </row>
    <row r="20" spans="2:5" ht="15" customHeight="1" x14ac:dyDescent="0.2">
      <c r="B20" s="58"/>
      <c r="C20" s="50" t="s">
        <v>25</v>
      </c>
      <c r="D20" s="49" t="s">
        <v>42</v>
      </c>
      <c r="E20" s="38" t="s">
        <v>61</v>
      </c>
    </row>
    <row r="21" spans="2:5" x14ac:dyDescent="0.2">
      <c r="B21" s="58"/>
      <c r="C21" s="51"/>
      <c r="D21" s="47"/>
      <c r="E21" s="38" t="s">
        <v>62</v>
      </c>
    </row>
    <row r="22" spans="2:5" ht="16" thickBot="1" x14ac:dyDescent="0.25">
      <c r="B22" s="19"/>
      <c r="C22" s="52"/>
      <c r="D22" s="48"/>
      <c r="E22" s="38" t="s">
        <v>63</v>
      </c>
    </row>
    <row r="23" spans="2:5" x14ac:dyDescent="0.2">
      <c r="B23" s="57" t="s">
        <v>48</v>
      </c>
      <c r="C23" s="50" t="s">
        <v>74</v>
      </c>
      <c r="D23" s="54" t="s">
        <v>75</v>
      </c>
      <c r="E23" s="38" t="s">
        <v>71</v>
      </c>
    </row>
    <row r="24" spans="2:5" x14ac:dyDescent="0.2">
      <c r="B24" s="59"/>
      <c r="C24" s="51"/>
      <c r="D24" s="55"/>
      <c r="E24" s="38" t="s">
        <v>73</v>
      </c>
    </row>
    <row r="25" spans="2:5" x14ac:dyDescent="0.2">
      <c r="B25" s="59"/>
      <c r="C25" s="52"/>
      <c r="D25" s="56"/>
      <c r="E25" s="38" t="s">
        <v>72</v>
      </c>
    </row>
    <row r="26" spans="2:5" ht="15" customHeight="1" x14ac:dyDescent="0.2">
      <c r="B26" s="59"/>
      <c r="C26" s="50" t="s">
        <v>38</v>
      </c>
      <c r="D26" s="49" t="s">
        <v>43</v>
      </c>
      <c r="E26" s="38" t="s">
        <v>64</v>
      </c>
    </row>
    <row r="27" spans="2:5" x14ac:dyDescent="0.2">
      <c r="B27" s="59"/>
      <c r="C27" s="51"/>
      <c r="D27" s="47"/>
      <c r="E27" s="38" t="s">
        <v>65</v>
      </c>
    </row>
    <row r="28" spans="2:5" ht="16" thickBot="1" x14ac:dyDescent="0.25">
      <c r="B28" s="60"/>
      <c r="C28" s="61"/>
      <c r="D28" s="53"/>
      <c r="E28" s="39" t="s">
        <v>66</v>
      </c>
    </row>
    <row r="31" spans="2:5" x14ac:dyDescent="0.2">
      <c r="C31" s="40"/>
    </row>
  </sheetData>
  <mergeCells count="19">
    <mergeCell ref="C8:C10"/>
    <mergeCell ref="D26:D28"/>
    <mergeCell ref="D11:D13"/>
    <mergeCell ref="B14:B21"/>
    <mergeCell ref="B23:B28"/>
    <mergeCell ref="C23:C25"/>
    <mergeCell ref="C26:C28"/>
    <mergeCell ref="B5:B13"/>
    <mergeCell ref="C14:C16"/>
    <mergeCell ref="C17:C19"/>
    <mergeCell ref="C20:C22"/>
    <mergeCell ref="C11:C13"/>
    <mergeCell ref="D23:D25"/>
    <mergeCell ref="C5:C7"/>
    <mergeCell ref="D5:D7"/>
    <mergeCell ref="D8:D10"/>
    <mergeCell ref="D14:D16"/>
    <mergeCell ref="D17:D19"/>
    <mergeCell ref="D20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3257-73E1-8D45-9B91-9817B244609E}">
  <dimension ref="B1:D14"/>
  <sheetViews>
    <sheetView showGridLines="0" tabSelected="1" zoomScale="168" zoomScaleNormal="150" workbookViewId="0">
      <selection activeCell="B21" sqref="B21"/>
    </sheetView>
  </sheetViews>
  <sheetFormatPr baseColWidth="10" defaultColWidth="8.83203125" defaultRowHeight="15" x14ac:dyDescent="0.2"/>
  <cols>
    <col min="1" max="1" width="10.6640625" customWidth="1"/>
    <col min="2" max="2" width="37" bestFit="1" customWidth="1"/>
    <col min="3" max="3" width="47.5" bestFit="1" customWidth="1"/>
    <col min="4" max="4" width="14.6640625" bestFit="1" customWidth="1"/>
    <col min="5" max="5" width="14.33203125" bestFit="1" customWidth="1"/>
    <col min="6" max="6" width="19.33203125" bestFit="1" customWidth="1"/>
    <col min="7" max="7" width="9" bestFit="1" customWidth="1"/>
  </cols>
  <sheetData>
    <row r="1" spans="2:4" ht="65" customHeight="1" x14ac:dyDescent="0.2">
      <c r="B1" s="1"/>
    </row>
    <row r="2" spans="2:4" ht="16" thickBot="1" x14ac:dyDescent="0.25"/>
    <row r="3" spans="2:4" ht="16" thickBot="1" x14ac:dyDescent="0.25">
      <c r="B3" s="27" t="s">
        <v>0</v>
      </c>
      <c r="C3" s="28" t="s">
        <v>16</v>
      </c>
      <c r="D3" s="29" t="s">
        <v>15</v>
      </c>
    </row>
    <row r="4" spans="2:4" x14ac:dyDescent="0.2">
      <c r="B4" s="43" t="s">
        <v>21</v>
      </c>
      <c r="C4" s="20" t="s">
        <v>86</v>
      </c>
      <c r="D4" s="25">
        <v>0.56000000000000005</v>
      </c>
    </row>
    <row r="5" spans="2:4" x14ac:dyDescent="0.2">
      <c r="B5" s="43" t="s">
        <v>22</v>
      </c>
      <c r="C5" s="20" t="s">
        <v>86</v>
      </c>
      <c r="D5" s="24">
        <v>0.56000000000000005</v>
      </c>
    </row>
    <row r="6" spans="2:4" x14ac:dyDescent="0.2">
      <c r="B6" s="45" t="s">
        <v>77</v>
      </c>
      <c r="C6" s="20" t="s">
        <v>86</v>
      </c>
      <c r="D6" s="25">
        <v>0</v>
      </c>
    </row>
    <row r="7" spans="2:4" x14ac:dyDescent="0.2">
      <c r="B7" s="43" t="s">
        <v>23</v>
      </c>
      <c r="C7" s="20" t="s">
        <v>86</v>
      </c>
      <c r="D7" s="25">
        <v>0</v>
      </c>
    </row>
    <row r="8" spans="2:4" x14ac:dyDescent="0.2">
      <c r="B8" s="43" t="s">
        <v>24</v>
      </c>
      <c r="C8" s="20" t="s">
        <v>86</v>
      </c>
      <c r="D8" s="25">
        <v>0</v>
      </c>
    </row>
    <row r="9" spans="2:4" x14ac:dyDescent="0.2">
      <c r="B9" s="43" t="s">
        <v>25</v>
      </c>
      <c r="C9" s="20" t="s">
        <v>86</v>
      </c>
      <c r="D9" s="25">
        <v>0</v>
      </c>
    </row>
    <row r="10" spans="2:4" x14ac:dyDescent="0.2">
      <c r="B10" s="43" t="s">
        <v>74</v>
      </c>
      <c r="C10" s="20" t="s">
        <v>86</v>
      </c>
      <c r="D10" s="25">
        <v>0.56000000000000005</v>
      </c>
    </row>
    <row r="11" spans="2:4" ht="16" thickBot="1" x14ac:dyDescent="0.25">
      <c r="B11" s="44" t="s">
        <v>38</v>
      </c>
      <c r="C11" s="20" t="s">
        <v>86</v>
      </c>
      <c r="D11" s="23">
        <v>0.22</v>
      </c>
    </row>
    <row r="12" spans="2:4" ht="16" thickBot="1" x14ac:dyDescent="0.25">
      <c r="B12" s="30" t="s">
        <v>68</v>
      </c>
      <c r="C12" s="9">
        <f>ROUND(SUM(D4:D6)/1.68*10,0)</f>
        <v>7</v>
      </c>
      <c r="D12" s="14" t="s">
        <v>67</v>
      </c>
    </row>
    <row r="13" spans="2:4" ht="16" thickBot="1" x14ac:dyDescent="0.25">
      <c r="B13" s="30" t="s">
        <v>69</v>
      </c>
      <c r="C13" s="9">
        <f>ROUND(SUM(D7:D9)/1.68*10,0)</f>
        <v>0</v>
      </c>
      <c r="D13" s="26">
        <f>ROUND(SUM(D4:D11)/4.48*10,0)</f>
        <v>4</v>
      </c>
    </row>
    <row r="14" spans="2:4" ht="16" thickBot="1" x14ac:dyDescent="0.25">
      <c r="B14" s="30" t="s">
        <v>70</v>
      </c>
      <c r="C14" s="19">
        <f>ROUND(SUM(D10:D11)/1.68*10,0)</f>
        <v>5</v>
      </c>
    </row>
  </sheetData>
  <conditionalFormatting sqref="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4:D11" xr:uid="{A41501A7-CB71-194E-8C9B-0C79017D9745}">
      <formula1>DPCS</formula1>
    </dataValidation>
  </dataValidations>
  <pageMargins left="0.7" right="0.7" top="0.75" bottom="0.75" header="0.3" footer="0.3"/>
  <pageSetup paperSize="9" orientation="portrait" horizontalDpi="0" verticalDpi="0"/>
  <ignoredErrors>
    <ignoredError sqref="C12:C1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D75E-32B7-6143-84F3-01708A40BDD8}">
  <dimension ref="B1:I12"/>
  <sheetViews>
    <sheetView workbookViewId="0">
      <selection activeCell="D22" sqref="D22"/>
    </sheetView>
  </sheetViews>
  <sheetFormatPr baseColWidth="10" defaultRowHeight="15" x14ac:dyDescent="0.2"/>
  <sheetData>
    <row r="1" spans="2:9" ht="16" thickBot="1" x14ac:dyDescent="0.25"/>
    <row r="2" spans="2:9" x14ac:dyDescent="0.2">
      <c r="B2" s="21" t="s">
        <v>17</v>
      </c>
      <c r="C2" s="22" t="s">
        <v>18</v>
      </c>
      <c r="D2" s="22" t="s">
        <v>19</v>
      </c>
      <c r="E2" s="22" t="s">
        <v>20</v>
      </c>
      <c r="F2" s="22" t="s">
        <v>14</v>
      </c>
      <c r="G2" s="22" t="s">
        <v>26</v>
      </c>
      <c r="H2" s="22" t="s">
        <v>27</v>
      </c>
      <c r="I2" s="2" t="s">
        <v>28</v>
      </c>
    </row>
    <row r="3" spans="2:9" x14ac:dyDescent="0.2">
      <c r="B3" s="32">
        <v>0.85</v>
      </c>
      <c r="C3" s="5">
        <v>0.77</v>
      </c>
      <c r="D3" s="5">
        <v>0.85</v>
      </c>
      <c r="E3" s="5">
        <v>0.85</v>
      </c>
      <c r="F3" s="5">
        <v>0</v>
      </c>
      <c r="G3" s="5">
        <v>0</v>
      </c>
      <c r="H3" s="5">
        <v>0</v>
      </c>
      <c r="I3" s="7" t="s">
        <v>13</v>
      </c>
    </row>
    <row r="4" spans="2:9" x14ac:dyDescent="0.2">
      <c r="B4" s="32">
        <v>0.62</v>
      </c>
      <c r="C4" s="5">
        <v>0.44</v>
      </c>
      <c r="D4" s="5">
        <v>0.62</v>
      </c>
      <c r="E4" s="5">
        <v>0.62</v>
      </c>
      <c r="F4" s="5">
        <v>0.22</v>
      </c>
      <c r="G4" s="5">
        <v>0.22</v>
      </c>
      <c r="H4" s="5">
        <v>0.22</v>
      </c>
      <c r="I4" s="7" t="s">
        <v>14</v>
      </c>
    </row>
    <row r="5" spans="2:9" x14ac:dyDescent="0.2">
      <c r="B5" s="32">
        <v>0.55000000000000004</v>
      </c>
      <c r="C5" s="5"/>
      <c r="D5" s="5">
        <v>0.68</v>
      </c>
      <c r="E5" s="5"/>
      <c r="F5" s="5">
        <v>0.66</v>
      </c>
      <c r="G5" s="5">
        <v>0.66</v>
      </c>
      <c r="H5" s="5">
        <v>0.66</v>
      </c>
      <c r="I5" s="7"/>
    </row>
    <row r="6" spans="2:9" x14ac:dyDescent="0.2">
      <c r="B6" s="32">
        <v>0.2</v>
      </c>
      <c r="C6" s="5"/>
      <c r="D6" s="5">
        <v>0.27</v>
      </c>
      <c r="E6" s="5"/>
      <c r="F6" s="5"/>
      <c r="G6" s="5"/>
      <c r="H6" s="5"/>
      <c r="I6" s="7"/>
    </row>
    <row r="7" spans="2:9" ht="16" thickBot="1" x14ac:dyDescent="0.25">
      <c r="B7" s="33"/>
      <c r="C7" s="34"/>
      <c r="D7" s="34">
        <v>0.5</v>
      </c>
      <c r="E7" s="34"/>
      <c r="F7" s="34"/>
      <c r="G7" s="34"/>
      <c r="H7" s="34"/>
      <c r="I7" s="18"/>
    </row>
    <row r="8" spans="2:9" ht="16" thickBot="1" x14ac:dyDescent="0.25"/>
    <row r="9" spans="2:9" x14ac:dyDescent="0.2">
      <c r="B9" s="21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" t="s">
        <v>44</v>
      </c>
    </row>
    <row r="10" spans="2:9" x14ac:dyDescent="0.2">
      <c r="B10" s="32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7">
        <v>0</v>
      </c>
    </row>
    <row r="11" spans="2:9" x14ac:dyDescent="0.2">
      <c r="B11" s="32">
        <v>0.22</v>
      </c>
      <c r="C11" s="5">
        <v>0.22</v>
      </c>
      <c r="D11" s="5">
        <v>0.22</v>
      </c>
      <c r="E11" s="5">
        <v>0.22</v>
      </c>
      <c r="F11" s="5">
        <v>0.22</v>
      </c>
      <c r="G11" s="5">
        <v>0.22</v>
      </c>
      <c r="H11" s="5">
        <v>0.22</v>
      </c>
      <c r="I11" s="7">
        <v>0.22</v>
      </c>
    </row>
    <row r="12" spans="2:9" ht="16" thickBot="1" x14ac:dyDescent="0.25">
      <c r="B12" s="33">
        <v>0.56000000000000005</v>
      </c>
      <c r="C12" s="34">
        <v>0.56000000000000005</v>
      </c>
      <c r="D12" s="34">
        <v>0.56000000000000005</v>
      </c>
      <c r="E12" s="34">
        <v>0.56000000000000005</v>
      </c>
      <c r="F12" s="34">
        <v>0.56000000000000005</v>
      </c>
      <c r="G12" s="34">
        <v>0.56000000000000005</v>
      </c>
      <c r="H12" s="34">
        <v>0.56000000000000005</v>
      </c>
      <c r="I12" s="18">
        <v>0.56000000000000005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CVSS</vt:lpstr>
      <vt:lpstr>Metric Specification</vt:lpstr>
      <vt:lpstr>5GVSS</vt:lpstr>
      <vt:lpstr>Metric levels</vt:lpstr>
      <vt:lpstr>AC</vt:lpstr>
      <vt:lpstr>AV</vt:lpstr>
      <vt:lpstr>Availability</vt:lpstr>
      <vt:lpstr>DPCS</vt:lpstr>
      <vt:lpstr>PR</vt:lpstr>
      <vt:lpstr>Scope</vt:lpstr>
      <vt:lpstr>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Haddadin, Philippe</cp:lastModifiedBy>
  <dcterms:created xsi:type="dcterms:W3CDTF">2024-09-01T14:54:52Z</dcterms:created>
  <dcterms:modified xsi:type="dcterms:W3CDTF">2024-09-12T22:27:52Z</dcterms:modified>
</cp:coreProperties>
</file>