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OneDrive - Bahrain Polytechnic/IT8108 Mobile Programming1/MP 2019-2020 Sem A/Admin/"/>
    </mc:Choice>
  </mc:AlternateContent>
  <xr:revisionPtr revIDLastSave="356" documentId="11_A27A45FD7FF9DA830C5684E22F99C6A7B2445865" xr6:coauthVersionLast="45" xr6:coauthVersionMax="45" xr10:uidLastSave="{34D024A3-DF1C-A34B-8F6B-8E2E68BD3791}"/>
  <bookViews>
    <workbookView xWindow="680" yWindow="3780" windowWidth="50520" windowHeight="22640" xr2:uid="{00000000-000D-0000-FFFF-FFFF00000000}"/>
  </bookViews>
  <sheets>
    <sheet name="Grades" sheetId="1" r:id="rId1"/>
    <sheet name="Sheet1" sheetId="3" r:id="rId2"/>
  </sheets>
  <definedNames>
    <definedName name="_xlnm._FilterDatabase" localSheetId="0" hidden="1">Grades!$A$1:$U$39</definedName>
    <definedName name="_xlnm.Print_Area" localSheetId="0">Grades!$A$1:$V$64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2" i="3"/>
  <c r="G2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Q7" i="1" l="1"/>
  <c r="Q3" i="1"/>
  <c r="Q16" i="1"/>
  <c r="Q10" i="1"/>
  <c r="Q6" i="1"/>
  <c r="Q12" i="1"/>
  <c r="Q9" i="1"/>
  <c r="Q11" i="1"/>
  <c r="Q17" i="1"/>
  <c r="Q14" i="1"/>
  <c r="Q5" i="1"/>
  <c r="Q2" i="1"/>
  <c r="Q8" i="1"/>
  <c r="Q15" i="1"/>
  <c r="Q13" i="1"/>
  <c r="Q4" i="1"/>
  <c r="R4" i="1" s="1"/>
  <c r="S4" i="1" s="1"/>
  <c r="M7" i="1"/>
  <c r="N7" i="1" s="1"/>
  <c r="M3" i="1"/>
  <c r="N3" i="1" s="1"/>
  <c r="M16" i="1"/>
  <c r="N16" i="1" s="1"/>
  <c r="M10" i="1"/>
  <c r="N10" i="1" s="1"/>
  <c r="M6" i="1"/>
  <c r="N6" i="1" s="1"/>
  <c r="M12" i="1"/>
  <c r="N12" i="1" s="1"/>
  <c r="M9" i="1"/>
  <c r="N9" i="1" s="1"/>
  <c r="M11" i="1"/>
  <c r="N11" i="1" s="1"/>
  <c r="M17" i="1"/>
  <c r="N17" i="1" s="1"/>
  <c r="M14" i="1"/>
  <c r="N14" i="1" s="1"/>
  <c r="M5" i="1"/>
  <c r="N5" i="1" s="1"/>
  <c r="M2" i="1"/>
  <c r="N2" i="1" s="1"/>
  <c r="M8" i="1"/>
  <c r="N8" i="1" s="1"/>
  <c r="M15" i="1"/>
  <c r="N15" i="1" s="1"/>
  <c r="M13" i="1"/>
  <c r="N13" i="1" s="1"/>
  <c r="M4" i="1"/>
  <c r="N4" i="1" s="1"/>
  <c r="I7" i="1"/>
  <c r="K7" i="1" s="1"/>
  <c r="I3" i="1"/>
  <c r="K3" i="1" s="1"/>
  <c r="I16" i="1"/>
  <c r="K16" i="1" s="1"/>
  <c r="I10" i="1"/>
  <c r="K10" i="1" s="1"/>
  <c r="I6" i="1"/>
  <c r="K6" i="1" s="1"/>
  <c r="I12" i="1"/>
  <c r="K12" i="1" s="1"/>
  <c r="I9" i="1"/>
  <c r="K9" i="1" s="1"/>
  <c r="I11" i="1"/>
  <c r="K11" i="1" s="1"/>
  <c r="I17" i="1"/>
  <c r="K17" i="1" s="1"/>
  <c r="I14" i="1"/>
  <c r="K14" i="1" s="1"/>
  <c r="I5" i="1"/>
  <c r="K5" i="1" s="1"/>
  <c r="I2" i="1"/>
  <c r="K2" i="1" s="1"/>
  <c r="I8" i="1"/>
  <c r="K8" i="1" s="1"/>
  <c r="I15" i="1"/>
  <c r="K15" i="1" s="1"/>
  <c r="I13" i="1"/>
  <c r="K13" i="1" s="1"/>
  <c r="I4" i="1"/>
  <c r="K4" i="1" s="1"/>
  <c r="T4" i="1" l="1"/>
  <c r="J42" i="1"/>
  <c r="J43" i="1"/>
  <c r="J44" i="1"/>
  <c r="J45" i="1"/>
  <c r="U4" i="1" l="1"/>
  <c r="N45" i="1"/>
  <c r="N44" i="1"/>
  <c r="N43" i="1"/>
  <c r="K42" i="1"/>
  <c r="N42" i="1" s="1"/>
  <c r="K45" i="1"/>
  <c r="K44" i="1"/>
  <c r="K43" i="1"/>
  <c r="K48" i="1" l="1"/>
  <c r="K47" i="1"/>
  <c r="M43" i="1"/>
  <c r="M45" i="1"/>
  <c r="M42" i="1"/>
  <c r="M44" i="1"/>
  <c r="K54" i="1"/>
  <c r="K55" i="1"/>
  <c r="K52" i="1"/>
  <c r="K51" i="1"/>
  <c r="K49" i="1"/>
  <c r="K53" i="1"/>
  <c r="K50" i="1"/>
  <c r="N51" i="1"/>
  <c r="N55" i="1"/>
  <c r="N48" i="1"/>
  <c r="N52" i="1"/>
  <c r="N49" i="1"/>
  <c r="N53" i="1"/>
  <c r="N50" i="1"/>
  <c r="N54" i="1"/>
  <c r="N47" i="1"/>
  <c r="T2" i="1"/>
  <c r="U2" i="1" s="1"/>
  <c r="R2" i="1"/>
  <c r="S2" i="1" s="1"/>
  <c r="R9" i="1"/>
  <c r="S9" i="1" s="1"/>
  <c r="T9" i="1"/>
  <c r="U9" i="1" s="1"/>
  <c r="R14" i="1"/>
  <c r="S14" i="1" s="1"/>
  <c r="T14" i="1"/>
  <c r="U14" i="1" s="1"/>
  <c r="T13" i="1"/>
  <c r="U13" i="1" s="1"/>
  <c r="T12" i="1"/>
  <c r="U12" i="1" s="1"/>
  <c r="R12" i="1"/>
  <c r="S12" i="1" s="1"/>
  <c r="R10" i="1"/>
  <c r="S10" i="1" s="1"/>
  <c r="T10" i="1"/>
  <c r="U10" i="1" s="1"/>
  <c r="R11" i="1"/>
  <c r="S11" i="1" s="1"/>
  <c r="T11" i="1"/>
  <c r="U11" i="1" s="1"/>
  <c r="R13" i="1"/>
  <c r="S13" i="1" s="1"/>
  <c r="R3" i="1"/>
  <c r="S3" i="1" s="1"/>
  <c r="T3" i="1"/>
  <c r="U3" i="1" s="1"/>
  <c r="T5" i="1"/>
  <c r="U5" i="1" s="1"/>
  <c r="R16" i="1"/>
  <c r="S16" i="1" s="1"/>
  <c r="T16" i="1"/>
  <c r="U16" i="1" s="1"/>
  <c r="R17" i="1"/>
  <c r="S17" i="1" s="1"/>
  <c r="T17" i="1"/>
  <c r="U17" i="1" s="1"/>
  <c r="R15" i="1"/>
  <c r="S15" i="1" s="1"/>
  <c r="T15" i="1"/>
  <c r="U15" i="1" s="1"/>
  <c r="R6" i="1"/>
  <c r="S6" i="1" s="1"/>
  <c r="T6" i="1"/>
  <c r="U6" i="1" s="1"/>
  <c r="R5" i="1"/>
  <c r="S5" i="1" s="1"/>
  <c r="R8" i="1"/>
  <c r="S8" i="1" s="1"/>
  <c r="T8" i="1"/>
  <c r="U8" i="1" s="1"/>
  <c r="R7" i="1"/>
  <c r="T7" i="1"/>
  <c r="T43" i="1" l="1"/>
  <c r="U43" i="1" s="1"/>
  <c r="T42" i="1"/>
  <c r="U42" i="1" s="1"/>
  <c r="R44" i="1"/>
  <c r="S44" i="1" s="1"/>
  <c r="R45" i="1"/>
  <c r="S45" i="1" s="1"/>
  <c r="R42" i="1"/>
  <c r="S42" i="1" s="1"/>
  <c r="T45" i="1"/>
  <c r="U45" i="1" s="1"/>
  <c r="R43" i="1"/>
  <c r="S43" i="1" s="1"/>
  <c r="T44" i="1"/>
  <c r="U44" i="1" s="1"/>
  <c r="U7" i="1"/>
  <c r="S7" i="1"/>
  <c r="S54" i="1" l="1"/>
  <c r="S50" i="1"/>
  <c r="S52" i="1"/>
  <c r="S53" i="1"/>
  <c r="S47" i="1"/>
  <c r="S49" i="1"/>
  <c r="S55" i="1"/>
  <c r="S51" i="1"/>
  <c r="S48" i="1"/>
  <c r="U52" i="1"/>
  <c r="U50" i="1"/>
  <c r="U54" i="1"/>
  <c r="U47" i="1"/>
  <c r="U53" i="1"/>
  <c r="U48" i="1"/>
  <c r="U55" i="1"/>
  <c r="U49" i="1"/>
  <c r="U51" i="1"/>
</calcChain>
</file>

<file path=xl/sharedStrings.xml><?xml version="1.0" encoding="utf-8"?>
<sst xmlns="http://schemas.openxmlformats.org/spreadsheetml/2006/main" count="112" uniqueCount="96">
  <si>
    <t>Max</t>
  </si>
  <si>
    <t>Min</t>
  </si>
  <si>
    <t>Median</t>
  </si>
  <si>
    <t>Average</t>
  </si>
  <si>
    <t>Course total (100)</t>
  </si>
  <si>
    <t>A+</t>
  </si>
  <si>
    <t>A</t>
  </si>
  <si>
    <t>A-</t>
  </si>
  <si>
    <t>B+</t>
  </si>
  <si>
    <t>B</t>
  </si>
  <si>
    <t>B-</t>
  </si>
  <si>
    <t>C+</t>
  </si>
  <si>
    <t>C</t>
  </si>
  <si>
    <t>F</t>
  </si>
  <si>
    <t>Student ID</t>
  </si>
  <si>
    <t>Design Doc
(100)</t>
  </si>
  <si>
    <t>Class</t>
  </si>
  <si>
    <t>Group</t>
  </si>
  <si>
    <t>Hasan</t>
  </si>
  <si>
    <t>LastName</t>
  </si>
  <si>
    <t>FirstName</t>
  </si>
  <si>
    <t>What I bring to the group</t>
  </si>
  <si>
    <t>Project Defense (100)</t>
  </si>
  <si>
    <t>Project Implementation (100)</t>
  </si>
  <si>
    <t>email</t>
  </si>
  <si>
    <t>Design Doc
Letter Grade</t>
  </si>
  <si>
    <t>Project Implementation
Letter Grade</t>
  </si>
  <si>
    <t>Project Defense
Letter Grade</t>
  </si>
  <si>
    <t>Course Total
Letter 
Grade</t>
  </si>
  <si>
    <t>Project Demo (50)</t>
  </si>
  <si>
    <t>Defense Exam (300)</t>
  </si>
  <si>
    <t>For moderation</t>
  </si>
  <si>
    <t xml:space="preserve"> Ahmed H.</t>
  </si>
  <si>
    <t>UDID</t>
  </si>
  <si>
    <t>Husain M.</t>
  </si>
  <si>
    <t>Design Doc
(300)</t>
  </si>
  <si>
    <t>Project Implementation (350)</t>
  </si>
  <si>
    <t>Project Defense (350)</t>
  </si>
  <si>
    <t>Alaradi, Mohamed H.</t>
  </si>
  <si>
    <t>Alaskafi, Maram M.</t>
  </si>
  <si>
    <t>Alebrahim, Ahmed H.</t>
  </si>
  <si>
    <t>Asheer, Abdulaziz Y.</t>
  </si>
  <si>
    <t>Ebrahim, Marwa A.</t>
  </si>
  <si>
    <t>Eid, Tasneem K.</t>
  </si>
  <si>
    <t>Hasan, Husain J.</t>
  </si>
  <si>
    <t>Isa, Hawra J.</t>
  </si>
  <si>
    <t>Isa, Zahraa M.</t>
  </si>
  <si>
    <t>Janahi, Adel Y.</t>
  </si>
  <si>
    <t>Kadhem, Hasan A.</t>
  </si>
  <si>
    <t>Kamal, Malik D.</t>
  </si>
  <si>
    <t>Mohamed, Aala H.</t>
  </si>
  <si>
    <t>Murtadha, Husain M.</t>
  </si>
  <si>
    <t>Shakeeb, Mohamed S.</t>
  </si>
  <si>
    <t>Shamtoot, Husain M.</t>
  </si>
  <si>
    <t>Alaradi</t>
  </si>
  <si>
    <t xml:space="preserve"> Mohamed H.</t>
  </si>
  <si>
    <t>Alaskafi</t>
  </si>
  <si>
    <t xml:space="preserve"> Maram M.</t>
  </si>
  <si>
    <t>Alebrahim</t>
  </si>
  <si>
    <t>Asheer</t>
  </si>
  <si>
    <t xml:space="preserve"> Abdulaziz Y.</t>
  </si>
  <si>
    <t>Ebrahim</t>
  </si>
  <si>
    <t xml:space="preserve"> Marwa A.</t>
  </si>
  <si>
    <t>Eid</t>
  </si>
  <si>
    <t xml:space="preserve"> Tasneem K.</t>
  </si>
  <si>
    <t xml:space="preserve"> Husain J.</t>
  </si>
  <si>
    <t>Isa</t>
  </si>
  <si>
    <t xml:space="preserve"> Hawra J.</t>
  </si>
  <si>
    <t xml:space="preserve"> Zahraa M.</t>
  </si>
  <si>
    <t>Janahi</t>
  </si>
  <si>
    <t xml:space="preserve"> Adel Y.</t>
  </si>
  <si>
    <t>Kadhem</t>
  </si>
  <si>
    <t xml:space="preserve"> Hasan A.</t>
  </si>
  <si>
    <t>Kamal</t>
  </si>
  <si>
    <t xml:space="preserve"> Malik D.</t>
  </si>
  <si>
    <t>Mohamed</t>
  </si>
  <si>
    <t xml:space="preserve"> Aala H.</t>
  </si>
  <si>
    <t>Murtadha</t>
  </si>
  <si>
    <t xml:space="preserve"> Husain M.</t>
  </si>
  <si>
    <t>Shakeeb</t>
  </si>
  <si>
    <t xml:space="preserve"> Mohamed S.</t>
  </si>
  <si>
    <t>Shamtoot</t>
  </si>
  <si>
    <t>Mohamed H.</t>
  </si>
  <si>
    <t>Maram M.</t>
  </si>
  <si>
    <t>Ahmed H.</t>
  </si>
  <si>
    <t>Abdulaziz Y.</t>
  </si>
  <si>
    <t>Marwa A.</t>
  </si>
  <si>
    <t>Tasneem K.</t>
  </si>
  <si>
    <t>Husain J.</t>
  </si>
  <si>
    <t>Hawra J.</t>
  </si>
  <si>
    <t>Zahraa M.</t>
  </si>
  <si>
    <t>Adel Y.</t>
  </si>
  <si>
    <t>Hasan A.</t>
  </si>
  <si>
    <t>Malik D.</t>
  </si>
  <si>
    <t>Aala H.</t>
  </si>
  <si>
    <t>Mohamed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</si>
</sst>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8"/>
      <color rgb="FFFF0000"/>
      <name val="Arial Unicode MS"/>
      <family val="2"/>
    </font>
    <font>
      <sz val="11"/>
      <color rgb="FF9C65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Arial Unicode MS"/>
      <family val="2"/>
    </font>
    <font>
      <u/>
      <sz val="11"/>
      <color theme="1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Verdana"/>
      <family val="2"/>
    </font>
    <font>
      <sz val="13"/>
      <color rgb="FF000000"/>
      <name val="Verdana"/>
      <family val="2"/>
    </font>
    <font>
      <sz val="13"/>
      <color rgb="FF660099"/>
      <name val="Verdana"/>
      <family val="2"/>
    </font>
    <font>
      <sz val="11"/>
      <color rgb="FF006100"/>
      <name val="Calibri"/>
      <family val="2"/>
      <scheme val="minor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0" fontId="8" fillId="4" borderId="0" applyNumberFormat="0" applyBorder="0" applyAlignment="0" applyProtection="0"/>
    <xf numFmtId="0" fontId="10" fillId="0" borderId="0"/>
    <xf numFmtId="0" fontId="11" fillId="7" borderId="7" applyNumberFormat="0" applyAlignment="0" applyProtection="0"/>
    <xf numFmtId="0" fontId="12" fillId="8" borderId="7" applyNumberFormat="0" applyAlignment="0" applyProtection="0"/>
    <xf numFmtId="0" fontId="2" fillId="9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1" borderId="0" applyNumberFormat="0" applyBorder="0" applyAlignment="0" applyProtection="0"/>
  </cellStyleXfs>
  <cellXfs count="40"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5" borderId="1" xfId="5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2" fontId="0" fillId="6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3" fillId="0" borderId="0" xfId="6" applyNumberFormat="1" applyFont="1" applyFill="1" applyBorder="1" applyAlignment="1">
      <alignment horizontal="center" vertical="center" wrapText="1"/>
    </xf>
    <xf numFmtId="2" fontId="12" fillId="8" borderId="7" xfId="8" applyNumberFormat="1" applyAlignment="1">
      <alignment horizontal="center"/>
    </xf>
    <xf numFmtId="2" fontId="2" fillId="9" borderId="1" xfId="9" applyNumberFormat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6" fillId="3" borderId="8" xfId="0" applyFont="1" applyFill="1" applyBorder="1" applyAlignment="1"/>
    <xf numFmtId="0" fontId="17" fillId="7" borderId="7" xfId="7" applyFont="1" applyAlignment="1">
      <alignment horizontal="center"/>
    </xf>
    <xf numFmtId="0" fontId="18" fillId="0" borderId="0" xfId="0" applyFont="1"/>
    <xf numFmtId="0" fontId="20" fillId="0" borderId="0" xfId="0" applyFont="1"/>
    <xf numFmtId="0" fontId="14" fillId="0" borderId="0" xfId="29"/>
    <xf numFmtId="0" fontId="19" fillId="0" borderId="0" xfId="0" applyFont="1"/>
    <xf numFmtId="0" fontId="8" fillId="4" borderId="1" xfId="5" applyFont="1" applyBorder="1"/>
    <xf numFmtId="0" fontId="21" fillId="10" borderId="1" xfId="16" applyFont="1" applyBorder="1"/>
    <xf numFmtId="0" fontId="22" fillId="0" borderId="0" xfId="0" applyFont="1"/>
    <xf numFmtId="2" fontId="17" fillId="7" borderId="7" xfId="7" applyNumberFormat="1" applyFont="1" applyAlignment="1">
      <alignment horizontal="center"/>
    </xf>
    <xf numFmtId="0" fontId="1" fillId="11" borderId="0" xfId="74"/>
    <xf numFmtId="2" fontId="1" fillId="11" borderId="1" xfId="74" applyNumberFormat="1" applyBorder="1" applyAlignment="1">
      <alignment horizontal="center"/>
    </xf>
    <xf numFmtId="0" fontId="16" fillId="10" borderId="1" xfId="16" applyBorder="1"/>
    <xf numFmtId="0" fontId="8" fillId="4" borderId="1" xfId="5" applyBorder="1"/>
    <xf numFmtId="0" fontId="1" fillId="11" borderId="0" xfId="74" applyAlignment="1">
      <alignment horizontal="center"/>
    </xf>
    <xf numFmtId="2" fontId="1" fillId="11" borderId="0" xfId="74" applyNumberFormat="1" applyAlignment="1">
      <alignment horizontal="center"/>
    </xf>
    <xf numFmtId="49" fontId="16" fillId="10" borderId="1" xfId="16" applyNumberFormat="1" applyBorder="1"/>
  </cellXfs>
  <cellStyles count="75">
    <cellStyle name="40% - Accent1" xfId="9" builtinId="31"/>
    <cellStyle name="60% - Accent5" xfId="74" builtinId="48"/>
    <cellStyle name="Calculation" xfId="8" builtinId="22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Good" xfId="16" builtinId="26"/>
    <cellStyle name="Heading" xfId="1" xr:uid="{00000000-0005-0000-0000-000038000000}"/>
    <cellStyle name="Heading1" xfId="2" xr:uid="{00000000-0005-0000-0000-000039000000}"/>
    <cellStyle name="Hyperlink" xfId="10" builtinId="8" hidden="1"/>
    <cellStyle name="Hyperlink" xfId="12" builtinId="8" hidden="1"/>
    <cellStyle name="Hyperlink" xfId="14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Input" xfId="7" builtinId="20"/>
    <cellStyle name="Neutral" xfId="5" builtinId="28"/>
    <cellStyle name="Normal" xfId="0" builtinId="0" customBuiltin="1"/>
    <cellStyle name="Normal 2" xfId="6" xr:uid="{00000000-0005-0000-0000-000047000000}"/>
    <cellStyle name="Result" xfId="3" xr:uid="{00000000-0005-0000-0000-000048000000}"/>
    <cellStyle name="Result2" xfId="4" xr:uid="{00000000-0005-0000-0000-000049000000}"/>
  </cellStyles>
  <dxfs count="13"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  <dxf>
      <fill>
        <patternFill patternType="lightTrellis">
          <fgColor auto="1"/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Document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173417390751"/>
          <c:y val="0.16868992158476401"/>
          <c:w val="0.78656026053045702"/>
          <c:h val="0.718203847226832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Grades!$I$47:$I$55</c:f>
              <c:strCache>
                <c:ptCount val="9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F</c:v>
                </c:pt>
              </c:strCache>
            </c:strRef>
          </c:cat>
          <c:val>
            <c:numRef>
              <c:f>Grades!$K$47:$K$55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5-4F04-B0D5-EED9C112C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5363776"/>
        <c:axId val="-695337600"/>
      </c:barChart>
      <c:catAx>
        <c:axId val="-6953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337600"/>
        <c:crosses val="autoZero"/>
        <c:auto val="1"/>
        <c:lblAlgn val="ctr"/>
        <c:lblOffset val="100"/>
        <c:noMultiLvlLbl val="0"/>
      </c:catAx>
      <c:valAx>
        <c:axId val="-6953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36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</a:t>
            </a:r>
            <a:r>
              <a:rPr lang="en-US" baseline="0"/>
              <a:t> Defense</a:t>
            </a:r>
            <a:endParaRPr lang="en-US"/>
          </a:p>
        </c:rich>
      </c:tx>
      <c:layout>
        <c:manualLayout>
          <c:xMode val="edge"/>
          <c:yMode val="edge"/>
          <c:x val="0.17771761545780401"/>
          <c:y val="4.059278968353600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Grades!$I$47:$I$55</c:f>
              <c:strCache>
                <c:ptCount val="9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F</c:v>
                </c:pt>
              </c:strCache>
            </c:strRef>
          </c:cat>
          <c:val>
            <c:numRef>
              <c:f>Grades!$S$47:$S$55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A-4A20-9A63-BDE39ED22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1055232"/>
        <c:axId val="-541022608"/>
      </c:barChart>
      <c:catAx>
        <c:axId val="-54105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022608"/>
        <c:crosses val="autoZero"/>
        <c:auto val="1"/>
        <c:lblAlgn val="ctr"/>
        <c:lblOffset val="100"/>
        <c:noMultiLvlLbl val="0"/>
      </c:catAx>
      <c:valAx>
        <c:axId val="-5410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05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</a:t>
            </a:r>
            <a:r>
              <a:rPr lang="en-US" baseline="0"/>
              <a:t> Implementation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Grades!$I$47:$I$55</c:f>
              <c:strCache>
                <c:ptCount val="9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F</c:v>
                </c:pt>
              </c:strCache>
            </c:strRef>
          </c:cat>
          <c:val>
            <c:numRef>
              <c:f>Grades!#REF!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5-4F04-B0D5-EED9C112C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0865520"/>
        <c:axId val="-540630288"/>
      </c:barChart>
      <c:catAx>
        <c:axId val="-5408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630288"/>
        <c:crosses val="autoZero"/>
        <c:auto val="1"/>
        <c:lblAlgn val="ctr"/>
        <c:lblOffset val="100"/>
        <c:noMultiLvlLbl val="0"/>
      </c:catAx>
      <c:valAx>
        <c:axId val="-5406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86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IT8108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173417390751"/>
          <c:y val="0.16868992158476401"/>
          <c:w val="0.78656026053045702"/>
          <c:h val="0.7182038472268329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Grades!$I$47:$I$55</c:f>
              <c:strCache>
                <c:ptCount val="9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F</c:v>
                </c:pt>
              </c:strCache>
            </c:strRef>
          </c:cat>
          <c:val>
            <c:numRef>
              <c:f>Grades!$U$47:$U$55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5-4F04-B0D5-EED9C112C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0609216"/>
        <c:axId val="-540606896"/>
      </c:barChart>
      <c:catAx>
        <c:axId val="-5406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606896"/>
        <c:crosses val="autoZero"/>
        <c:auto val="1"/>
        <c:lblAlgn val="ctr"/>
        <c:lblOffset val="100"/>
        <c:noMultiLvlLbl val="0"/>
      </c:catAx>
      <c:valAx>
        <c:axId val="-5406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6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hyperlink" Target="mailto:201400516@student.polytechnic.b" TargetMode="External"/><Relationship Id="rId21" Type="http://schemas.openxmlformats.org/officeDocument/2006/relationships/hyperlink" Target="mailto:201500460@student.polytechnic.b" TargetMode="External"/><Relationship Id="rId42" Type="http://schemas.openxmlformats.org/officeDocument/2006/relationships/hyperlink" Target="mailto:201601318@student.polytechnic.bh" TargetMode="External"/><Relationship Id="rId47" Type="http://schemas.openxmlformats.org/officeDocument/2006/relationships/hyperlink" Target="mailto:201601335@student.polytechnic.bh" TargetMode="External"/><Relationship Id="rId63" Type="http://schemas.openxmlformats.org/officeDocument/2006/relationships/hyperlink" Target="mailto:201700672@student.polytechnic.bh" TargetMode="External"/><Relationship Id="rId68" Type="http://schemas.openxmlformats.org/officeDocument/2006/relationships/hyperlink" Target="mailto:201100538@student.polytechnic.bh" TargetMode="External"/><Relationship Id="rId2" Type="http://schemas.openxmlformats.org/officeDocument/2006/relationships/image" Target="../media/image1.gif"/><Relationship Id="rId16" Type="http://schemas.openxmlformats.org/officeDocument/2006/relationships/hyperlink" Target="mailto:201400094@student.polytechnic.b" TargetMode="External"/><Relationship Id="rId29" Type="http://schemas.openxmlformats.org/officeDocument/2006/relationships/hyperlink" Target="mailto:201300263@student.polytechnic.bh" TargetMode="External"/><Relationship Id="rId11" Type="http://schemas.openxmlformats.org/officeDocument/2006/relationships/hyperlink" Target="mailto:201401092@student.polytechnic.b" TargetMode="External"/><Relationship Id="rId24" Type="http://schemas.openxmlformats.org/officeDocument/2006/relationships/hyperlink" Target="mailto:201401079@student.polytechnic.b" TargetMode="External"/><Relationship Id="rId32" Type="http://schemas.openxmlformats.org/officeDocument/2006/relationships/hyperlink" Target="mailto:201601218@student.polytechnic.bh" TargetMode="External"/><Relationship Id="rId37" Type="http://schemas.openxmlformats.org/officeDocument/2006/relationships/hyperlink" Target="mailto:201400093@student.polytechnic.bh" TargetMode="External"/><Relationship Id="rId40" Type="http://schemas.openxmlformats.org/officeDocument/2006/relationships/hyperlink" Target="mailto:201500368@student.polytechnic.bh" TargetMode="External"/><Relationship Id="rId45" Type="http://schemas.openxmlformats.org/officeDocument/2006/relationships/hyperlink" Target="mailto:201601916@student.polytechnic.bh" TargetMode="External"/><Relationship Id="rId53" Type="http://schemas.openxmlformats.org/officeDocument/2006/relationships/hyperlink" Target="mailto:201500301@student.polytechnic.bh" TargetMode="External"/><Relationship Id="rId58" Type="http://schemas.openxmlformats.org/officeDocument/2006/relationships/hyperlink" Target="mailto:201601310@student.polytechnic.bh" TargetMode="External"/><Relationship Id="rId66" Type="http://schemas.openxmlformats.org/officeDocument/2006/relationships/hyperlink" Target="mailto:201700154@student.polytechnic.bh" TargetMode="External"/><Relationship Id="rId74" Type="http://schemas.openxmlformats.org/officeDocument/2006/relationships/hyperlink" Target="mailto:201600140@student.polytechnic.bh" TargetMode="External"/><Relationship Id="rId5" Type="http://schemas.openxmlformats.org/officeDocument/2006/relationships/hyperlink" Target="mailto:201400318@student.polytechnic.b" TargetMode="External"/><Relationship Id="rId61" Type="http://schemas.openxmlformats.org/officeDocument/2006/relationships/hyperlink" Target="mailto:201702097@student.polytechnic.bh" TargetMode="External"/><Relationship Id="rId19" Type="http://schemas.openxmlformats.org/officeDocument/2006/relationships/hyperlink" Target="mailto:201500584@student.polytechnic.b" TargetMode="External"/><Relationship Id="rId14" Type="http://schemas.openxmlformats.org/officeDocument/2006/relationships/hyperlink" Target="mailto:201400163@student.polytechnic.b" TargetMode="External"/><Relationship Id="rId22" Type="http://schemas.openxmlformats.org/officeDocument/2006/relationships/hyperlink" Target="mailto:201300965@student.polytechnic.b" TargetMode="External"/><Relationship Id="rId27" Type="http://schemas.openxmlformats.org/officeDocument/2006/relationships/hyperlink" Target="mailto:201400509@student.polytechnic.b" TargetMode="External"/><Relationship Id="rId30" Type="http://schemas.openxmlformats.org/officeDocument/2006/relationships/hyperlink" Target="mailto:201400199@student.polytechnic.bh" TargetMode="External"/><Relationship Id="rId35" Type="http://schemas.openxmlformats.org/officeDocument/2006/relationships/hyperlink" Target="mailto:201400908@student.polytechnic.bh" TargetMode="External"/><Relationship Id="rId43" Type="http://schemas.openxmlformats.org/officeDocument/2006/relationships/hyperlink" Target="mailto:201501533@student.polytechnic.bh" TargetMode="External"/><Relationship Id="rId48" Type="http://schemas.openxmlformats.org/officeDocument/2006/relationships/hyperlink" Target="mailto:201601444@student.polytechnic.bh" TargetMode="External"/><Relationship Id="rId56" Type="http://schemas.openxmlformats.org/officeDocument/2006/relationships/hyperlink" Target="mailto:201501325@student.polytechnic.bh" TargetMode="External"/><Relationship Id="rId64" Type="http://schemas.openxmlformats.org/officeDocument/2006/relationships/hyperlink" Target="mailto:201601577@student.polytechnic.bh" TargetMode="External"/><Relationship Id="rId69" Type="http://schemas.openxmlformats.org/officeDocument/2006/relationships/hyperlink" Target="mailto:201601085@student.polytechnic.bh" TargetMode="External"/><Relationship Id="rId8" Type="http://schemas.openxmlformats.org/officeDocument/2006/relationships/hyperlink" Target="mailto:201301295@student.polytechnic.b" TargetMode="External"/><Relationship Id="rId51" Type="http://schemas.openxmlformats.org/officeDocument/2006/relationships/hyperlink" Target="mailto:201400603@student.polytechnic.bh" TargetMode="External"/><Relationship Id="rId72" Type="http://schemas.openxmlformats.org/officeDocument/2006/relationships/hyperlink" Target="mailto:201500975@student.polytechnic.bh" TargetMode="External"/><Relationship Id="rId3" Type="http://schemas.openxmlformats.org/officeDocument/2006/relationships/hyperlink" Target="mailto:201102287@student.polytechnic.b" TargetMode="External"/><Relationship Id="rId12" Type="http://schemas.openxmlformats.org/officeDocument/2006/relationships/hyperlink" Target="mailto:201301384@student.polytechnic.b" TargetMode="External"/><Relationship Id="rId17" Type="http://schemas.openxmlformats.org/officeDocument/2006/relationships/hyperlink" Target="mailto:201201357@student.polytechnic.b" TargetMode="External"/><Relationship Id="rId25" Type="http://schemas.openxmlformats.org/officeDocument/2006/relationships/hyperlink" Target="mailto:201400269@student.polytechnic.b" TargetMode="External"/><Relationship Id="rId33" Type="http://schemas.openxmlformats.org/officeDocument/2006/relationships/hyperlink" Target="mailto:201401412@student.polytechnic.bh" TargetMode="External"/><Relationship Id="rId38" Type="http://schemas.openxmlformats.org/officeDocument/2006/relationships/hyperlink" Target="mailto:201500629@student.polytechnic.bh" TargetMode="External"/><Relationship Id="rId46" Type="http://schemas.openxmlformats.org/officeDocument/2006/relationships/hyperlink" Target="mailto:201601016@student.polytechnic.bh" TargetMode="External"/><Relationship Id="rId59" Type="http://schemas.openxmlformats.org/officeDocument/2006/relationships/hyperlink" Target="mailto:201500272@student.polytechnic.bh" TargetMode="External"/><Relationship Id="rId67" Type="http://schemas.openxmlformats.org/officeDocument/2006/relationships/hyperlink" Target="mailto:201701548@student.polytechnic.bh" TargetMode="External"/><Relationship Id="rId20" Type="http://schemas.openxmlformats.org/officeDocument/2006/relationships/hyperlink" Target="mailto:201400014@student.polytechnic.b" TargetMode="External"/><Relationship Id="rId41" Type="http://schemas.openxmlformats.org/officeDocument/2006/relationships/hyperlink" Target="mailto:201401097@student.polytechnic.bh" TargetMode="External"/><Relationship Id="rId54" Type="http://schemas.openxmlformats.org/officeDocument/2006/relationships/hyperlink" Target="mailto:201600954@student.polytechnic.bh" TargetMode="External"/><Relationship Id="rId62" Type="http://schemas.openxmlformats.org/officeDocument/2006/relationships/hyperlink" Target="mailto:201700318@student.polytechnic.bh" TargetMode="External"/><Relationship Id="rId70" Type="http://schemas.openxmlformats.org/officeDocument/2006/relationships/hyperlink" Target="mailto:201700663@student.polytechnic.bh" TargetMode="External"/><Relationship Id="rId75" Type="http://schemas.openxmlformats.org/officeDocument/2006/relationships/hyperlink" Target="mailto:201601829@student.polytechnic.bh" TargetMode="External"/><Relationship Id="rId1" Type="http://schemas.openxmlformats.org/officeDocument/2006/relationships/hyperlink" Target="mailto:201400908@student.polytechnic.b" TargetMode="External"/><Relationship Id="rId6" Type="http://schemas.openxmlformats.org/officeDocument/2006/relationships/hyperlink" Target="mailto:201401073@student.polytechnic.b" TargetMode="External"/><Relationship Id="rId15" Type="http://schemas.openxmlformats.org/officeDocument/2006/relationships/hyperlink" Target="mailto:201400393@student.polytechnic.b" TargetMode="External"/><Relationship Id="rId23" Type="http://schemas.openxmlformats.org/officeDocument/2006/relationships/hyperlink" Target="mailto:Amer.Bittar@polytechnic.b" TargetMode="External"/><Relationship Id="rId28" Type="http://schemas.openxmlformats.org/officeDocument/2006/relationships/hyperlink" Target="mailto:201500098@student.polytechnic.bh" TargetMode="External"/><Relationship Id="rId36" Type="http://schemas.openxmlformats.org/officeDocument/2006/relationships/hyperlink" Target="mailto:201700211@student.polytechnic.bh" TargetMode="External"/><Relationship Id="rId49" Type="http://schemas.openxmlformats.org/officeDocument/2006/relationships/hyperlink" Target="mailto:201500435@student.polytechnic.bh" TargetMode="External"/><Relationship Id="rId57" Type="http://schemas.openxmlformats.org/officeDocument/2006/relationships/hyperlink" Target="mailto:201500307@student.polytechnic.bh" TargetMode="External"/><Relationship Id="rId10" Type="http://schemas.openxmlformats.org/officeDocument/2006/relationships/hyperlink" Target="mailto:201300263@student.polytechnic.b" TargetMode="External"/><Relationship Id="rId31" Type="http://schemas.openxmlformats.org/officeDocument/2006/relationships/hyperlink" Target="mailto:201601615@student.polytechnic.bh" TargetMode="External"/><Relationship Id="rId44" Type="http://schemas.openxmlformats.org/officeDocument/2006/relationships/hyperlink" Target="mailto:201600956@student.polytechnic.bh" TargetMode="External"/><Relationship Id="rId52" Type="http://schemas.openxmlformats.org/officeDocument/2006/relationships/hyperlink" Target="mailto:201500085@student.polytechnic.bh" TargetMode="External"/><Relationship Id="rId60" Type="http://schemas.openxmlformats.org/officeDocument/2006/relationships/hyperlink" Target="mailto:201600671@student.polytechnic.bh" TargetMode="External"/><Relationship Id="rId65" Type="http://schemas.openxmlformats.org/officeDocument/2006/relationships/hyperlink" Target="mailto:201501522@student.polytechnic.bh" TargetMode="External"/><Relationship Id="rId73" Type="http://schemas.openxmlformats.org/officeDocument/2006/relationships/hyperlink" Target="mailto:201601189@student.polytechnic.bh" TargetMode="External"/><Relationship Id="rId4" Type="http://schemas.openxmlformats.org/officeDocument/2006/relationships/hyperlink" Target="mailto:201102286@student.polytechnic.b" TargetMode="External"/><Relationship Id="rId9" Type="http://schemas.openxmlformats.org/officeDocument/2006/relationships/hyperlink" Target="mailto:201400445@student.polytechnic.b" TargetMode="External"/><Relationship Id="rId13" Type="http://schemas.openxmlformats.org/officeDocument/2006/relationships/hyperlink" Target="mailto:201501403@student.polytechnic.b" TargetMode="External"/><Relationship Id="rId18" Type="http://schemas.openxmlformats.org/officeDocument/2006/relationships/hyperlink" Target="mailto:201500413@student.polytechnic.b" TargetMode="External"/><Relationship Id="rId39" Type="http://schemas.openxmlformats.org/officeDocument/2006/relationships/hyperlink" Target="mailto:201400014@student.polytechnic.bh" TargetMode="External"/><Relationship Id="rId34" Type="http://schemas.openxmlformats.org/officeDocument/2006/relationships/hyperlink" Target="mailto:201301313@student.polytechnic.bh" TargetMode="External"/><Relationship Id="rId50" Type="http://schemas.openxmlformats.org/officeDocument/2006/relationships/hyperlink" Target="mailto:201601133@student.polytechnic.bh" TargetMode="External"/><Relationship Id="rId55" Type="http://schemas.openxmlformats.org/officeDocument/2006/relationships/hyperlink" Target="mailto:201400303@student.polytechnic.bh" TargetMode="External"/><Relationship Id="rId7" Type="http://schemas.openxmlformats.org/officeDocument/2006/relationships/hyperlink" Target="mailto:201400622@student.polytechnic.b" TargetMode="External"/><Relationship Id="rId71" Type="http://schemas.openxmlformats.org/officeDocument/2006/relationships/hyperlink" Target="mailto:201600116@student.polytechnic.b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478118</xdr:colOff>
      <xdr:row>57</xdr:row>
      <xdr:rowOff>76391</xdr:rowOff>
    </xdr:from>
    <xdr:to>
      <xdr:col>12</xdr:col>
      <xdr:colOff>476923</xdr:colOff>
      <xdr:row>73</xdr:row>
      <xdr:rowOff>7471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53341</xdr:colOff>
      <xdr:row>57</xdr:row>
      <xdr:rowOff>104139</xdr:rowOff>
    </xdr:from>
    <xdr:to>
      <xdr:col>20</xdr:col>
      <xdr:colOff>734991</xdr:colOff>
      <xdr:row>73</xdr:row>
      <xdr:rowOff>17053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537882</xdr:colOff>
      <xdr:row>57</xdr:row>
      <xdr:rowOff>81877</xdr:rowOff>
    </xdr:from>
    <xdr:to>
      <xdr:col>16</xdr:col>
      <xdr:colOff>620059</xdr:colOff>
      <xdr:row>73</xdr:row>
      <xdr:rowOff>14942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340418</xdr:colOff>
      <xdr:row>39</xdr:row>
      <xdr:rowOff>51087</xdr:rowOff>
    </xdr:from>
    <xdr:to>
      <xdr:col>3</xdr:col>
      <xdr:colOff>635000</xdr:colOff>
      <xdr:row>63</xdr:row>
      <xdr:rowOff>69230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266700</xdr:colOff>
      <xdr:row>1</xdr:row>
      <xdr:rowOff>50800</xdr:rowOff>
    </xdr:to>
    <xdr:pic>
      <xdr:nvPicPr>
        <xdr:cNvPr id="2" name="Picture 1" descr="-mail">
          <a:hlinkClick xmlns:r="http://schemas.openxmlformats.org/officeDocument/2006/relationships" r:id="rId1" tgtFrame="Ahmed M. Alhai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63500</xdr:rowOff>
    </xdr:from>
    <xdr:to>
      <xdr:col>7</xdr:col>
      <xdr:colOff>266700</xdr:colOff>
      <xdr:row>2</xdr:row>
      <xdr:rowOff>88900</xdr:rowOff>
    </xdr:to>
    <xdr:pic>
      <xdr:nvPicPr>
        <xdr:cNvPr id="3" name="Picture 2" descr="-mail">
          <a:hlinkClick xmlns:r="http://schemas.openxmlformats.org/officeDocument/2006/relationships" r:id="rId3" tgtFrame="Ali E. AlKhawaja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4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127000</xdr:rowOff>
    </xdr:from>
    <xdr:to>
      <xdr:col>7</xdr:col>
      <xdr:colOff>266700</xdr:colOff>
      <xdr:row>3</xdr:row>
      <xdr:rowOff>152400</xdr:rowOff>
    </xdr:to>
    <xdr:pic>
      <xdr:nvPicPr>
        <xdr:cNvPr id="4" name="Picture 3" descr="-mail">
          <a:hlinkClick xmlns:r="http://schemas.openxmlformats.org/officeDocument/2006/relationships" r:id="rId4" tgtFrame="Kameel E. AlKhawaja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96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190500</xdr:rowOff>
    </xdr:from>
    <xdr:to>
      <xdr:col>7</xdr:col>
      <xdr:colOff>266700</xdr:colOff>
      <xdr:row>4</xdr:row>
      <xdr:rowOff>215900</xdr:rowOff>
    </xdr:to>
    <xdr:pic>
      <xdr:nvPicPr>
        <xdr:cNvPr id="5" name="Picture 4" descr="-mail">
          <a:hlinkClick xmlns:r="http://schemas.openxmlformats.org/officeDocument/2006/relationships" r:id="rId5" tgtFrame="Ali A. Almahdi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144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12700</xdr:rowOff>
    </xdr:from>
    <xdr:to>
      <xdr:col>7</xdr:col>
      <xdr:colOff>266700</xdr:colOff>
      <xdr:row>6</xdr:row>
      <xdr:rowOff>38100</xdr:rowOff>
    </xdr:to>
    <xdr:pic>
      <xdr:nvPicPr>
        <xdr:cNvPr id="6" name="Picture 5" descr="-mail">
          <a:hlinkClick xmlns:r="http://schemas.openxmlformats.org/officeDocument/2006/relationships" r:id="rId6" tgtFrame="Aayat A. Almatrook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192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76200</xdr:rowOff>
    </xdr:from>
    <xdr:to>
      <xdr:col>7</xdr:col>
      <xdr:colOff>266700</xdr:colOff>
      <xdr:row>7</xdr:row>
      <xdr:rowOff>101600</xdr:rowOff>
    </xdr:to>
    <xdr:pic>
      <xdr:nvPicPr>
        <xdr:cNvPr id="7" name="Picture 6" descr="-mail">
          <a:hlinkClick xmlns:r="http://schemas.openxmlformats.org/officeDocument/2006/relationships" r:id="rId7" tgtFrame="Ahmed E. Alsharbati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2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139700</xdr:rowOff>
    </xdr:from>
    <xdr:to>
      <xdr:col>7</xdr:col>
      <xdr:colOff>266700</xdr:colOff>
      <xdr:row>8</xdr:row>
      <xdr:rowOff>165100</xdr:rowOff>
    </xdr:to>
    <xdr:pic>
      <xdr:nvPicPr>
        <xdr:cNvPr id="8" name="Picture 7" descr="-mail">
          <a:hlinkClick xmlns:r="http://schemas.openxmlformats.org/officeDocument/2006/relationships" r:id="rId8" tgtFrame="Saeed M. Dhaif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203200</xdr:rowOff>
    </xdr:from>
    <xdr:to>
      <xdr:col>7</xdr:col>
      <xdr:colOff>266700</xdr:colOff>
      <xdr:row>9</xdr:row>
      <xdr:rowOff>228600</xdr:rowOff>
    </xdr:to>
    <xdr:pic>
      <xdr:nvPicPr>
        <xdr:cNvPr id="9" name="Picture 8" descr="-mail">
          <a:hlinkClick xmlns:r="http://schemas.openxmlformats.org/officeDocument/2006/relationships" r:id="rId9" tgtFrame="Sadeq M. Kadhem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336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266700</xdr:colOff>
      <xdr:row>11</xdr:row>
      <xdr:rowOff>25400</xdr:rowOff>
    </xdr:to>
    <xdr:pic>
      <xdr:nvPicPr>
        <xdr:cNvPr id="10" name="Picture 9" descr="-mail">
          <a:hlinkClick xmlns:r="http://schemas.openxmlformats.org/officeDocument/2006/relationships" r:id="rId10" tgtFrame="Hamed A. Abdulkarim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3622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63500</xdr:rowOff>
    </xdr:from>
    <xdr:to>
      <xdr:col>7</xdr:col>
      <xdr:colOff>266700</xdr:colOff>
      <xdr:row>12</xdr:row>
      <xdr:rowOff>88900</xdr:rowOff>
    </xdr:to>
    <xdr:pic>
      <xdr:nvPicPr>
        <xdr:cNvPr id="11" name="Picture 10" descr="-mail">
          <a:hlinkClick xmlns:r="http://schemas.openxmlformats.org/officeDocument/2006/relationships" r:id="rId11" tgtFrame="Talal M. Alaseeri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66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127000</xdr:rowOff>
    </xdr:from>
    <xdr:to>
      <xdr:col>7</xdr:col>
      <xdr:colOff>266700</xdr:colOff>
      <xdr:row>13</xdr:row>
      <xdr:rowOff>152400</xdr:rowOff>
    </xdr:to>
    <xdr:pic>
      <xdr:nvPicPr>
        <xdr:cNvPr id="12" name="Picture 11" descr="-mail">
          <a:hlinkClick xmlns:r="http://schemas.openxmlformats.org/officeDocument/2006/relationships" r:id="rId12" tgtFrame="Ghayyath A. Alashban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971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190500</xdr:rowOff>
    </xdr:from>
    <xdr:to>
      <xdr:col>7</xdr:col>
      <xdr:colOff>266700</xdr:colOff>
      <xdr:row>14</xdr:row>
      <xdr:rowOff>215900</xdr:rowOff>
    </xdr:to>
    <xdr:pic>
      <xdr:nvPicPr>
        <xdr:cNvPr id="13" name="Picture 12" descr="-mail">
          <a:hlinkClick xmlns:r="http://schemas.openxmlformats.org/officeDocument/2006/relationships" r:id="rId13" tgtFrame="Isa Y. Alchuban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2766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12700</xdr:rowOff>
    </xdr:from>
    <xdr:to>
      <xdr:col>7</xdr:col>
      <xdr:colOff>266700</xdr:colOff>
      <xdr:row>16</xdr:row>
      <xdr:rowOff>38100</xdr:rowOff>
    </xdr:to>
    <xdr:pic>
      <xdr:nvPicPr>
        <xdr:cNvPr id="14" name="Picture 13" descr="-mail">
          <a:hlinkClick xmlns:r="http://schemas.openxmlformats.org/officeDocument/2006/relationships" r:id="rId14" tgtFrame="Hamad M. Alghatam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58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76200</xdr:rowOff>
    </xdr:from>
    <xdr:to>
      <xdr:col>7</xdr:col>
      <xdr:colOff>266700</xdr:colOff>
      <xdr:row>17</xdr:row>
      <xdr:rowOff>101600</xdr:rowOff>
    </xdr:to>
    <xdr:pic>
      <xdr:nvPicPr>
        <xdr:cNvPr id="15" name="Picture 14" descr="-mail">
          <a:hlinkClick xmlns:r="http://schemas.openxmlformats.org/officeDocument/2006/relationships" r:id="rId15" tgtFrame="Abdulla N. Aljalahma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862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139700</xdr:rowOff>
    </xdr:from>
    <xdr:to>
      <xdr:col>7</xdr:col>
      <xdr:colOff>266700</xdr:colOff>
      <xdr:row>18</xdr:row>
      <xdr:rowOff>165100</xdr:rowOff>
    </xdr:to>
    <xdr:pic>
      <xdr:nvPicPr>
        <xdr:cNvPr id="16" name="Picture 15" descr="-mail">
          <a:hlinkClick xmlns:r="http://schemas.openxmlformats.org/officeDocument/2006/relationships" r:id="rId16" tgtFrame="Sayed Ali M. Alkamel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203200</xdr:rowOff>
    </xdr:from>
    <xdr:to>
      <xdr:col>7</xdr:col>
      <xdr:colOff>266700</xdr:colOff>
      <xdr:row>19</xdr:row>
      <xdr:rowOff>228600</xdr:rowOff>
    </xdr:to>
    <xdr:pic>
      <xdr:nvPicPr>
        <xdr:cNvPr id="17" name="Picture 16" descr="-mail">
          <a:hlinkClick xmlns:r="http://schemas.openxmlformats.org/officeDocument/2006/relationships" r:id="rId17" tgtFrame="Nada B. Alkooheji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495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25400</xdr:rowOff>
    </xdr:from>
    <xdr:to>
      <xdr:col>7</xdr:col>
      <xdr:colOff>266700</xdr:colOff>
      <xdr:row>21</xdr:row>
      <xdr:rowOff>50800</xdr:rowOff>
    </xdr:to>
    <xdr:pic>
      <xdr:nvPicPr>
        <xdr:cNvPr id="18" name="Picture 17" descr="-mail">
          <a:hlinkClick xmlns:r="http://schemas.openxmlformats.org/officeDocument/2006/relationships" r:id="rId18" tgtFrame="Fajer A. Allengawi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8006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88900</xdr:rowOff>
    </xdr:from>
    <xdr:to>
      <xdr:col>7</xdr:col>
      <xdr:colOff>266700</xdr:colOff>
      <xdr:row>22</xdr:row>
      <xdr:rowOff>114300</xdr:rowOff>
    </xdr:to>
    <xdr:pic>
      <xdr:nvPicPr>
        <xdr:cNvPr id="19" name="Picture 18" descr="-mail">
          <a:hlinkClick xmlns:r="http://schemas.openxmlformats.org/officeDocument/2006/relationships" r:id="rId19" tgtFrame="Sayed Ameer H. Almosawi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10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152400</xdr:rowOff>
    </xdr:from>
    <xdr:to>
      <xdr:col>7</xdr:col>
      <xdr:colOff>266700</xdr:colOff>
      <xdr:row>23</xdr:row>
      <xdr:rowOff>177800</xdr:rowOff>
    </xdr:to>
    <xdr:pic>
      <xdr:nvPicPr>
        <xdr:cNvPr id="20" name="Picture 19" descr="-mail">
          <a:hlinkClick xmlns:r="http://schemas.openxmlformats.org/officeDocument/2006/relationships" r:id="rId20" tgtFrame="Sayed Husain T. Almosawi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4102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215900</xdr:rowOff>
    </xdr:from>
    <xdr:to>
      <xdr:col>7</xdr:col>
      <xdr:colOff>266700</xdr:colOff>
      <xdr:row>25</xdr:row>
      <xdr:rowOff>0</xdr:rowOff>
    </xdr:to>
    <xdr:pic>
      <xdr:nvPicPr>
        <xdr:cNvPr id="21" name="Picture 20" descr="-mail">
          <a:hlinkClick xmlns:r="http://schemas.openxmlformats.org/officeDocument/2006/relationships" r:id="rId21" tgtFrame="Faisal A. Alsebea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71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38100</xdr:rowOff>
    </xdr:from>
    <xdr:to>
      <xdr:col>7</xdr:col>
      <xdr:colOff>266700</xdr:colOff>
      <xdr:row>26</xdr:row>
      <xdr:rowOff>63500</xdr:rowOff>
    </xdr:to>
    <xdr:pic>
      <xdr:nvPicPr>
        <xdr:cNvPr id="22" name="Picture 21" descr="-mail">
          <a:hlinkClick xmlns:r="http://schemas.openxmlformats.org/officeDocument/2006/relationships" r:id="rId22" tgtFrame="Tasleem M. AlSharqi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019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101600</xdr:rowOff>
    </xdr:from>
    <xdr:to>
      <xdr:col>7</xdr:col>
      <xdr:colOff>266700</xdr:colOff>
      <xdr:row>27</xdr:row>
      <xdr:rowOff>127000</xdr:rowOff>
    </xdr:to>
    <xdr:pic>
      <xdr:nvPicPr>
        <xdr:cNvPr id="23" name="Picture 22" descr="-mail">
          <a:hlinkClick xmlns:r="http://schemas.openxmlformats.org/officeDocument/2006/relationships" r:id="rId23" tgtFrame="Ammer A. Bittar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3246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165100</xdr:rowOff>
    </xdr:from>
    <xdr:to>
      <xdr:col>7</xdr:col>
      <xdr:colOff>266700</xdr:colOff>
      <xdr:row>28</xdr:row>
      <xdr:rowOff>190500</xdr:rowOff>
    </xdr:to>
    <xdr:pic>
      <xdr:nvPicPr>
        <xdr:cNvPr id="24" name="Picture 23" descr="-mail">
          <a:hlinkClick xmlns:r="http://schemas.openxmlformats.org/officeDocument/2006/relationships" r:id="rId24" tgtFrame="Ali A. Habib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62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12700</xdr:rowOff>
    </xdr:from>
    <xdr:to>
      <xdr:col>7</xdr:col>
      <xdr:colOff>266700</xdr:colOff>
      <xdr:row>30</xdr:row>
      <xdr:rowOff>38100</xdr:rowOff>
    </xdr:to>
    <xdr:pic>
      <xdr:nvPicPr>
        <xdr:cNvPr id="25" name="Picture 24" descr="-mail">
          <a:hlinkClick xmlns:r="http://schemas.openxmlformats.org/officeDocument/2006/relationships" r:id="rId25" tgtFrame="Mohamed T. Hamdan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9342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101600</xdr:rowOff>
    </xdr:from>
    <xdr:to>
      <xdr:col>7</xdr:col>
      <xdr:colOff>266700</xdr:colOff>
      <xdr:row>31</xdr:row>
      <xdr:rowOff>127000</xdr:rowOff>
    </xdr:to>
    <xdr:pic>
      <xdr:nvPicPr>
        <xdr:cNvPr id="26" name="Picture 25" descr="-mail">
          <a:hlinkClick xmlns:r="http://schemas.openxmlformats.org/officeDocument/2006/relationships" r:id="rId26" tgtFrame="Abdulla H. Hasan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23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190500</xdr:rowOff>
    </xdr:from>
    <xdr:to>
      <xdr:col>7</xdr:col>
      <xdr:colOff>266700</xdr:colOff>
      <xdr:row>32</xdr:row>
      <xdr:rowOff>215900</xdr:rowOff>
    </xdr:to>
    <xdr:pic>
      <xdr:nvPicPr>
        <xdr:cNvPr id="27" name="Picture 26" descr="-mail">
          <a:hlinkClick xmlns:r="http://schemas.openxmlformats.org/officeDocument/2006/relationships" r:id="rId27" tgtFrame="Waseem M. Mohd.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543800"/>
          <a:ext cx="266700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355600</xdr:colOff>
      <xdr:row>2</xdr:row>
      <xdr:rowOff>114300</xdr:rowOff>
    </xdr:to>
    <xdr:pic>
      <xdr:nvPicPr>
        <xdr:cNvPr id="28" name="Picture 27" descr="E-mail">
          <a:hlinkClick xmlns:r="http://schemas.openxmlformats.org/officeDocument/2006/relationships" r:id="rId28" tgtFrame="Husain E. Aadam"/>
          <a:extLst>
            <a:ext uri="{FF2B5EF4-FFF2-40B4-BE49-F238E27FC236}">
              <a16:creationId xmlns:a16="http://schemas.microsoft.com/office/drawing/2014/main" id="{1331CA97-288A-A44B-A0F9-C10665DA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5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63500</xdr:rowOff>
    </xdr:from>
    <xdr:to>
      <xdr:col>7</xdr:col>
      <xdr:colOff>355600</xdr:colOff>
      <xdr:row>3</xdr:row>
      <xdr:rowOff>177800</xdr:rowOff>
    </xdr:to>
    <xdr:pic>
      <xdr:nvPicPr>
        <xdr:cNvPr id="29" name="Picture 28" descr="E-mail">
          <a:hlinkClick xmlns:r="http://schemas.openxmlformats.org/officeDocument/2006/relationships" r:id="rId29" tgtFrame="Hamed A. Abdulkarim"/>
          <a:extLst>
            <a:ext uri="{FF2B5EF4-FFF2-40B4-BE49-F238E27FC236}">
              <a16:creationId xmlns:a16="http://schemas.microsoft.com/office/drawing/2014/main" id="{04BF39AA-5805-A643-A4DE-F95C9E34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20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127000</xdr:rowOff>
    </xdr:from>
    <xdr:to>
      <xdr:col>7</xdr:col>
      <xdr:colOff>355600</xdr:colOff>
      <xdr:row>5</xdr:row>
      <xdr:rowOff>0</xdr:rowOff>
    </xdr:to>
    <xdr:pic>
      <xdr:nvPicPr>
        <xdr:cNvPr id="30" name="Picture 29" descr="E-mail">
          <a:hlinkClick xmlns:r="http://schemas.openxmlformats.org/officeDocument/2006/relationships" r:id="rId30" tgtFrame="Sayed Abdulla F. Alalawi"/>
          <a:extLst>
            <a:ext uri="{FF2B5EF4-FFF2-40B4-BE49-F238E27FC236}">
              <a16:creationId xmlns:a16="http://schemas.microsoft.com/office/drawing/2014/main" id="{FE7C3BA9-62C4-C645-8F35-AE3BE092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825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190500</xdr:rowOff>
    </xdr:from>
    <xdr:to>
      <xdr:col>7</xdr:col>
      <xdr:colOff>355600</xdr:colOff>
      <xdr:row>6</xdr:row>
      <xdr:rowOff>63500</xdr:rowOff>
    </xdr:to>
    <xdr:pic>
      <xdr:nvPicPr>
        <xdr:cNvPr id="31" name="Picture 30" descr="E-mail">
          <a:hlinkClick xmlns:r="http://schemas.openxmlformats.org/officeDocument/2006/relationships" r:id="rId31" tgtFrame="Ahmed T. Alalwash"/>
          <a:extLst>
            <a:ext uri="{FF2B5EF4-FFF2-40B4-BE49-F238E27FC236}">
              <a16:creationId xmlns:a16="http://schemas.microsoft.com/office/drawing/2014/main" id="{934C36A8-4D23-5341-9661-04BB1218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130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12700</xdr:rowOff>
    </xdr:from>
    <xdr:to>
      <xdr:col>7</xdr:col>
      <xdr:colOff>355600</xdr:colOff>
      <xdr:row>7</xdr:row>
      <xdr:rowOff>127000</xdr:rowOff>
    </xdr:to>
    <xdr:pic>
      <xdr:nvPicPr>
        <xdr:cNvPr id="32" name="Picture 31" descr="E-mail">
          <a:hlinkClick xmlns:r="http://schemas.openxmlformats.org/officeDocument/2006/relationships" r:id="rId32" tgtFrame="Osama A. Alatawi"/>
          <a:extLst>
            <a:ext uri="{FF2B5EF4-FFF2-40B4-BE49-F238E27FC236}">
              <a16:creationId xmlns:a16="http://schemas.microsoft.com/office/drawing/2014/main" id="{77CC31CD-5BED-E641-900B-BE9459D3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435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76200</xdr:rowOff>
    </xdr:from>
    <xdr:to>
      <xdr:col>7</xdr:col>
      <xdr:colOff>355600</xdr:colOff>
      <xdr:row>8</xdr:row>
      <xdr:rowOff>190500</xdr:rowOff>
    </xdr:to>
    <xdr:pic>
      <xdr:nvPicPr>
        <xdr:cNvPr id="33" name="Picture 32" descr="E-mail">
          <a:hlinkClick xmlns:r="http://schemas.openxmlformats.org/officeDocument/2006/relationships" r:id="rId33" tgtFrame="Haider F. Albasri"/>
          <a:extLst>
            <a:ext uri="{FF2B5EF4-FFF2-40B4-BE49-F238E27FC236}">
              <a16:creationId xmlns:a16="http://schemas.microsoft.com/office/drawing/2014/main" id="{A66D2C14-35BD-A543-A69F-B93D55D7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739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139700</xdr:rowOff>
    </xdr:from>
    <xdr:to>
      <xdr:col>7</xdr:col>
      <xdr:colOff>355600</xdr:colOff>
      <xdr:row>10</xdr:row>
      <xdr:rowOff>12700</xdr:rowOff>
    </xdr:to>
    <xdr:pic>
      <xdr:nvPicPr>
        <xdr:cNvPr id="34" name="Picture 33" descr="E-mail">
          <a:hlinkClick xmlns:r="http://schemas.openxmlformats.org/officeDocument/2006/relationships" r:id="rId34" tgtFrame="Aqeelah H. Alghasra"/>
          <a:extLst>
            <a:ext uri="{FF2B5EF4-FFF2-40B4-BE49-F238E27FC236}">
              <a16:creationId xmlns:a16="http://schemas.microsoft.com/office/drawing/2014/main" id="{1DAB210A-D0E3-044B-9879-5EB781C0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044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203200</xdr:rowOff>
    </xdr:from>
    <xdr:to>
      <xdr:col>7</xdr:col>
      <xdr:colOff>355600</xdr:colOff>
      <xdr:row>11</xdr:row>
      <xdr:rowOff>76200</xdr:rowOff>
    </xdr:to>
    <xdr:pic>
      <xdr:nvPicPr>
        <xdr:cNvPr id="35" name="Picture 34" descr="E-mail">
          <a:hlinkClick xmlns:r="http://schemas.openxmlformats.org/officeDocument/2006/relationships" r:id="rId35" tgtFrame="Ahmed M. Alhai"/>
          <a:extLst>
            <a:ext uri="{FF2B5EF4-FFF2-40B4-BE49-F238E27FC236}">
              <a16:creationId xmlns:a16="http://schemas.microsoft.com/office/drawing/2014/main" id="{8F4007D4-8A15-8440-AD07-E427C77B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349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25400</xdr:rowOff>
    </xdr:from>
    <xdr:to>
      <xdr:col>7</xdr:col>
      <xdr:colOff>355600</xdr:colOff>
      <xdr:row>12</xdr:row>
      <xdr:rowOff>139700</xdr:rowOff>
    </xdr:to>
    <xdr:pic>
      <xdr:nvPicPr>
        <xdr:cNvPr id="36" name="Picture 35" descr="E-mail">
          <a:hlinkClick xmlns:r="http://schemas.openxmlformats.org/officeDocument/2006/relationships" r:id="rId36" tgtFrame="Anas E. Ali"/>
          <a:extLst>
            <a:ext uri="{FF2B5EF4-FFF2-40B4-BE49-F238E27FC236}">
              <a16:creationId xmlns:a16="http://schemas.microsoft.com/office/drawing/2014/main" id="{E19F6C6B-6AE1-6F42-947F-A8C3222D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654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88900</xdr:rowOff>
    </xdr:from>
    <xdr:to>
      <xdr:col>7</xdr:col>
      <xdr:colOff>355600</xdr:colOff>
      <xdr:row>13</xdr:row>
      <xdr:rowOff>203200</xdr:rowOff>
    </xdr:to>
    <xdr:pic>
      <xdr:nvPicPr>
        <xdr:cNvPr id="37" name="Picture 36" descr="E-mail">
          <a:hlinkClick xmlns:r="http://schemas.openxmlformats.org/officeDocument/2006/relationships" r:id="rId37" tgtFrame="Noor R. Ali"/>
          <a:extLst>
            <a:ext uri="{FF2B5EF4-FFF2-40B4-BE49-F238E27FC236}">
              <a16:creationId xmlns:a16="http://schemas.microsoft.com/office/drawing/2014/main" id="{6F84596B-430B-474D-A7C9-CC2C5DC3D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959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152400</xdr:rowOff>
    </xdr:from>
    <xdr:to>
      <xdr:col>7</xdr:col>
      <xdr:colOff>355600</xdr:colOff>
      <xdr:row>15</xdr:row>
      <xdr:rowOff>25400</xdr:rowOff>
    </xdr:to>
    <xdr:pic>
      <xdr:nvPicPr>
        <xdr:cNvPr id="38" name="Picture 37" descr="E-mail">
          <a:hlinkClick xmlns:r="http://schemas.openxmlformats.org/officeDocument/2006/relationships" r:id="rId38" tgtFrame="Ali H. Almansoor"/>
          <a:extLst>
            <a:ext uri="{FF2B5EF4-FFF2-40B4-BE49-F238E27FC236}">
              <a16:creationId xmlns:a16="http://schemas.microsoft.com/office/drawing/2014/main" id="{B6F052F1-D89F-DF4C-9A7B-5E3C589D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263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215900</xdr:rowOff>
    </xdr:from>
    <xdr:to>
      <xdr:col>7</xdr:col>
      <xdr:colOff>355600</xdr:colOff>
      <xdr:row>16</xdr:row>
      <xdr:rowOff>88900</xdr:rowOff>
    </xdr:to>
    <xdr:pic>
      <xdr:nvPicPr>
        <xdr:cNvPr id="39" name="Picture 38" descr="E-mail">
          <a:hlinkClick xmlns:r="http://schemas.openxmlformats.org/officeDocument/2006/relationships" r:id="rId39" tgtFrame="Sayed Husain T. Almosawi"/>
          <a:extLst>
            <a:ext uri="{FF2B5EF4-FFF2-40B4-BE49-F238E27FC236}">
              <a16:creationId xmlns:a16="http://schemas.microsoft.com/office/drawing/2014/main" id="{BFF165BF-6254-CD4D-8775-745BAA3E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568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38100</xdr:rowOff>
    </xdr:from>
    <xdr:to>
      <xdr:col>7</xdr:col>
      <xdr:colOff>355600</xdr:colOff>
      <xdr:row>17</xdr:row>
      <xdr:rowOff>152400</xdr:rowOff>
    </xdr:to>
    <xdr:pic>
      <xdr:nvPicPr>
        <xdr:cNvPr id="40" name="Picture 39" descr="E-mail">
          <a:hlinkClick xmlns:r="http://schemas.openxmlformats.org/officeDocument/2006/relationships" r:id="rId40" tgtFrame="Malak R. Khamis"/>
          <a:extLst>
            <a:ext uri="{FF2B5EF4-FFF2-40B4-BE49-F238E27FC236}">
              <a16:creationId xmlns:a16="http://schemas.microsoft.com/office/drawing/2014/main" id="{DE81870A-13AA-1844-B176-847DDA0A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873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101600</xdr:rowOff>
    </xdr:from>
    <xdr:to>
      <xdr:col>7</xdr:col>
      <xdr:colOff>355600</xdr:colOff>
      <xdr:row>18</xdr:row>
      <xdr:rowOff>215900</xdr:rowOff>
    </xdr:to>
    <xdr:pic>
      <xdr:nvPicPr>
        <xdr:cNvPr id="41" name="Picture 40" descr="E-mail">
          <a:hlinkClick xmlns:r="http://schemas.openxmlformats.org/officeDocument/2006/relationships" r:id="rId41" tgtFrame="Salaar N. Sharif"/>
          <a:extLst>
            <a:ext uri="{FF2B5EF4-FFF2-40B4-BE49-F238E27FC236}">
              <a16:creationId xmlns:a16="http://schemas.microsoft.com/office/drawing/2014/main" id="{D978324C-5582-DF4D-B0CA-06D6A8D9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178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355600</xdr:colOff>
      <xdr:row>19</xdr:row>
      <xdr:rowOff>114300</xdr:rowOff>
    </xdr:to>
    <xdr:pic>
      <xdr:nvPicPr>
        <xdr:cNvPr id="42" name="Picture 41" descr="E-mail">
          <a:hlinkClick xmlns:r="http://schemas.openxmlformats.org/officeDocument/2006/relationships" r:id="rId42" tgtFrame="Aysha A. Abdulkarim"/>
          <a:extLst>
            <a:ext uri="{FF2B5EF4-FFF2-40B4-BE49-F238E27FC236}">
              <a16:creationId xmlns:a16="http://schemas.microsoft.com/office/drawing/2014/main" id="{B83F902F-7EF0-9349-8D8B-4AAF3CD8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3180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63500</xdr:rowOff>
    </xdr:from>
    <xdr:to>
      <xdr:col>7</xdr:col>
      <xdr:colOff>355600</xdr:colOff>
      <xdr:row>20</xdr:row>
      <xdr:rowOff>177800</xdr:rowOff>
    </xdr:to>
    <xdr:pic>
      <xdr:nvPicPr>
        <xdr:cNvPr id="43" name="Picture 42" descr="E-mail">
          <a:hlinkClick xmlns:r="http://schemas.openxmlformats.org/officeDocument/2006/relationships" r:id="rId43" tgtFrame="Ali S. Al Hebail"/>
          <a:extLst>
            <a:ext uri="{FF2B5EF4-FFF2-40B4-BE49-F238E27FC236}">
              <a16:creationId xmlns:a16="http://schemas.microsoft.com/office/drawing/2014/main" id="{1EB5669E-6597-B446-8350-0DB3A18E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622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127000</xdr:rowOff>
    </xdr:from>
    <xdr:to>
      <xdr:col>7</xdr:col>
      <xdr:colOff>355600</xdr:colOff>
      <xdr:row>22</xdr:row>
      <xdr:rowOff>0</xdr:rowOff>
    </xdr:to>
    <xdr:pic>
      <xdr:nvPicPr>
        <xdr:cNvPr id="44" name="Picture 43" descr="E-mail">
          <a:hlinkClick xmlns:r="http://schemas.openxmlformats.org/officeDocument/2006/relationships" r:id="rId44" tgtFrame="Salman A. Albalooshi"/>
          <a:extLst>
            <a:ext uri="{FF2B5EF4-FFF2-40B4-BE49-F238E27FC236}">
              <a16:creationId xmlns:a16="http://schemas.microsoft.com/office/drawing/2014/main" id="{8DF11387-B543-3B46-9A04-A3A1198F8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4927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190500</xdr:rowOff>
    </xdr:from>
    <xdr:to>
      <xdr:col>7</xdr:col>
      <xdr:colOff>355600</xdr:colOff>
      <xdr:row>23</xdr:row>
      <xdr:rowOff>63500</xdr:rowOff>
    </xdr:to>
    <xdr:pic>
      <xdr:nvPicPr>
        <xdr:cNvPr id="45" name="Picture 44" descr="E-mail">
          <a:hlinkClick xmlns:r="http://schemas.openxmlformats.org/officeDocument/2006/relationships" r:id="rId45" tgtFrame="Abdulla R. Albuainain"/>
          <a:extLst>
            <a:ext uri="{FF2B5EF4-FFF2-40B4-BE49-F238E27FC236}">
              <a16:creationId xmlns:a16="http://schemas.microsoft.com/office/drawing/2014/main" id="{9602A37E-AB8B-B649-8CED-FEDACBBE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232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12700</xdr:rowOff>
    </xdr:from>
    <xdr:to>
      <xdr:col>7</xdr:col>
      <xdr:colOff>355600</xdr:colOff>
      <xdr:row>24</xdr:row>
      <xdr:rowOff>127000</xdr:rowOff>
    </xdr:to>
    <xdr:pic>
      <xdr:nvPicPr>
        <xdr:cNvPr id="46" name="Picture 45" descr="E-mail">
          <a:hlinkClick xmlns:r="http://schemas.openxmlformats.org/officeDocument/2006/relationships" r:id="rId46" tgtFrame="Abdulla K. Ali"/>
          <a:extLst>
            <a:ext uri="{FF2B5EF4-FFF2-40B4-BE49-F238E27FC236}">
              <a16:creationId xmlns:a16="http://schemas.microsoft.com/office/drawing/2014/main" id="{1EA5CFE7-4F64-5D40-97DA-8ACFD456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537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76200</xdr:rowOff>
    </xdr:from>
    <xdr:to>
      <xdr:col>7</xdr:col>
      <xdr:colOff>355600</xdr:colOff>
      <xdr:row>25</xdr:row>
      <xdr:rowOff>190500</xdr:rowOff>
    </xdr:to>
    <xdr:pic>
      <xdr:nvPicPr>
        <xdr:cNvPr id="47" name="Picture 46" descr="E-mail">
          <a:hlinkClick xmlns:r="http://schemas.openxmlformats.org/officeDocument/2006/relationships" r:id="rId47" tgtFrame="Hasan K. Ali"/>
          <a:extLst>
            <a:ext uri="{FF2B5EF4-FFF2-40B4-BE49-F238E27FC236}">
              <a16:creationId xmlns:a16="http://schemas.microsoft.com/office/drawing/2014/main" id="{749D2E93-BC8F-D24E-AD6A-4C696442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8420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139700</xdr:rowOff>
    </xdr:from>
    <xdr:to>
      <xdr:col>7</xdr:col>
      <xdr:colOff>355600</xdr:colOff>
      <xdr:row>27</xdr:row>
      <xdr:rowOff>12700</xdr:rowOff>
    </xdr:to>
    <xdr:pic>
      <xdr:nvPicPr>
        <xdr:cNvPr id="48" name="Picture 47" descr="E-mail">
          <a:hlinkClick xmlns:r="http://schemas.openxmlformats.org/officeDocument/2006/relationships" r:id="rId48" tgtFrame="Husain T. Ali"/>
          <a:extLst>
            <a:ext uri="{FF2B5EF4-FFF2-40B4-BE49-F238E27FC236}">
              <a16:creationId xmlns:a16="http://schemas.microsoft.com/office/drawing/2014/main" id="{4A968E7E-9B0F-004C-A473-1B8D4C7D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146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203200</xdr:rowOff>
    </xdr:from>
    <xdr:to>
      <xdr:col>7</xdr:col>
      <xdr:colOff>355600</xdr:colOff>
      <xdr:row>28</xdr:row>
      <xdr:rowOff>76200</xdr:rowOff>
    </xdr:to>
    <xdr:pic>
      <xdr:nvPicPr>
        <xdr:cNvPr id="49" name="Picture 48" descr="E-mail">
          <a:hlinkClick xmlns:r="http://schemas.openxmlformats.org/officeDocument/2006/relationships" r:id="rId49" tgtFrame="Khalifa S. Alkobaisi"/>
          <a:extLst>
            <a:ext uri="{FF2B5EF4-FFF2-40B4-BE49-F238E27FC236}">
              <a16:creationId xmlns:a16="http://schemas.microsoft.com/office/drawing/2014/main" id="{BE4B6746-5A11-1947-916C-606469E3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451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25400</xdr:rowOff>
    </xdr:from>
    <xdr:to>
      <xdr:col>7</xdr:col>
      <xdr:colOff>355600</xdr:colOff>
      <xdr:row>29</xdr:row>
      <xdr:rowOff>139700</xdr:rowOff>
    </xdr:to>
    <xdr:pic>
      <xdr:nvPicPr>
        <xdr:cNvPr id="50" name="Picture 49" descr="E-mail">
          <a:hlinkClick xmlns:r="http://schemas.openxmlformats.org/officeDocument/2006/relationships" r:id="rId50" tgtFrame="Bahaa H. Almajed"/>
          <a:extLst>
            <a:ext uri="{FF2B5EF4-FFF2-40B4-BE49-F238E27FC236}">
              <a16:creationId xmlns:a16="http://schemas.microsoft.com/office/drawing/2014/main" id="{21F38272-1EE8-3045-8EA3-1B60219E9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6756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88900</xdr:rowOff>
    </xdr:from>
    <xdr:to>
      <xdr:col>7</xdr:col>
      <xdr:colOff>355600</xdr:colOff>
      <xdr:row>30</xdr:row>
      <xdr:rowOff>203200</xdr:rowOff>
    </xdr:to>
    <xdr:pic>
      <xdr:nvPicPr>
        <xdr:cNvPr id="51" name="Picture 50" descr="E-mail">
          <a:hlinkClick xmlns:r="http://schemas.openxmlformats.org/officeDocument/2006/relationships" r:id="rId51" tgtFrame="Ali A. Almoallem"/>
          <a:extLst>
            <a:ext uri="{FF2B5EF4-FFF2-40B4-BE49-F238E27FC236}">
              <a16:creationId xmlns:a16="http://schemas.microsoft.com/office/drawing/2014/main" id="{73A25C17-11CD-6A4E-98AD-4047AC76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061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152400</xdr:rowOff>
    </xdr:from>
    <xdr:to>
      <xdr:col>7</xdr:col>
      <xdr:colOff>355600</xdr:colOff>
      <xdr:row>32</xdr:row>
      <xdr:rowOff>25400</xdr:rowOff>
    </xdr:to>
    <xdr:pic>
      <xdr:nvPicPr>
        <xdr:cNvPr id="52" name="Picture 51" descr="E-mail">
          <a:hlinkClick xmlns:r="http://schemas.openxmlformats.org/officeDocument/2006/relationships" r:id="rId52" tgtFrame="Omer M. Ataullah"/>
          <a:extLst>
            <a:ext uri="{FF2B5EF4-FFF2-40B4-BE49-F238E27FC236}">
              <a16:creationId xmlns:a16="http://schemas.microsoft.com/office/drawing/2014/main" id="{E5970AA4-A1A2-ED44-BBF5-EB66B364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3660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215900</xdr:rowOff>
    </xdr:from>
    <xdr:to>
      <xdr:col>7</xdr:col>
      <xdr:colOff>355600</xdr:colOff>
      <xdr:row>33</xdr:row>
      <xdr:rowOff>88900</xdr:rowOff>
    </xdr:to>
    <xdr:pic>
      <xdr:nvPicPr>
        <xdr:cNvPr id="53" name="Picture 52" descr="E-mail">
          <a:hlinkClick xmlns:r="http://schemas.openxmlformats.org/officeDocument/2006/relationships" r:id="rId53" tgtFrame="Hasan H. Haider"/>
          <a:extLst>
            <a:ext uri="{FF2B5EF4-FFF2-40B4-BE49-F238E27FC236}">
              <a16:creationId xmlns:a16="http://schemas.microsoft.com/office/drawing/2014/main" id="{B4F273D3-F2C9-E94B-B07B-D557AD37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670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38100</xdr:rowOff>
    </xdr:from>
    <xdr:to>
      <xdr:col>7</xdr:col>
      <xdr:colOff>355600</xdr:colOff>
      <xdr:row>34</xdr:row>
      <xdr:rowOff>152400</xdr:rowOff>
    </xdr:to>
    <xdr:pic>
      <xdr:nvPicPr>
        <xdr:cNvPr id="54" name="Picture 53" descr="E-mail">
          <a:hlinkClick xmlns:r="http://schemas.openxmlformats.org/officeDocument/2006/relationships" r:id="rId54" tgtFrame="Moosa J. Hammad"/>
          <a:extLst>
            <a:ext uri="{FF2B5EF4-FFF2-40B4-BE49-F238E27FC236}">
              <a16:creationId xmlns:a16="http://schemas.microsoft.com/office/drawing/2014/main" id="{07ACC86D-8579-3C40-BD40-A76C9A05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7975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101600</xdr:rowOff>
    </xdr:from>
    <xdr:to>
      <xdr:col>7</xdr:col>
      <xdr:colOff>355600</xdr:colOff>
      <xdr:row>35</xdr:row>
      <xdr:rowOff>215900</xdr:rowOff>
    </xdr:to>
    <xdr:pic>
      <xdr:nvPicPr>
        <xdr:cNvPr id="55" name="Picture 54" descr="E-mail">
          <a:hlinkClick xmlns:r="http://schemas.openxmlformats.org/officeDocument/2006/relationships" r:id="rId55" tgtFrame="Mohamed J. Hasan"/>
          <a:extLst>
            <a:ext uri="{FF2B5EF4-FFF2-40B4-BE49-F238E27FC236}">
              <a16:creationId xmlns:a16="http://schemas.microsoft.com/office/drawing/2014/main" id="{32A639C7-5787-9C4B-B878-EFAA801A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8280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165100</xdr:rowOff>
    </xdr:from>
    <xdr:to>
      <xdr:col>7</xdr:col>
      <xdr:colOff>355600</xdr:colOff>
      <xdr:row>37</xdr:row>
      <xdr:rowOff>38100</xdr:rowOff>
    </xdr:to>
    <xdr:pic>
      <xdr:nvPicPr>
        <xdr:cNvPr id="56" name="Picture 55" descr="E-mail">
          <a:hlinkClick xmlns:r="http://schemas.openxmlformats.org/officeDocument/2006/relationships" r:id="rId56" tgtFrame="Mohamed F. Jamal"/>
          <a:extLst>
            <a:ext uri="{FF2B5EF4-FFF2-40B4-BE49-F238E27FC236}">
              <a16:creationId xmlns:a16="http://schemas.microsoft.com/office/drawing/2014/main" id="{3DEBA216-FCE6-9142-837A-AAF376B5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8585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228600</xdr:rowOff>
    </xdr:from>
    <xdr:to>
      <xdr:col>7</xdr:col>
      <xdr:colOff>355600</xdr:colOff>
      <xdr:row>38</xdr:row>
      <xdr:rowOff>101600</xdr:rowOff>
    </xdr:to>
    <xdr:pic>
      <xdr:nvPicPr>
        <xdr:cNvPr id="57" name="Picture 56" descr="E-mail">
          <a:hlinkClick xmlns:r="http://schemas.openxmlformats.org/officeDocument/2006/relationships" r:id="rId57" tgtFrame="Sami A. Kahn"/>
          <a:extLst>
            <a:ext uri="{FF2B5EF4-FFF2-40B4-BE49-F238E27FC236}">
              <a16:creationId xmlns:a16="http://schemas.microsoft.com/office/drawing/2014/main" id="{F8979260-E13A-524F-9912-F62AE0F8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88900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50800</xdr:rowOff>
    </xdr:from>
    <xdr:to>
      <xdr:col>7</xdr:col>
      <xdr:colOff>355600</xdr:colOff>
      <xdr:row>39</xdr:row>
      <xdr:rowOff>190500</xdr:rowOff>
    </xdr:to>
    <xdr:pic>
      <xdr:nvPicPr>
        <xdr:cNvPr id="58" name="Picture 57" descr="E-mail">
          <a:hlinkClick xmlns:r="http://schemas.openxmlformats.org/officeDocument/2006/relationships" r:id="rId58" tgtFrame="Mohamed A. Madan"/>
          <a:extLst>
            <a:ext uri="{FF2B5EF4-FFF2-40B4-BE49-F238E27FC236}">
              <a16:creationId xmlns:a16="http://schemas.microsoft.com/office/drawing/2014/main" id="{3C068E4C-15AF-E546-B45B-94A0DFA1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9194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139700</xdr:rowOff>
    </xdr:from>
    <xdr:to>
      <xdr:col>7</xdr:col>
      <xdr:colOff>355600</xdr:colOff>
      <xdr:row>41</xdr:row>
      <xdr:rowOff>63500</xdr:rowOff>
    </xdr:to>
    <xdr:pic>
      <xdr:nvPicPr>
        <xdr:cNvPr id="59" name="Picture 58" descr="E-mail">
          <a:hlinkClick xmlns:r="http://schemas.openxmlformats.org/officeDocument/2006/relationships" r:id="rId59" tgtFrame="Talal A. Rashdan"/>
          <a:extLst>
            <a:ext uri="{FF2B5EF4-FFF2-40B4-BE49-F238E27FC236}">
              <a16:creationId xmlns:a16="http://schemas.microsoft.com/office/drawing/2014/main" id="{955B48C3-6A3F-BB49-83F5-47F6EB3E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94996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12700</xdr:rowOff>
    </xdr:from>
    <xdr:to>
      <xdr:col>7</xdr:col>
      <xdr:colOff>355600</xdr:colOff>
      <xdr:row>42</xdr:row>
      <xdr:rowOff>152400</xdr:rowOff>
    </xdr:to>
    <xdr:pic>
      <xdr:nvPicPr>
        <xdr:cNvPr id="60" name="Picture 59" descr="E-mail">
          <a:hlinkClick xmlns:r="http://schemas.openxmlformats.org/officeDocument/2006/relationships" r:id="rId60" tgtFrame="Ahmed H. Sahrab"/>
          <a:extLst>
            <a:ext uri="{FF2B5EF4-FFF2-40B4-BE49-F238E27FC236}">
              <a16:creationId xmlns:a16="http://schemas.microsoft.com/office/drawing/2014/main" id="{A1BC7CEE-4471-DB41-BFEE-B016878C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9804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355600</xdr:colOff>
      <xdr:row>2</xdr:row>
      <xdr:rowOff>114300</xdr:rowOff>
    </xdr:to>
    <xdr:pic>
      <xdr:nvPicPr>
        <xdr:cNvPr id="61" name="Picture 60" descr="E-mail">
          <a:hlinkClick xmlns:r="http://schemas.openxmlformats.org/officeDocument/2006/relationships" r:id="rId61" tgtFrame="Mohamed H. Alaradi"/>
          <a:extLst>
            <a:ext uri="{FF2B5EF4-FFF2-40B4-BE49-F238E27FC236}">
              <a16:creationId xmlns:a16="http://schemas.microsoft.com/office/drawing/2014/main" id="{21E1F967-B394-E54E-93CD-F928294E5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15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63500</xdr:rowOff>
    </xdr:from>
    <xdr:to>
      <xdr:col>7</xdr:col>
      <xdr:colOff>355600</xdr:colOff>
      <xdr:row>3</xdr:row>
      <xdr:rowOff>177800</xdr:rowOff>
    </xdr:to>
    <xdr:pic>
      <xdr:nvPicPr>
        <xdr:cNvPr id="62" name="Picture 61" descr="E-mail">
          <a:hlinkClick xmlns:r="http://schemas.openxmlformats.org/officeDocument/2006/relationships" r:id="rId62" tgtFrame="Maram M. Alaskafi"/>
          <a:extLst>
            <a:ext uri="{FF2B5EF4-FFF2-40B4-BE49-F238E27FC236}">
              <a16:creationId xmlns:a16="http://schemas.microsoft.com/office/drawing/2014/main" id="{76DFD720-AA98-B64D-B8F0-4BF325BB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520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127000</xdr:rowOff>
    </xdr:from>
    <xdr:to>
      <xdr:col>7</xdr:col>
      <xdr:colOff>355600</xdr:colOff>
      <xdr:row>5</xdr:row>
      <xdr:rowOff>0</xdr:rowOff>
    </xdr:to>
    <xdr:pic>
      <xdr:nvPicPr>
        <xdr:cNvPr id="63" name="Picture 62" descr="E-mail">
          <a:hlinkClick xmlns:r="http://schemas.openxmlformats.org/officeDocument/2006/relationships" r:id="rId63" tgtFrame="Ahmed H. Alebrahim"/>
          <a:extLst>
            <a:ext uri="{FF2B5EF4-FFF2-40B4-BE49-F238E27FC236}">
              <a16:creationId xmlns:a16="http://schemas.microsoft.com/office/drawing/2014/main" id="{C41C3C98-2F76-5543-9853-B6E8AF2B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825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190500</xdr:rowOff>
    </xdr:from>
    <xdr:to>
      <xdr:col>7</xdr:col>
      <xdr:colOff>355600</xdr:colOff>
      <xdr:row>6</xdr:row>
      <xdr:rowOff>63500</xdr:rowOff>
    </xdr:to>
    <xdr:pic>
      <xdr:nvPicPr>
        <xdr:cNvPr id="64" name="Picture 63" descr="E-mail">
          <a:hlinkClick xmlns:r="http://schemas.openxmlformats.org/officeDocument/2006/relationships" r:id="rId64" tgtFrame="Abdulaziz Y. Asheer"/>
          <a:extLst>
            <a:ext uri="{FF2B5EF4-FFF2-40B4-BE49-F238E27FC236}">
              <a16:creationId xmlns:a16="http://schemas.microsoft.com/office/drawing/2014/main" id="{57644F08-AD90-E648-9005-207698F4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130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12700</xdr:rowOff>
    </xdr:from>
    <xdr:to>
      <xdr:col>7</xdr:col>
      <xdr:colOff>355600</xdr:colOff>
      <xdr:row>7</xdr:row>
      <xdr:rowOff>127000</xdr:rowOff>
    </xdr:to>
    <xdr:pic>
      <xdr:nvPicPr>
        <xdr:cNvPr id="65" name="Picture 64" descr="E-mail">
          <a:hlinkClick xmlns:r="http://schemas.openxmlformats.org/officeDocument/2006/relationships" r:id="rId65" tgtFrame="Marwa A. Ebrahim"/>
          <a:extLst>
            <a:ext uri="{FF2B5EF4-FFF2-40B4-BE49-F238E27FC236}">
              <a16:creationId xmlns:a16="http://schemas.microsoft.com/office/drawing/2014/main" id="{45BBD9DC-190A-A74E-BB54-1279BF7C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435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76200</xdr:rowOff>
    </xdr:from>
    <xdr:to>
      <xdr:col>7</xdr:col>
      <xdr:colOff>355600</xdr:colOff>
      <xdr:row>8</xdr:row>
      <xdr:rowOff>190500</xdr:rowOff>
    </xdr:to>
    <xdr:pic>
      <xdr:nvPicPr>
        <xdr:cNvPr id="66" name="Picture 65" descr="E-mail">
          <a:hlinkClick xmlns:r="http://schemas.openxmlformats.org/officeDocument/2006/relationships" r:id="rId66" tgtFrame="Tasneem K. Eid"/>
          <a:extLst>
            <a:ext uri="{FF2B5EF4-FFF2-40B4-BE49-F238E27FC236}">
              <a16:creationId xmlns:a16="http://schemas.microsoft.com/office/drawing/2014/main" id="{E7B565F2-93A0-5442-8866-510721FDE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1739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139700</xdr:rowOff>
    </xdr:from>
    <xdr:to>
      <xdr:col>7</xdr:col>
      <xdr:colOff>355600</xdr:colOff>
      <xdr:row>10</xdr:row>
      <xdr:rowOff>12700</xdr:rowOff>
    </xdr:to>
    <xdr:pic>
      <xdr:nvPicPr>
        <xdr:cNvPr id="67" name="Picture 66" descr="E-mail">
          <a:hlinkClick xmlns:r="http://schemas.openxmlformats.org/officeDocument/2006/relationships" r:id="rId67" tgtFrame="Husain J. Hasan"/>
          <a:extLst>
            <a:ext uri="{FF2B5EF4-FFF2-40B4-BE49-F238E27FC236}">
              <a16:creationId xmlns:a16="http://schemas.microsoft.com/office/drawing/2014/main" id="{6554EF6D-0F0D-FD4D-9F79-F0106C79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44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203200</xdr:rowOff>
    </xdr:from>
    <xdr:to>
      <xdr:col>7</xdr:col>
      <xdr:colOff>355600</xdr:colOff>
      <xdr:row>11</xdr:row>
      <xdr:rowOff>76200</xdr:rowOff>
    </xdr:to>
    <xdr:pic>
      <xdr:nvPicPr>
        <xdr:cNvPr id="68" name="Picture 67" descr="E-mail">
          <a:hlinkClick xmlns:r="http://schemas.openxmlformats.org/officeDocument/2006/relationships" r:id="rId68" tgtFrame="Hawra J. Isa"/>
          <a:extLst>
            <a:ext uri="{FF2B5EF4-FFF2-40B4-BE49-F238E27FC236}">
              <a16:creationId xmlns:a16="http://schemas.microsoft.com/office/drawing/2014/main" id="{B231D320-3E1D-0340-B775-5FE3AC5C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349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25400</xdr:rowOff>
    </xdr:from>
    <xdr:to>
      <xdr:col>7</xdr:col>
      <xdr:colOff>355600</xdr:colOff>
      <xdr:row>12</xdr:row>
      <xdr:rowOff>139700</xdr:rowOff>
    </xdr:to>
    <xdr:pic>
      <xdr:nvPicPr>
        <xdr:cNvPr id="69" name="Picture 68" descr="E-mail">
          <a:hlinkClick xmlns:r="http://schemas.openxmlformats.org/officeDocument/2006/relationships" r:id="rId69" tgtFrame="Zahraa M. Isa"/>
          <a:extLst>
            <a:ext uri="{FF2B5EF4-FFF2-40B4-BE49-F238E27FC236}">
              <a16:creationId xmlns:a16="http://schemas.microsoft.com/office/drawing/2014/main" id="{8FD8FCA7-0E22-0547-AFB5-DE519C75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54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88900</xdr:rowOff>
    </xdr:from>
    <xdr:to>
      <xdr:col>7</xdr:col>
      <xdr:colOff>355600</xdr:colOff>
      <xdr:row>13</xdr:row>
      <xdr:rowOff>203200</xdr:rowOff>
    </xdr:to>
    <xdr:pic>
      <xdr:nvPicPr>
        <xdr:cNvPr id="70" name="Picture 69" descr="E-mail">
          <a:hlinkClick xmlns:r="http://schemas.openxmlformats.org/officeDocument/2006/relationships" r:id="rId70" tgtFrame="Adel Y. Janahi"/>
          <a:extLst>
            <a:ext uri="{FF2B5EF4-FFF2-40B4-BE49-F238E27FC236}">
              <a16:creationId xmlns:a16="http://schemas.microsoft.com/office/drawing/2014/main" id="{C43AE1E3-D56F-EC48-9559-DC82D28E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59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152400</xdr:rowOff>
    </xdr:from>
    <xdr:to>
      <xdr:col>7</xdr:col>
      <xdr:colOff>355600</xdr:colOff>
      <xdr:row>15</xdr:row>
      <xdr:rowOff>25400</xdr:rowOff>
    </xdr:to>
    <xdr:pic>
      <xdr:nvPicPr>
        <xdr:cNvPr id="71" name="Picture 70" descr="E-mail">
          <a:hlinkClick xmlns:r="http://schemas.openxmlformats.org/officeDocument/2006/relationships" r:id="rId71" tgtFrame="Hasan A. Kadhem"/>
          <a:extLst>
            <a:ext uri="{FF2B5EF4-FFF2-40B4-BE49-F238E27FC236}">
              <a16:creationId xmlns:a16="http://schemas.microsoft.com/office/drawing/2014/main" id="{51F9D1DE-33DA-3B49-8A38-40FF6085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32639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215900</xdr:rowOff>
    </xdr:from>
    <xdr:to>
      <xdr:col>7</xdr:col>
      <xdr:colOff>355600</xdr:colOff>
      <xdr:row>16</xdr:row>
      <xdr:rowOff>88900</xdr:rowOff>
    </xdr:to>
    <xdr:pic>
      <xdr:nvPicPr>
        <xdr:cNvPr id="72" name="Picture 71" descr="E-mail">
          <a:hlinkClick xmlns:r="http://schemas.openxmlformats.org/officeDocument/2006/relationships" r:id="rId72" tgtFrame="Malik D. Kamal"/>
          <a:extLst>
            <a:ext uri="{FF2B5EF4-FFF2-40B4-BE49-F238E27FC236}">
              <a16:creationId xmlns:a16="http://schemas.microsoft.com/office/drawing/2014/main" id="{181B81AB-5A9C-CE44-959A-3C17AC11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35687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38100</xdr:rowOff>
    </xdr:from>
    <xdr:to>
      <xdr:col>7</xdr:col>
      <xdr:colOff>355600</xdr:colOff>
      <xdr:row>17</xdr:row>
      <xdr:rowOff>152400</xdr:rowOff>
    </xdr:to>
    <xdr:pic>
      <xdr:nvPicPr>
        <xdr:cNvPr id="73" name="Picture 72" descr="E-mail">
          <a:hlinkClick xmlns:r="http://schemas.openxmlformats.org/officeDocument/2006/relationships" r:id="rId73" tgtFrame="Aala H. Mohamed"/>
          <a:extLst>
            <a:ext uri="{FF2B5EF4-FFF2-40B4-BE49-F238E27FC236}">
              <a16:creationId xmlns:a16="http://schemas.microsoft.com/office/drawing/2014/main" id="{91DE81F4-0C0D-5642-8B48-B1B9E64A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38735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101600</xdr:rowOff>
    </xdr:from>
    <xdr:to>
      <xdr:col>7</xdr:col>
      <xdr:colOff>355600</xdr:colOff>
      <xdr:row>18</xdr:row>
      <xdr:rowOff>215900</xdr:rowOff>
    </xdr:to>
    <xdr:pic>
      <xdr:nvPicPr>
        <xdr:cNvPr id="74" name="Picture 73" descr="E-mail">
          <a:hlinkClick xmlns:r="http://schemas.openxmlformats.org/officeDocument/2006/relationships" r:id="rId74" tgtFrame="Husain M. Murtadha"/>
          <a:extLst>
            <a:ext uri="{FF2B5EF4-FFF2-40B4-BE49-F238E27FC236}">
              <a16:creationId xmlns:a16="http://schemas.microsoft.com/office/drawing/2014/main" id="{76B88370-1CF6-714D-9925-B0E707F5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41783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165100</xdr:rowOff>
    </xdr:from>
    <xdr:to>
      <xdr:col>7</xdr:col>
      <xdr:colOff>355600</xdr:colOff>
      <xdr:row>20</xdr:row>
      <xdr:rowOff>38100</xdr:rowOff>
    </xdr:to>
    <xdr:pic>
      <xdr:nvPicPr>
        <xdr:cNvPr id="75" name="Picture 74" descr="E-mail">
          <a:hlinkClick xmlns:r="http://schemas.openxmlformats.org/officeDocument/2006/relationships" r:id="rId75" tgtFrame="Mohamed S. Shakeeb"/>
          <a:extLst>
            <a:ext uri="{FF2B5EF4-FFF2-40B4-BE49-F238E27FC236}">
              <a16:creationId xmlns:a16="http://schemas.microsoft.com/office/drawing/2014/main" id="{3075A891-BBC1-FC4E-B642-F539C014F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44831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lfservice.polytechnic.bh/PROD/bwlkosad.P_FacSelectAtypView?xyz=MTEzNjA=" TargetMode="External"/><Relationship Id="rId13" Type="http://schemas.openxmlformats.org/officeDocument/2006/relationships/hyperlink" Target="https://selfservice.polytechnic.bh/PROD/bwlkosad.P_FacSelectAtypView?xyz=MjMxNDU=" TargetMode="External"/><Relationship Id="rId3" Type="http://schemas.openxmlformats.org/officeDocument/2006/relationships/hyperlink" Target="https://selfservice.polytechnic.bh/PROD/bwlkosad.P_FacSelectAtypView?xyz=MjQ2NTA=" TargetMode="External"/><Relationship Id="rId7" Type="http://schemas.openxmlformats.org/officeDocument/2006/relationships/hyperlink" Target="https://selfservice.polytechnic.bh/PROD/bwlkosad.P_FacSelectAtypView?xyz=MjU0OTA=" TargetMode="External"/><Relationship Id="rId12" Type="http://schemas.openxmlformats.org/officeDocument/2006/relationships/hyperlink" Target="https://selfservice.polytechnic.bh/PROD/bwlkosad.P_FacSelectAtypView?xyz=MjExNTE=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selfservice.polytechnic.bh/PROD/bwlkosad.P_FacSelectAtypView?xyz=MjQzMDY=" TargetMode="External"/><Relationship Id="rId16" Type="http://schemas.openxmlformats.org/officeDocument/2006/relationships/hyperlink" Target="https://selfservice.polytechnic.bh/PROD/bwlkosad.P_FacSelectAtypView?xyz=MjIxODE=" TargetMode="External"/><Relationship Id="rId1" Type="http://schemas.openxmlformats.org/officeDocument/2006/relationships/hyperlink" Target="https://selfservice.polytechnic.bh/PROD/bwlkosad.P_FacSelectAtypView?xyz=MjYwMDk=" TargetMode="External"/><Relationship Id="rId6" Type="http://schemas.openxmlformats.org/officeDocument/2006/relationships/hyperlink" Target="https://selfservice.polytechnic.bh/PROD/bwlkosad.P_FacSelectAtypView?xyz=MjQxNDk=" TargetMode="External"/><Relationship Id="rId11" Type="http://schemas.openxmlformats.org/officeDocument/2006/relationships/hyperlink" Target="https://selfservice.polytechnic.bh/PROD/bwlkosad.P_FacSelectAtypView?xyz=MjE1MDA=" TargetMode="External"/><Relationship Id="rId5" Type="http://schemas.openxmlformats.org/officeDocument/2006/relationships/hyperlink" Target="https://selfservice.polytechnic.bh/PROD/bwlkosad.P_FacSelectAtypView?xyz=MjE2NjY=" TargetMode="External"/><Relationship Id="rId15" Type="http://schemas.openxmlformats.org/officeDocument/2006/relationships/hyperlink" Target="https://selfservice.polytechnic.bh/PROD/bwlkosad.P_FacSelectAtypView?xyz=MjM3NTU=" TargetMode="External"/><Relationship Id="rId10" Type="http://schemas.openxmlformats.org/officeDocument/2006/relationships/hyperlink" Target="https://selfservice.polytechnic.bh/PROD/bwlkosad.P_FacSelectAtypView?xyz=MjQ2NDI=" TargetMode="External"/><Relationship Id="rId4" Type="http://schemas.openxmlformats.org/officeDocument/2006/relationships/hyperlink" Target="https://selfservice.polytechnic.bh/PROD/bwlkosad.P_FacSelectAtypView?xyz=MjM1MTI=" TargetMode="External"/><Relationship Id="rId9" Type="http://schemas.openxmlformats.org/officeDocument/2006/relationships/hyperlink" Target="https://selfservice.polytechnic.bh/PROD/bwlkosad.P_FacSelectAtypView?xyz=MjMwNDU=" TargetMode="External"/><Relationship Id="rId14" Type="http://schemas.openxmlformats.org/officeDocument/2006/relationships/hyperlink" Target="https://selfservice.polytechnic.bh/PROD/bwlkosad.P_FacSelectAtypView?xyz=MjIxMj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"/>
  <sheetViews>
    <sheetView tabSelected="1" zoomScale="170" zoomScaleNormal="170" zoomScalePageLayoutView="14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F11" sqref="F11"/>
    </sheetView>
  </sheetViews>
  <sheetFormatPr baseColWidth="10" defaultColWidth="8.33203125" defaultRowHeight="14.25" customHeight="1" x14ac:dyDescent="0.25"/>
  <cols>
    <col min="1" max="1" width="13" style="3" bestFit="1" customWidth="1"/>
    <col min="2" max="2" width="16.6640625" style="3" customWidth="1"/>
    <col min="3" max="3" width="13.33203125" style="3" bestFit="1" customWidth="1"/>
    <col min="4" max="4" width="12.6640625" style="3" bestFit="1" customWidth="1"/>
    <col min="5" max="5" width="12.6640625" style="3" customWidth="1"/>
    <col min="6" max="6" width="4.6640625" style="3" customWidth="1"/>
    <col min="7" max="7" width="30.6640625" style="3" bestFit="1" customWidth="1"/>
    <col min="8" max="8" width="8.33203125" style="3" customWidth="1"/>
    <col min="9" max="11" width="9.6640625" style="4" customWidth="1"/>
    <col min="12" max="12" width="9.83203125" style="4" customWidth="1"/>
    <col min="13" max="13" width="11" style="4" customWidth="1"/>
    <col min="14" max="14" width="10.1640625" style="4" customWidth="1"/>
    <col min="15" max="19" width="8.33203125" style="4" customWidth="1"/>
    <col min="20" max="21" width="9.6640625" style="4" customWidth="1"/>
    <col min="22" max="16384" width="8.33203125" style="3"/>
  </cols>
  <sheetData>
    <row r="1" spans="1:21" s="1" customFormat="1" ht="50.5" customHeight="1" x14ac:dyDescent="0.25">
      <c r="A1" s="12" t="s">
        <v>16</v>
      </c>
      <c r="B1" s="12" t="s">
        <v>14</v>
      </c>
      <c r="C1" s="12" t="s">
        <v>20</v>
      </c>
      <c r="D1" s="12" t="s">
        <v>19</v>
      </c>
      <c r="E1" s="12" t="s">
        <v>33</v>
      </c>
      <c r="F1" s="12" t="s">
        <v>17</v>
      </c>
      <c r="G1" s="12" t="s">
        <v>24</v>
      </c>
      <c r="H1" s="12" t="s">
        <v>21</v>
      </c>
      <c r="I1" s="13" t="s">
        <v>15</v>
      </c>
      <c r="J1" s="13" t="s">
        <v>35</v>
      </c>
      <c r="K1" s="14" t="s">
        <v>25</v>
      </c>
      <c r="L1" s="13" t="s">
        <v>36</v>
      </c>
      <c r="M1" s="13" t="s">
        <v>23</v>
      </c>
      <c r="N1" s="14" t="s">
        <v>26</v>
      </c>
      <c r="O1" s="13" t="s">
        <v>29</v>
      </c>
      <c r="P1" s="13" t="s">
        <v>30</v>
      </c>
      <c r="Q1" s="13" t="s">
        <v>37</v>
      </c>
      <c r="R1" s="13" t="s">
        <v>22</v>
      </c>
      <c r="S1" s="14" t="s">
        <v>27</v>
      </c>
      <c r="T1" s="13" t="s">
        <v>4</v>
      </c>
      <c r="U1" s="13" t="s">
        <v>28</v>
      </c>
    </row>
    <row r="2" spans="1:21" ht="14.25" customHeight="1" x14ac:dyDescent="0.25">
      <c r="A2" s="35">
        <v>1</v>
      </c>
      <c r="B2" s="39">
        <v>201702097</v>
      </c>
      <c r="C2" s="35" t="s">
        <v>82</v>
      </c>
      <c r="D2" s="35" t="s">
        <v>54</v>
      </c>
      <c r="E2" s="30"/>
      <c r="F2" s="30"/>
      <c r="G2" s="30" t="str">
        <f t="shared" ref="G2:G17" si="0">CONCATENATE(B2,"@student.polytechnic.bh;")</f>
        <v>201702097@student.polytechnic.bh;</v>
      </c>
      <c r="H2" s="30"/>
      <c r="I2" s="15">
        <f t="shared" ref="I2:I17" si="1">IF(ISERROR(J2/3),"",J2/3)</f>
        <v>0</v>
      </c>
      <c r="J2" s="24"/>
      <c r="K2" s="20" t="str">
        <f t="shared" ref="K2:K17" si="2">IF(I2="NA","",IF(I2&gt;94.5,"A+",IF(I2&gt;89.5,"A",IF(I2&gt;84.5,"A-",IF(I2&gt;79.5,"B+",IF(I2&gt;74.5,"B",IF(I2&gt;69.5,"B-",IF(I2&gt;64.5,"C+",IF(I2&gt;59.5,"C","F")))))))))</f>
        <v>F</v>
      </c>
      <c r="L2" s="24"/>
      <c r="M2" s="15">
        <f t="shared" ref="M2:M17" si="3">IF(ISERROR(L2/350*100),"",L2*100/350)</f>
        <v>0</v>
      </c>
      <c r="N2" s="20" t="str">
        <f t="shared" ref="N2:N17" si="4">IF(M2="NA","",IF(M2/2.5&gt;94.5,"A+",IF(M2/2.5&gt;89.5,"A",IF(M2/2.5&gt;84.5,"A-",IF(M2/2.5&gt;79.5,"B+",IF(M2/2.5&gt;74.5,"B",IF(M2/2.5&gt;69.5,"B-",IF(M2/2.5&gt;64.5,"C+",IF(M2/2.5&gt;59.5,"C","F")))))))))</f>
        <v>F</v>
      </c>
      <c r="O2" s="24"/>
      <c r="P2" s="24"/>
      <c r="Q2" s="34">
        <f t="shared" ref="Q2:Q17" si="5">O2+P2</f>
        <v>0</v>
      </c>
      <c r="R2" s="32">
        <f t="shared" ref="R2:R17" si="6">IF(ISERROR(Q2*100/350),"",Q2*100/350)</f>
        <v>0</v>
      </c>
      <c r="S2" s="20" t="str">
        <f t="shared" ref="S2:S17" si="7">IF(R2="NA","",IF(R2&gt;94.5,"A+",IF(R2&gt;89.5,"A",IF(R2&gt;84.5,"A-",IF(R2&gt;79.5,"B+",IF(R2&gt;74.5,"B",IF(R2&gt;69.5,"B-",IF(R2&gt;64.5,"C+",IF(R2&gt;59.5,"C","F")))))))))</f>
        <v>F</v>
      </c>
      <c r="T2" s="16">
        <f t="shared" ref="T2:T17" si="8">IF(ISERROR((J2+L2+Q2)/10),"",(J2+L2+Q2)/10)</f>
        <v>0</v>
      </c>
      <c r="U2" s="21" t="str">
        <f t="shared" ref="U2:U17" si="9">IF(T2="","NA",IF(T2&gt;94.5,"A+",IF(T2&gt;89.5,"A",IF(T2&gt;84.5,"A-",IF(T2&gt;79.5,"B+",IF(T2&gt;74.5,"B",IF(T2&gt;69.5,"B-",IF(T2&gt;64.5,"C+",IF(T2&gt;59.5,"C","F")))))))))</f>
        <v>F</v>
      </c>
    </row>
    <row r="3" spans="1:21" ht="14.25" customHeight="1" x14ac:dyDescent="0.25">
      <c r="A3" s="35">
        <v>1</v>
      </c>
      <c r="B3" s="39">
        <v>201700318</v>
      </c>
      <c r="C3" s="35" t="s">
        <v>83</v>
      </c>
      <c r="D3" s="35" t="s">
        <v>56</v>
      </c>
      <c r="E3" s="30"/>
      <c r="F3" s="30">
        <v>2</v>
      </c>
      <c r="G3" s="30" t="str">
        <f t="shared" si="0"/>
        <v>201700318@student.polytechnic.bh;</v>
      </c>
      <c r="H3" s="30"/>
      <c r="I3" s="15">
        <f t="shared" si="1"/>
        <v>0</v>
      </c>
      <c r="J3" s="24"/>
      <c r="K3" s="20" t="str">
        <f t="shared" si="2"/>
        <v>F</v>
      </c>
      <c r="L3" s="24"/>
      <c r="M3" s="15">
        <f t="shared" si="3"/>
        <v>0</v>
      </c>
      <c r="N3" s="20" t="str">
        <f t="shared" si="4"/>
        <v>F</v>
      </c>
      <c r="O3" s="24"/>
      <c r="P3" s="24"/>
      <c r="Q3" s="34">
        <f t="shared" si="5"/>
        <v>0</v>
      </c>
      <c r="R3" s="32">
        <f t="shared" si="6"/>
        <v>0</v>
      </c>
      <c r="S3" s="20" t="str">
        <f t="shared" si="7"/>
        <v>F</v>
      </c>
      <c r="T3" s="16">
        <f t="shared" si="8"/>
        <v>0</v>
      </c>
      <c r="U3" s="21" t="str">
        <f t="shared" si="9"/>
        <v>F</v>
      </c>
    </row>
    <row r="4" spans="1:21" ht="14.25" customHeight="1" x14ac:dyDescent="0.25">
      <c r="A4" s="35">
        <v>1</v>
      </c>
      <c r="B4" s="39">
        <v>201700672</v>
      </c>
      <c r="C4" s="35" t="s">
        <v>84</v>
      </c>
      <c r="D4" s="35" t="s">
        <v>58</v>
      </c>
      <c r="E4" s="30"/>
      <c r="F4" s="30"/>
      <c r="G4" s="30" t="str">
        <f t="shared" si="0"/>
        <v>201700672@student.polytechnic.bh;</v>
      </c>
      <c r="H4" s="30"/>
      <c r="I4" s="15">
        <f t="shared" si="1"/>
        <v>0</v>
      </c>
      <c r="J4" s="24"/>
      <c r="K4" s="20" t="str">
        <f t="shared" si="2"/>
        <v>F</v>
      </c>
      <c r="L4" s="24"/>
      <c r="M4" s="15">
        <f t="shared" si="3"/>
        <v>0</v>
      </c>
      <c r="N4" s="20" t="str">
        <f t="shared" si="4"/>
        <v>F</v>
      </c>
      <c r="O4" s="24"/>
      <c r="P4" s="24"/>
      <c r="Q4" s="34">
        <f t="shared" si="5"/>
        <v>0</v>
      </c>
      <c r="R4" s="32">
        <f t="shared" si="6"/>
        <v>0</v>
      </c>
      <c r="S4" s="20" t="str">
        <f t="shared" si="7"/>
        <v>F</v>
      </c>
      <c r="T4" s="16">
        <f t="shared" si="8"/>
        <v>0</v>
      </c>
      <c r="U4" s="21" t="str">
        <f t="shared" si="9"/>
        <v>F</v>
      </c>
    </row>
    <row r="5" spans="1:21" ht="14.25" customHeight="1" x14ac:dyDescent="0.25">
      <c r="A5" s="35">
        <v>1</v>
      </c>
      <c r="B5" s="39">
        <v>201601577</v>
      </c>
      <c r="C5" s="35" t="s">
        <v>85</v>
      </c>
      <c r="D5" s="35" t="s">
        <v>59</v>
      </c>
      <c r="E5" s="30"/>
      <c r="F5" s="30">
        <v>1</v>
      </c>
      <c r="G5" s="30" t="str">
        <f t="shared" si="0"/>
        <v>201601577@student.polytechnic.bh;</v>
      </c>
      <c r="H5" s="30"/>
      <c r="I5" s="15">
        <f t="shared" si="1"/>
        <v>0</v>
      </c>
      <c r="J5" s="24"/>
      <c r="K5" s="20" t="str">
        <f t="shared" si="2"/>
        <v>F</v>
      </c>
      <c r="L5" s="24"/>
      <c r="M5" s="15">
        <f t="shared" si="3"/>
        <v>0</v>
      </c>
      <c r="N5" s="20" t="str">
        <f t="shared" si="4"/>
        <v>F</v>
      </c>
      <c r="O5" s="24"/>
      <c r="P5" s="24"/>
      <c r="Q5" s="34">
        <f t="shared" si="5"/>
        <v>0</v>
      </c>
      <c r="R5" s="32">
        <f t="shared" si="6"/>
        <v>0</v>
      </c>
      <c r="S5" s="20" t="str">
        <f t="shared" si="7"/>
        <v>F</v>
      </c>
      <c r="T5" s="16">
        <f t="shared" si="8"/>
        <v>0</v>
      </c>
      <c r="U5" s="21" t="str">
        <f t="shared" si="9"/>
        <v>F</v>
      </c>
    </row>
    <row r="6" spans="1:21" ht="14" customHeight="1" x14ac:dyDescent="0.25">
      <c r="A6" s="35">
        <v>1</v>
      </c>
      <c r="B6" s="39">
        <v>201501522</v>
      </c>
      <c r="C6" s="35" t="s">
        <v>86</v>
      </c>
      <c r="D6" s="35" t="s">
        <v>61</v>
      </c>
      <c r="E6" s="30"/>
      <c r="F6" s="30"/>
      <c r="G6" s="30" t="str">
        <f t="shared" si="0"/>
        <v>201501522@student.polytechnic.bh;</v>
      </c>
      <c r="H6" s="30"/>
      <c r="I6" s="15">
        <f t="shared" si="1"/>
        <v>0</v>
      </c>
      <c r="J6" s="24"/>
      <c r="K6" s="20" t="str">
        <f t="shared" si="2"/>
        <v>F</v>
      </c>
      <c r="L6" s="24"/>
      <c r="M6" s="15">
        <f t="shared" si="3"/>
        <v>0</v>
      </c>
      <c r="N6" s="20" t="str">
        <f t="shared" si="4"/>
        <v>F</v>
      </c>
      <c r="O6" s="24"/>
      <c r="P6" s="24"/>
      <c r="Q6" s="34">
        <f t="shared" si="5"/>
        <v>0</v>
      </c>
      <c r="R6" s="32">
        <f t="shared" si="6"/>
        <v>0</v>
      </c>
      <c r="S6" s="20" t="str">
        <f t="shared" si="7"/>
        <v>F</v>
      </c>
      <c r="T6" s="16">
        <f t="shared" si="8"/>
        <v>0</v>
      </c>
      <c r="U6" s="21" t="str">
        <f t="shared" si="9"/>
        <v>F</v>
      </c>
    </row>
    <row r="7" spans="1:21" ht="14" customHeight="1" x14ac:dyDescent="0.25">
      <c r="A7" s="35">
        <v>1</v>
      </c>
      <c r="B7" s="39">
        <v>201700154</v>
      </c>
      <c r="C7" s="35" t="s">
        <v>87</v>
      </c>
      <c r="D7" s="35" t="s">
        <v>63</v>
      </c>
      <c r="E7" s="30"/>
      <c r="F7" s="30">
        <v>3</v>
      </c>
      <c r="G7" s="30" t="str">
        <f t="shared" si="0"/>
        <v>201700154@student.polytechnic.bh;</v>
      </c>
      <c r="H7" s="30"/>
      <c r="I7" s="38">
        <f t="shared" si="1"/>
        <v>0</v>
      </c>
      <c r="J7" s="37"/>
      <c r="K7" s="37" t="str">
        <f t="shared" si="2"/>
        <v>F</v>
      </c>
      <c r="L7" s="24"/>
      <c r="M7" s="15">
        <f t="shared" si="3"/>
        <v>0</v>
      </c>
      <c r="N7" s="20" t="str">
        <f t="shared" si="4"/>
        <v>F</v>
      </c>
      <c r="O7" s="24"/>
      <c r="P7" s="24"/>
      <c r="Q7" s="34">
        <f t="shared" si="5"/>
        <v>0</v>
      </c>
      <c r="R7" s="32">
        <f t="shared" si="6"/>
        <v>0</v>
      </c>
      <c r="S7" s="20" t="str">
        <f t="shared" si="7"/>
        <v>F</v>
      </c>
      <c r="T7" s="16">
        <f t="shared" si="8"/>
        <v>0</v>
      </c>
      <c r="U7" s="21" t="str">
        <f t="shared" si="9"/>
        <v>F</v>
      </c>
    </row>
    <row r="8" spans="1:21" ht="14" customHeight="1" x14ac:dyDescent="0.25">
      <c r="A8" s="35">
        <v>1</v>
      </c>
      <c r="B8" s="39">
        <v>201701548</v>
      </c>
      <c r="C8" s="35" t="s">
        <v>88</v>
      </c>
      <c r="D8" s="35" t="s">
        <v>18</v>
      </c>
      <c r="E8" s="30"/>
      <c r="F8" s="30"/>
      <c r="G8" s="30" t="str">
        <f t="shared" si="0"/>
        <v>201701548@student.polytechnic.bh;</v>
      </c>
      <c r="H8" s="30"/>
      <c r="I8" s="15">
        <f t="shared" si="1"/>
        <v>0</v>
      </c>
      <c r="J8" s="24"/>
      <c r="K8" s="20" t="str">
        <f t="shared" si="2"/>
        <v>F</v>
      </c>
      <c r="L8" s="24"/>
      <c r="M8" s="15">
        <f t="shared" si="3"/>
        <v>0</v>
      </c>
      <c r="N8" s="20" t="str">
        <f t="shared" si="4"/>
        <v>F</v>
      </c>
      <c r="O8" s="24"/>
      <c r="P8" s="24"/>
      <c r="Q8" s="34">
        <f t="shared" si="5"/>
        <v>0</v>
      </c>
      <c r="R8" s="32">
        <f t="shared" si="6"/>
        <v>0</v>
      </c>
      <c r="S8" s="20" t="str">
        <f t="shared" si="7"/>
        <v>F</v>
      </c>
      <c r="T8" s="16">
        <f t="shared" si="8"/>
        <v>0</v>
      </c>
      <c r="U8" s="21" t="str">
        <f t="shared" si="9"/>
        <v>F</v>
      </c>
    </row>
    <row r="9" spans="1:21" ht="14" customHeight="1" x14ac:dyDescent="0.25">
      <c r="A9" s="35">
        <v>1</v>
      </c>
      <c r="B9" s="39">
        <v>201100538</v>
      </c>
      <c r="C9" s="35" t="s">
        <v>89</v>
      </c>
      <c r="D9" s="35" t="s">
        <v>66</v>
      </c>
      <c r="E9" s="30"/>
      <c r="F9" s="30"/>
      <c r="G9" s="30" t="str">
        <f t="shared" si="0"/>
        <v>201100538@student.polytechnic.bh;</v>
      </c>
      <c r="H9" s="30"/>
      <c r="I9" s="15">
        <f t="shared" si="1"/>
        <v>0</v>
      </c>
      <c r="J9" s="24"/>
      <c r="K9" s="20" t="str">
        <f t="shared" si="2"/>
        <v>F</v>
      </c>
      <c r="L9" s="24"/>
      <c r="M9" s="15">
        <f t="shared" si="3"/>
        <v>0</v>
      </c>
      <c r="N9" s="20" t="str">
        <f t="shared" si="4"/>
        <v>F</v>
      </c>
      <c r="O9" s="24"/>
      <c r="P9" s="24"/>
      <c r="Q9" s="34">
        <f t="shared" si="5"/>
        <v>0</v>
      </c>
      <c r="R9" s="32">
        <f t="shared" si="6"/>
        <v>0</v>
      </c>
      <c r="S9" s="20" t="str">
        <f t="shared" si="7"/>
        <v>F</v>
      </c>
      <c r="T9" s="16">
        <f t="shared" si="8"/>
        <v>0</v>
      </c>
      <c r="U9" s="21" t="str">
        <f t="shared" si="9"/>
        <v>F</v>
      </c>
    </row>
    <row r="10" spans="1:21" ht="14.25" customHeight="1" x14ac:dyDescent="0.25">
      <c r="A10" s="35">
        <v>1</v>
      </c>
      <c r="B10" s="39">
        <v>201601085</v>
      </c>
      <c r="C10" s="35" t="s">
        <v>90</v>
      </c>
      <c r="D10" s="35" t="s">
        <v>66</v>
      </c>
      <c r="E10" s="30"/>
      <c r="F10" s="30">
        <v>3</v>
      </c>
      <c r="G10" s="30" t="str">
        <f t="shared" si="0"/>
        <v>201601085@student.polytechnic.bh;</v>
      </c>
      <c r="H10" s="30"/>
      <c r="I10" s="15">
        <f t="shared" si="1"/>
        <v>0</v>
      </c>
      <c r="J10" s="24"/>
      <c r="K10" s="20" t="str">
        <f t="shared" si="2"/>
        <v>F</v>
      </c>
      <c r="L10" s="24"/>
      <c r="M10" s="15">
        <f t="shared" si="3"/>
        <v>0</v>
      </c>
      <c r="N10" s="20" t="str">
        <f t="shared" si="4"/>
        <v>F</v>
      </c>
      <c r="O10" s="24"/>
      <c r="P10" s="24"/>
      <c r="Q10" s="34">
        <f t="shared" si="5"/>
        <v>0</v>
      </c>
      <c r="R10" s="32">
        <f t="shared" si="6"/>
        <v>0</v>
      </c>
      <c r="S10" s="20" t="str">
        <f t="shared" si="7"/>
        <v>F</v>
      </c>
      <c r="T10" s="16">
        <f t="shared" si="8"/>
        <v>0</v>
      </c>
      <c r="U10" s="21" t="str">
        <f t="shared" si="9"/>
        <v>F</v>
      </c>
    </row>
    <row r="11" spans="1:21" ht="14.25" customHeight="1" x14ac:dyDescent="0.25">
      <c r="A11" s="35">
        <v>1</v>
      </c>
      <c r="B11" s="39">
        <v>201700663</v>
      </c>
      <c r="C11" s="35" t="s">
        <v>91</v>
      </c>
      <c r="D11" s="35" t="s">
        <v>69</v>
      </c>
      <c r="E11" s="30"/>
      <c r="F11" s="30"/>
      <c r="G11" s="30" t="str">
        <f t="shared" si="0"/>
        <v>201700663@student.polytechnic.bh;</v>
      </c>
      <c r="H11" s="30"/>
      <c r="I11" s="15">
        <f t="shared" si="1"/>
        <v>0</v>
      </c>
      <c r="J11" s="24"/>
      <c r="K11" s="20" t="str">
        <f t="shared" si="2"/>
        <v>F</v>
      </c>
      <c r="L11" s="24"/>
      <c r="M11" s="15">
        <f t="shared" si="3"/>
        <v>0</v>
      </c>
      <c r="N11" s="20" t="str">
        <f t="shared" si="4"/>
        <v>F</v>
      </c>
      <c r="O11" s="24"/>
      <c r="P11" s="24"/>
      <c r="Q11" s="34">
        <f t="shared" si="5"/>
        <v>0</v>
      </c>
      <c r="R11" s="32">
        <f t="shared" si="6"/>
        <v>0</v>
      </c>
      <c r="S11" s="20" t="str">
        <f t="shared" si="7"/>
        <v>F</v>
      </c>
      <c r="T11" s="16">
        <f t="shared" si="8"/>
        <v>0</v>
      </c>
      <c r="U11" s="21" t="str">
        <f t="shared" si="9"/>
        <v>F</v>
      </c>
    </row>
    <row r="12" spans="1:21" ht="14.25" customHeight="1" x14ac:dyDescent="0.25">
      <c r="A12" s="35">
        <v>1</v>
      </c>
      <c r="B12" s="39">
        <v>201600116</v>
      </c>
      <c r="C12" s="35" t="s">
        <v>92</v>
      </c>
      <c r="D12" s="35" t="s">
        <v>71</v>
      </c>
      <c r="E12" s="30"/>
      <c r="F12" s="30">
        <v>1</v>
      </c>
      <c r="G12" s="30" t="str">
        <f t="shared" si="0"/>
        <v>201600116@student.polytechnic.bh;</v>
      </c>
      <c r="H12" s="30"/>
      <c r="I12" s="38">
        <f t="shared" si="1"/>
        <v>0</v>
      </c>
      <c r="J12" s="37"/>
      <c r="K12" s="37" t="str">
        <f t="shared" si="2"/>
        <v>F</v>
      </c>
      <c r="L12" s="24"/>
      <c r="M12" s="15">
        <f t="shared" si="3"/>
        <v>0</v>
      </c>
      <c r="N12" s="20" t="str">
        <f t="shared" si="4"/>
        <v>F</v>
      </c>
      <c r="O12" s="24"/>
      <c r="P12" s="24"/>
      <c r="Q12" s="34">
        <f t="shared" si="5"/>
        <v>0</v>
      </c>
      <c r="R12" s="32">
        <f t="shared" si="6"/>
        <v>0</v>
      </c>
      <c r="S12" s="20" t="str">
        <f t="shared" si="7"/>
        <v>F</v>
      </c>
      <c r="T12" s="16">
        <f t="shared" si="8"/>
        <v>0</v>
      </c>
      <c r="U12" s="21" t="str">
        <f t="shared" si="9"/>
        <v>F</v>
      </c>
    </row>
    <row r="13" spans="1:21" ht="14.25" customHeight="1" x14ac:dyDescent="0.25">
      <c r="A13" s="35">
        <v>1</v>
      </c>
      <c r="B13" s="39">
        <v>201500975</v>
      </c>
      <c r="C13" s="35" t="s">
        <v>93</v>
      </c>
      <c r="D13" s="35" t="s">
        <v>73</v>
      </c>
      <c r="E13" s="30"/>
      <c r="F13" s="30"/>
      <c r="G13" s="30" t="str">
        <f t="shared" si="0"/>
        <v>201500975@student.polytechnic.bh;</v>
      </c>
      <c r="H13" s="30"/>
      <c r="I13" s="15">
        <f t="shared" si="1"/>
        <v>0</v>
      </c>
      <c r="J13" s="24"/>
      <c r="K13" s="20" t="str">
        <f t="shared" si="2"/>
        <v>F</v>
      </c>
      <c r="L13" s="24"/>
      <c r="M13" s="15">
        <f t="shared" si="3"/>
        <v>0</v>
      </c>
      <c r="N13" s="20" t="str">
        <f t="shared" si="4"/>
        <v>F</v>
      </c>
      <c r="O13" s="24"/>
      <c r="P13" s="24"/>
      <c r="Q13" s="34">
        <f t="shared" si="5"/>
        <v>0</v>
      </c>
      <c r="R13" s="32">
        <f t="shared" si="6"/>
        <v>0</v>
      </c>
      <c r="S13" s="20" t="str">
        <f t="shared" si="7"/>
        <v>F</v>
      </c>
      <c r="T13" s="16">
        <f t="shared" si="8"/>
        <v>0</v>
      </c>
      <c r="U13" s="21" t="str">
        <f t="shared" si="9"/>
        <v>F</v>
      </c>
    </row>
    <row r="14" spans="1:21" ht="14.25" customHeight="1" x14ac:dyDescent="0.25">
      <c r="A14" s="35">
        <v>1</v>
      </c>
      <c r="B14" s="39">
        <v>201601189</v>
      </c>
      <c r="C14" s="35" t="s">
        <v>94</v>
      </c>
      <c r="D14" s="35" t="s">
        <v>75</v>
      </c>
      <c r="E14" s="30"/>
      <c r="F14" s="30">
        <v>2</v>
      </c>
      <c r="G14" s="30" t="str">
        <f t="shared" si="0"/>
        <v>201601189@student.polytechnic.bh;</v>
      </c>
      <c r="H14" s="30"/>
      <c r="I14" s="15">
        <f t="shared" si="1"/>
        <v>0</v>
      </c>
      <c r="J14" s="24"/>
      <c r="K14" s="20" t="str">
        <f t="shared" si="2"/>
        <v>F</v>
      </c>
      <c r="L14" s="24"/>
      <c r="M14" s="15">
        <f t="shared" si="3"/>
        <v>0</v>
      </c>
      <c r="N14" s="20" t="str">
        <f t="shared" si="4"/>
        <v>F</v>
      </c>
      <c r="O14" s="24"/>
      <c r="P14" s="24"/>
      <c r="Q14" s="34">
        <f t="shared" si="5"/>
        <v>0</v>
      </c>
      <c r="R14" s="32">
        <f t="shared" si="6"/>
        <v>0</v>
      </c>
      <c r="S14" s="20" t="str">
        <f t="shared" si="7"/>
        <v>F</v>
      </c>
      <c r="T14" s="16">
        <f t="shared" si="8"/>
        <v>0</v>
      </c>
      <c r="U14" s="21" t="str">
        <f t="shared" si="9"/>
        <v>F</v>
      </c>
    </row>
    <row r="15" spans="1:21" ht="14.25" customHeight="1" x14ac:dyDescent="0.25">
      <c r="A15" s="35">
        <v>1</v>
      </c>
      <c r="B15" s="39">
        <v>201600140</v>
      </c>
      <c r="C15" s="35" t="s">
        <v>34</v>
      </c>
      <c r="D15" s="35" t="s">
        <v>77</v>
      </c>
      <c r="E15" s="30"/>
      <c r="F15" s="30"/>
      <c r="G15" s="30" t="str">
        <f t="shared" si="0"/>
        <v>201600140@student.polytechnic.bh;</v>
      </c>
      <c r="H15" s="30"/>
      <c r="I15" s="38">
        <f t="shared" si="1"/>
        <v>0</v>
      </c>
      <c r="J15" s="37"/>
      <c r="K15" s="37" t="str">
        <f t="shared" si="2"/>
        <v>F</v>
      </c>
      <c r="L15" s="24"/>
      <c r="M15" s="15">
        <f t="shared" si="3"/>
        <v>0</v>
      </c>
      <c r="N15" s="20" t="str">
        <f t="shared" si="4"/>
        <v>F</v>
      </c>
      <c r="O15" s="24"/>
      <c r="P15" s="24"/>
      <c r="Q15" s="34">
        <f t="shared" si="5"/>
        <v>0</v>
      </c>
      <c r="R15" s="32">
        <f t="shared" si="6"/>
        <v>0</v>
      </c>
      <c r="S15" s="20" t="str">
        <f t="shared" si="7"/>
        <v>F</v>
      </c>
      <c r="T15" s="16">
        <f t="shared" si="8"/>
        <v>0</v>
      </c>
      <c r="U15" s="21" t="str">
        <f t="shared" si="9"/>
        <v>F</v>
      </c>
    </row>
    <row r="16" spans="1:21" ht="14.25" customHeight="1" x14ac:dyDescent="0.25">
      <c r="A16" s="35">
        <v>1</v>
      </c>
      <c r="B16" s="39">
        <v>201601829</v>
      </c>
      <c r="C16" s="35" t="s">
        <v>95</v>
      </c>
      <c r="D16" s="35" t="s">
        <v>79</v>
      </c>
      <c r="E16" s="30"/>
      <c r="F16" s="30"/>
      <c r="G16" s="30" t="str">
        <f t="shared" si="0"/>
        <v>201601829@student.polytechnic.bh;</v>
      </c>
      <c r="H16" s="30"/>
      <c r="I16" s="15">
        <f t="shared" si="1"/>
        <v>0</v>
      </c>
      <c r="J16" s="24"/>
      <c r="K16" s="20" t="str">
        <f t="shared" si="2"/>
        <v>F</v>
      </c>
      <c r="L16" s="24"/>
      <c r="M16" s="15">
        <f t="shared" si="3"/>
        <v>0</v>
      </c>
      <c r="N16" s="20" t="str">
        <f t="shared" si="4"/>
        <v>F</v>
      </c>
      <c r="O16" s="24"/>
      <c r="P16" s="24"/>
      <c r="Q16" s="34">
        <f t="shared" si="5"/>
        <v>0</v>
      </c>
      <c r="R16" s="32">
        <f t="shared" si="6"/>
        <v>0</v>
      </c>
      <c r="S16" s="20" t="str">
        <f t="shared" si="7"/>
        <v>F</v>
      </c>
      <c r="T16" s="16">
        <f t="shared" si="8"/>
        <v>0</v>
      </c>
      <c r="U16" s="21" t="str">
        <f t="shared" si="9"/>
        <v>F</v>
      </c>
    </row>
    <row r="17" spans="1:21" ht="14.25" customHeight="1" x14ac:dyDescent="0.25">
      <c r="A17" s="35">
        <v>1</v>
      </c>
      <c r="B17" s="39">
        <v>201600196</v>
      </c>
      <c r="C17" s="35" t="s">
        <v>34</v>
      </c>
      <c r="D17" s="35" t="s">
        <v>81</v>
      </c>
      <c r="E17" s="35"/>
      <c r="F17" s="30"/>
      <c r="G17" s="30" t="str">
        <f t="shared" si="0"/>
        <v>201600196@student.polytechnic.bh;</v>
      </c>
      <c r="H17" s="30"/>
      <c r="I17" s="15">
        <f t="shared" si="1"/>
        <v>0</v>
      </c>
      <c r="J17" s="24"/>
      <c r="K17" s="20" t="str">
        <f t="shared" si="2"/>
        <v>F</v>
      </c>
      <c r="L17" s="24"/>
      <c r="M17" s="15">
        <f t="shared" si="3"/>
        <v>0</v>
      </c>
      <c r="N17" s="20" t="str">
        <f t="shared" si="4"/>
        <v>F</v>
      </c>
      <c r="O17" s="24"/>
      <c r="P17" s="24"/>
      <c r="Q17" s="34">
        <f t="shared" si="5"/>
        <v>0</v>
      </c>
      <c r="R17" s="32">
        <f t="shared" si="6"/>
        <v>0</v>
      </c>
      <c r="S17" s="20" t="str">
        <f t="shared" si="7"/>
        <v>F</v>
      </c>
      <c r="T17" s="16">
        <f t="shared" si="8"/>
        <v>0</v>
      </c>
      <c r="U17" s="21" t="str">
        <f t="shared" si="9"/>
        <v>F</v>
      </c>
    </row>
    <row r="18" spans="1:21" ht="14.25" customHeight="1" x14ac:dyDescent="0.25">
      <c r="A18" s="30"/>
      <c r="B18" s="30"/>
      <c r="C18" s="30"/>
      <c r="D18" s="30"/>
      <c r="E18" s="30"/>
      <c r="F18" s="30"/>
      <c r="G18" s="30"/>
      <c r="H18" s="30"/>
      <c r="I18" s="15"/>
      <c r="J18" s="24"/>
      <c r="K18" s="20"/>
      <c r="L18" s="24"/>
      <c r="M18" s="15"/>
      <c r="N18" s="20"/>
      <c r="O18" s="24"/>
      <c r="P18" s="24"/>
      <c r="Q18" s="34"/>
      <c r="R18" s="32"/>
      <c r="S18" s="20"/>
      <c r="T18" s="16"/>
      <c r="U18" s="21"/>
    </row>
    <row r="19" spans="1:21" ht="14.25" customHeight="1" x14ac:dyDescent="0.25">
      <c r="A19" s="30"/>
      <c r="B19" s="30"/>
      <c r="C19" s="30"/>
      <c r="D19" s="30"/>
      <c r="E19" s="30"/>
      <c r="F19" s="30"/>
      <c r="G19" s="30"/>
      <c r="H19" s="30"/>
      <c r="I19" s="15"/>
      <c r="J19" s="24"/>
      <c r="K19" s="20"/>
      <c r="L19" s="24"/>
      <c r="M19" s="15"/>
      <c r="N19" s="20"/>
      <c r="O19" s="24"/>
      <c r="P19" s="24"/>
      <c r="Q19" s="34"/>
      <c r="R19" s="32"/>
      <c r="S19" s="20"/>
      <c r="T19" s="16"/>
      <c r="U19" s="21"/>
    </row>
    <row r="20" spans="1:21" ht="14.25" customHeight="1" x14ac:dyDescent="0.25">
      <c r="A20" s="29"/>
      <c r="B20" s="29"/>
      <c r="C20" s="29"/>
      <c r="D20" s="29"/>
      <c r="E20" s="35"/>
      <c r="F20" s="29"/>
      <c r="G20" s="30"/>
      <c r="H20" s="30"/>
      <c r="I20" s="15"/>
      <c r="J20" s="24"/>
      <c r="K20" s="20"/>
      <c r="L20" s="24"/>
      <c r="M20" s="15"/>
      <c r="N20" s="20"/>
      <c r="O20" s="24"/>
      <c r="P20" s="24"/>
      <c r="Q20" s="34"/>
      <c r="R20" s="32"/>
      <c r="S20" s="20"/>
      <c r="T20" s="16"/>
      <c r="U20" s="21"/>
    </row>
    <row r="21" spans="1:21" ht="14.25" customHeight="1" x14ac:dyDescent="0.25">
      <c r="A21" s="29"/>
      <c r="B21" s="29"/>
      <c r="C21" s="29"/>
      <c r="D21" s="29"/>
      <c r="E21" s="29"/>
      <c r="F21" s="29"/>
      <c r="G21" s="30"/>
      <c r="H21" s="30"/>
      <c r="I21" s="15"/>
      <c r="J21" s="24"/>
      <c r="K21" s="20"/>
      <c r="L21" s="24"/>
      <c r="M21" s="15"/>
      <c r="N21" s="20"/>
      <c r="O21" s="24"/>
      <c r="P21" s="24"/>
      <c r="Q21" s="34"/>
      <c r="R21" s="32"/>
      <c r="S21" s="20"/>
      <c r="T21" s="16"/>
      <c r="U21" s="21"/>
    </row>
    <row r="22" spans="1:21" ht="14.25" customHeight="1" x14ac:dyDescent="0.25">
      <c r="A22" s="29"/>
      <c r="B22" s="29"/>
      <c r="C22" s="29"/>
      <c r="D22" s="29"/>
      <c r="E22" s="29"/>
      <c r="F22" s="29"/>
      <c r="G22" s="30"/>
      <c r="H22" s="30"/>
      <c r="I22" s="15"/>
      <c r="J22" s="24"/>
      <c r="K22" s="20"/>
      <c r="L22" s="24"/>
      <c r="M22" s="15"/>
      <c r="N22" s="20"/>
      <c r="O22" s="24"/>
      <c r="P22" s="24"/>
      <c r="Q22" s="34"/>
      <c r="R22" s="32"/>
      <c r="S22" s="20"/>
      <c r="T22" s="16"/>
      <c r="U22" s="21"/>
    </row>
    <row r="23" spans="1:21" ht="14.25" customHeight="1" x14ac:dyDescent="0.25">
      <c r="A23" s="29"/>
      <c r="B23" s="29"/>
      <c r="C23" s="29"/>
      <c r="D23" s="29"/>
      <c r="E23" s="29"/>
      <c r="F23" s="29"/>
      <c r="G23" s="30"/>
      <c r="H23" s="30"/>
      <c r="I23" s="15"/>
      <c r="J23" s="24"/>
      <c r="K23" s="20"/>
      <c r="L23" s="24"/>
      <c r="M23" s="15"/>
      <c r="N23" s="20"/>
      <c r="O23" s="24"/>
      <c r="P23" s="24"/>
      <c r="Q23" s="34"/>
      <c r="R23" s="32"/>
      <c r="S23" s="20"/>
      <c r="T23" s="16"/>
      <c r="U23" s="21"/>
    </row>
    <row r="24" spans="1:21" ht="14.25" customHeight="1" x14ac:dyDescent="0.25">
      <c r="A24" s="29"/>
      <c r="B24" s="29"/>
      <c r="C24" s="29"/>
      <c r="D24" s="29"/>
      <c r="E24" s="35"/>
      <c r="F24" s="29"/>
      <c r="G24" s="30"/>
      <c r="H24" s="30"/>
      <c r="I24" s="15"/>
      <c r="J24" s="24"/>
      <c r="K24" s="20"/>
      <c r="L24" s="24"/>
      <c r="M24" s="15"/>
      <c r="N24" s="20"/>
      <c r="O24" s="24"/>
      <c r="P24" s="24"/>
      <c r="Q24" s="34"/>
      <c r="R24" s="32"/>
      <c r="S24" s="20"/>
      <c r="T24" s="16"/>
      <c r="U24" s="21"/>
    </row>
    <row r="25" spans="1:21" ht="14.25" customHeight="1" x14ac:dyDescent="0.25">
      <c r="A25" s="36"/>
      <c r="B25" s="36"/>
      <c r="C25" s="36"/>
      <c r="D25" s="36"/>
      <c r="E25" s="36"/>
      <c r="F25" s="36"/>
      <c r="G25" s="30"/>
      <c r="H25" s="30"/>
      <c r="I25" s="15"/>
      <c r="J25" s="24"/>
      <c r="K25" s="20"/>
      <c r="L25" s="24"/>
      <c r="M25" s="15"/>
      <c r="N25" s="20"/>
      <c r="O25" s="24"/>
      <c r="P25" s="24"/>
      <c r="Q25" s="34"/>
      <c r="R25" s="32"/>
      <c r="S25" s="20"/>
      <c r="T25" s="16"/>
      <c r="U25" s="21"/>
    </row>
    <row r="26" spans="1:21" ht="14.25" customHeight="1" x14ac:dyDescent="0.25">
      <c r="A26" s="29"/>
      <c r="B26" s="29"/>
      <c r="C26" s="29"/>
      <c r="D26" s="29"/>
      <c r="E26" s="29"/>
      <c r="F26" s="29"/>
      <c r="G26" s="30"/>
      <c r="H26" s="30"/>
      <c r="I26" s="15"/>
      <c r="J26" s="24"/>
      <c r="K26" s="20"/>
      <c r="L26" s="24"/>
      <c r="M26" s="15"/>
      <c r="N26" s="20"/>
      <c r="O26" s="24"/>
      <c r="P26" s="24"/>
      <c r="Q26" s="34"/>
      <c r="R26" s="32"/>
      <c r="S26" s="20"/>
      <c r="T26" s="16"/>
      <c r="U26" s="21"/>
    </row>
    <row r="27" spans="1:21" ht="14.25" customHeight="1" x14ac:dyDescent="0.25">
      <c r="A27" s="29"/>
      <c r="B27" s="29"/>
      <c r="C27" s="29"/>
      <c r="D27" s="29"/>
      <c r="E27" s="29"/>
      <c r="F27" s="29"/>
      <c r="G27" s="30"/>
      <c r="H27" s="30"/>
      <c r="I27" s="15"/>
      <c r="J27" s="24"/>
      <c r="K27" s="20"/>
      <c r="L27" s="24"/>
      <c r="M27" s="15"/>
      <c r="N27" s="20"/>
      <c r="O27" s="24"/>
      <c r="P27" s="24"/>
      <c r="Q27" s="34"/>
      <c r="R27" s="32"/>
      <c r="S27" s="20"/>
      <c r="T27" s="16"/>
      <c r="U27" s="21"/>
    </row>
    <row r="28" spans="1:21" ht="14.25" customHeight="1" x14ac:dyDescent="0.25">
      <c r="A28" s="29"/>
      <c r="B28" s="29"/>
      <c r="C28" s="29"/>
      <c r="D28" s="29"/>
      <c r="E28" s="29"/>
      <c r="F28" s="29"/>
      <c r="G28" s="30"/>
      <c r="H28" s="30"/>
      <c r="I28" s="15"/>
      <c r="J28" s="24"/>
      <c r="K28" s="20"/>
      <c r="L28" s="24"/>
      <c r="M28" s="15"/>
      <c r="N28" s="20"/>
      <c r="O28" s="24"/>
      <c r="P28" s="24"/>
      <c r="Q28" s="34"/>
      <c r="R28" s="32"/>
      <c r="S28" s="20"/>
      <c r="T28" s="16"/>
      <c r="U28" s="21"/>
    </row>
    <row r="29" spans="1:21" ht="14.25" customHeight="1" x14ac:dyDescent="0.25">
      <c r="A29" s="29"/>
      <c r="B29" s="29"/>
      <c r="C29" s="29"/>
      <c r="D29" s="29"/>
      <c r="E29" s="29"/>
      <c r="F29" s="29"/>
      <c r="G29" s="30"/>
      <c r="H29" s="30"/>
      <c r="I29" s="15"/>
      <c r="J29" s="24"/>
      <c r="K29" s="20"/>
      <c r="L29" s="24"/>
      <c r="M29" s="15"/>
      <c r="N29" s="20"/>
      <c r="O29" s="24"/>
      <c r="P29" s="24"/>
      <c r="Q29" s="34"/>
      <c r="R29" s="32"/>
      <c r="S29" s="20"/>
      <c r="T29" s="16"/>
      <c r="U29" s="21"/>
    </row>
    <row r="30" spans="1:21" ht="14.25" customHeight="1" x14ac:dyDescent="0.25">
      <c r="A30" s="29"/>
      <c r="B30" s="29"/>
      <c r="C30" s="29"/>
      <c r="D30" s="29"/>
      <c r="E30" s="29"/>
      <c r="F30" s="29"/>
      <c r="G30" s="30"/>
      <c r="H30" s="30"/>
      <c r="I30" s="15"/>
      <c r="J30" s="24"/>
      <c r="K30" s="20"/>
      <c r="L30" s="24"/>
      <c r="M30" s="15"/>
      <c r="N30" s="20"/>
      <c r="O30" s="24"/>
      <c r="P30" s="24"/>
      <c r="Q30" s="34"/>
      <c r="R30" s="32"/>
      <c r="S30" s="20"/>
      <c r="T30" s="16"/>
      <c r="U30" s="21"/>
    </row>
    <row r="31" spans="1:21" ht="14.25" customHeight="1" x14ac:dyDescent="0.25">
      <c r="A31" s="29"/>
      <c r="B31" s="29"/>
      <c r="C31" s="29"/>
      <c r="D31" s="29"/>
      <c r="E31" s="29"/>
      <c r="F31" s="29"/>
      <c r="G31" s="30"/>
      <c r="H31" s="30"/>
      <c r="I31" s="15"/>
      <c r="J31" s="24"/>
      <c r="K31" s="20"/>
      <c r="L31" s="24"/>
      <c r="M31" s="15"/>
      <c r="N31" s="20"/>
      <c r="O31" s="24"/>
      <c r="P31" s="24"/>
      <c r="Q31" s="34"/>
      <c r="R31" s="32"/>
      <c r="S31" s="20"/>
      <c r="T31" s="16"/>
      <c r="U31" s="21"/>
    </row>
    <row r="32" spans="1:21" ht="14.25" customHeight="1" x14ac:dyDescent="0.25">
      <c r="A32" s="29"/>
      <c r="B32" s="29"/>
      <c r="C32" s="29"/>
      <c r="D32" s="29"/>
      <c r="E32" s="29"/>
      <c r="F32" s="29"/>
      <c r="G32" s="30"/>
      <c r="H32" s="30"/>
      <c r="I32" s="15"/>
      <c r="J32" s="24"/>
      <c r="K32" s="20"/>
      <c r="L32" s="24"/>
      <c r="M32" s="15"/>
      <c r="N32" s="20"/>
      <c r="O32" s="24"/>
      <c r="P32" s="24"/>
      <c r="Q32" s="34"/>
      <c r="R32" s="32"/>
      <c r="S32" s="20"/>
      <c r="T32" s="16"/>
      <c r="U32" s="21"/>
    </row>
    <row r="33" spans="1:22" ht="14.25" customHeight="1" x14ac:dyDescent="0.25">
      <c r="A33" s="29"/>
      <c r="B33" s="29"/>
      <c r="C33" s="29"/>
      <c r="D33" s="29"/>
      <c r="E33" s="35"/>
      <c r="F33" s="29"/>
      <c r="G33" s="30"/>
      <c r="H33" s="30"/>
      <c r="I33" s="15"/>
      <c r="J33" s="24"/>
      <c r="K33" s="20"/>
      <c r="L33" s="24"/>
      <c r="M33" s="15"/>
      <c r="N33" s="20"/>
      <c r="O33" s="24"/>
      <c r="P33" s="24"/>
      <c r="Q33" s="34"/>
      <c r="R33" s="32"/>
      <c r="S33" s="20"/>
      <c r="T33" s="16"/>
      <c r="U33" s="21"/>
    </row>
    <row r="34" spans="1:22" ht="14.25" customHeight="1" x14ac:dyDescent="0.25">
      <c r="A34" s="29"/>
      <c r="B34" s="29"/>
      <c r="C34" s="29"/>
      <c r="D34" s="29"/>
      <c r="E34" s="35"/>
      <c r="F34" s="29"/>
      <c r="G34" s="30"/>
      <c r="H34" s="30"/>
      <c r="I34" s="15"/>
      <c r="J34" s="24"/>
      <c r="K34" s="20"/>
      <c r="L34" s="24"/>
      <c r="M34" s="15"/>
      <c r="N34" s="20"/>
      <c r="O34" s="24"/>
      <c r="P34" s="24"/>
      <c r="Q34" s="34"/>
      <c r="R34" s="32"/>
      <c r="S34" s="20"/>
      <c r="T34" s="16"/>
      <c r="U34" s="21"/>
    </row>
    <row r="35" spans="1:22" ht="14.25" customHeight="1" x14ac:dyDescent="0.25">
      <c r="A35" s="29"/>
      <c r="B35" s="29"/>
      <c r="C35" s="29"/>
      <c r="D35" s="29"/>
      <c r="E35" s="29"/>
      <c r="F35" s="29"/>
      <c r="G35" s="30"/>
      <c r="H35" s="30"/>
      <c r="I35" s="15"/>
      <c r="J35" s="24"/>
      <c r="K35" s="20"/>
      <c r="L35" s="24"/>
      <c r="M35" s="15"/>
      <c r="N35" s="20"/>
      <c r="O35" s="24"/>
      <c r="P35" s="24"/>
      <c r="Q35" s="34"/>
      <c r="R35" s="32"/>
      <c r="S35" s="20"/>
      <c r="T35" s="16"/>
      <c r="U35" s="21"/>
    </row>
    <row r="36" spans="1:22" ht="14.25" customHeight="1" x14ac:dyDescent="0.25">
      <c r="A36" s="29"/>
      <c r="B36" s="29"/>
      <c r="C36" s="29"/>
      <c r="D36" s="29"/>
      <c r="E36" s="29"/>
      <c r="F36" s="29"/>
      <c r="G36" s="30"/>
      <c r="H36" s="30"/>
      <c r="I36" s="15"/>
      <c r="J36" s="24"/>
      <c r="K36" s="20"/>
      <c r="L36" s="24"/>
      <c r="M36" s="15"/>
      <c r="N36" s="20"/>
      <c r="O36" s="24"/>
      <c r="P36" s="24"/>
      <c r="Q36" s="34"/>
      <c r="R36" s="32"/>
      <c r="S36" s="20"/>
      <c r="T36" s="16"/>
      <c r="U36" s="21"/>
    </row>
    <row r="37" spans="1:22" ht="14.25" customHeight="1" x14ac:dyDescent="0.25">
      <c r="A37" s="29"/>
      <c r="B37" s="29"/>
      <c r="C37" s="29"/>
      <c r="D37" s="29"/>
      <c r="E37" s="29"/>
      <c r="F37" s="29"/>
      <c r="G37" s="30"/>
      <c r="H37" s="30"/>
      <c r="I37" s="15"/>
      <c r="J37" s="24"/>
      <c r="K37" s="20"/>
      <c r="L37" s="24"/>
      <c r="M37" s="15"/>
      <c r="N37" s="20"/>
      <c r="O37" s="24"/>
      <c r="P37" s="24"/>
      <c r="Q37" s="34"/>
      <c r="R37" s="32"/>
      <c r="S37" s="20"/>
      <c r="T37" s="16"/>
      <c r="U37" s="21"/>
    </row>
    <row r="38" spans="1:22" ht="14.25" customHeight="1" x14ac:dyDescent="0.25">
      <c r="A38" s="29"/>
      <c r="B38" s="29"/>
      <c r="C38" s="29"/>
      <c r="D38" s="29"/>
      <c r="E38" s="29"/>
      <c r="F38" s="29"/>
      <c r="G38" s="30"/>
      <c r="H38" s="30"/>
      <c r="I38" s="15"/>
      <c r="J38" s="24"/>
      <c r="K38" s="20"/>
      <c r="L38" s="24"/>
      <c r="M38" s="15"/>
      <c r="N38" s="20"/>
      <c r="O38" s="24"/>
      <c r="P38" s="24"/>
      <c r="Q38" s="34"/>
      <c r="R38" s="32"/>
      <c r="S38" s="20"/>
      <c r="T38" s="16"/>
      <c r="U38" s="21"/>
    </row>
    <row r="39" spans="1:22" ht="14.25" customHeight="1" x14ac:dyDescent="0.25">
      <c r="A39" s="29"/>
      <c r="B39" s="29"/>
      <c r="C39" s="29"/>
      <c r="D39" s="29"/>
      <c r="E39" s="29"/>
      <c r="F39" s="29"/>
      <c r="G39" s="30"/>
      <c r="H39" s="30"/>
      <c r="I39" s="15"/>
      <c r="J39" s="24"/>
      <c r="K39" s="20"/>
      <c r="L39" s="24"/>
      <c r="M39" s="15"/>
      <c r="N39" s="20"/>
      <c r="O39" s="24"/>
      <c r="P39" s="24"/>
      <c r="Q39" s="34"/>
      <c r="R39" s="32"/>
      <c r="S39" s="20"/>
      <c r="T39" s="16"/>
      <c r="U39" s="21"/>
    </row>
    <row r="41" spans="1:22" ht="14.25" customHeight="1" x14ac:dyDescent="0.25">
      <c r="G41" s="33" t="s">
        <v>31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2" ht="14.25" customHeight="1" x14ac:dyDescent="0.25">
      <c r="C42" s="31"/>
      <c r="I42" s="23" t="s">
        <v>0</v>
      </c>
      <c r="J42" s="5">
        <f>MAX(I2:I39)</f>
        <v>0</v>
      </c>
      <c r="K42" s="20" t="str">
        <f>IF(J42&gt;94.5,"A+",IF(J42&gt;89.5,"A",IF(J42&gt;84.5,"A-",IF(J42&gt;79.5,"B+",IF(J42&gt;74.5,"B",IF(J42&gt;69.5,"B-",IF(J42&gt;64.5,"C+",IF(J42&gt;59.5,"C","F"))))))))</f>
        <v>F</v>
      </c>
      <c r="L42" s="5"/>
      <c r="M42" s="22">
        <f>MAX(M2:M39)</f>
        <v>0</v>
      </c>
      <c r="N42" s="20" t="str">
        <f>IF(K42&gt;94.5,"A+",IF(K42&gt;89.5,"A",IF(K42&gt;84.5,"A-",IF(K42&gt;79.5,"B+",IF(K42&gt;74.5,"B",IF(K42&gt;69.5,"B-",IF(K42&gt;64.5,"C+",IF(K42&gt;59.5,"C","F"))))))))</f>
        <v>A+</v>
      </c>
      <c r="O42" s="5"/>
      <c r="P42" s="5"/>
      <c r="Q42" s="5"/>
      <c r="R42" s="22">
        <f>MAX(R2:R39)</f>
        <v>0</v>
      </c>
      <c r="S42" s="20" t="str">
        <f>IF(R42&gt;94.5,"A+",IF(R42&gt;89.5,"A",IF(R42&gt;84.5,"A-",IF(R42&gt;79.5,"B+",IF(R42&gt;74.5,"B",IF(R42&gt;69.5,"B-",IF(R42&gt;64.5,"C+",IF(R42&gt;59.5,"C","F"))))))))</f>
        <v>F</v>
      </c>
      <c r="T42" s="22">
        <f>MAX(T2:T39)</f>
        <v>0</v>
      </c>
      <c r="U42" s="20" t="str">
        <f>IF(T42&gt;94.5,"A+",IF(T42&gt;89.5,"A",IF(T42&gt;84.5,"A-",IF(T42&gt;79.5,"B+",IF(T42&gt;74.5,"B",IF(T42&gt;69.5,"B-",IF(T42&gt;64.5,"C+",IF(T42&gt;59.5,"C","F"))))))))</f>
        <v>F</v>
      </c>
      <c r="V42" s="23" t="s">
        <v>0</v>
      </c>
    </row>
    <row r="43" spans="1:22" ht="14.25" customHeight="1" x14ac:dyDescent="0.25">
      <c r="C43" s="31"/>
      <c r="I43" s="23" t="s">
        <v>1</v>
      </c>
      <c r="J43" s="5">
        <f>MIN(I2:I39)</f>
        <v>0</v>
      </c>
      <c r="K43" s="20" t="str">
        <f>IF(J43&gt;94.5,"A+",IF(J43&gt;89.5,"A",IF(J43&gt;84.5,"A-",IF(J43&gt;79.5,"B+",IF(J43&gt;74.5,"B",IF(J43&gt;69.5,"B-",IF(J43&gt;64.5,"C+",IF(J43&gt;59.5,"C","F"))))))))</f>
        <v>F</v>
      </c>
      <c r="L43" s="5"/>
      <c r="M43" s="22">
        <f>MIN(M2:M39)</f>
        <v>0</v>
      </c>
      <c r="N43" s="20" t="str">
        <f>IF(L43&gt;94.5,"A+",IF(L43&gt;89.5,"A",IF(L43&gt;84.5,"A-",IF(L43&gt;79.5,"B+",IF(L43&gt;74.5,"B",IF(L43&gt;69.5,"B-",IF(L43&gt;64.5,"C+",IF(L43&gt;59.5,"C","F"))))))))</f>
        <v>F</v>
      </c>
      <c r="O43" s="5"/>
      <c r="P43" s="5"/>
      <c r="Q43" s="5"/>
      <c r="R43" s="22">
        <f>MIN(R2:R39)</f>
        <v>0</v>
      </c>
      <c r="S43" s="20" t="str">
        <f>IF(R43&gt;94.5,"A+",IF(R43&gt;89.5,"A",IF(R43&gt;84.5,"A-",IF(R43&gt;79.5,"B+",IF(R43&gt;74.5,"B",IF(R43&gt;69.5,"B-",IF(R43&gt;64.5,"C+",IF(R43&gt;59.5,"C","F"))))))))</f>
        <v>F</v>
      </c>
      <c r="T43" s="22">
        <f>MIN(T2:T39)</f>
        <v>0</v>
      </c>
      <c r="U43" s="20" t="str">
        <f>IF(T43&gt;94.5,"A+",IF(T43&gt;89.5,"A",IF(T43&gt;84.5,"A-",IF(T43&gt;79.5,"B+",IF(T43&gt;74.5,"B",IF(T43&gt;69.5,"B-",IF(T43&gt;64.5,"C+",IF(T43&gt;59.5,"C","F"))))))))</f>
        <v>F</v>
      </c>
      <c r="V43" s="23" t="s">
        <v>1</v>
      </c>
    </row>
    <row r="44" spans="1:22" ht="14.25" customHeight="1" x14ac:dyDescent="0.25">
      <c r="C44" s="31"/>
      <c r="I44" s="23" t="s">
        <v>2</v>
      </c>
      <c r="J44" s="5">
        <f>MEDIAN(I2:I39)</f>
        <v>0</v>
      </c>
      <c r="K44" s="20" t="str">
        <f>IF(J44&gt;94.5,"A+",IF(J44&gt;89.5,"A",IF(J44&gt;84.5,"A-",IF(J44&gt;79.5,"B+",IF(J44&gt;74.5,"B",IF(J44&gt;69.5,"B-",IF(J44&gt;64.5,"C+",IF(J44&gt;59.5,"C","F"))))))))</f>
        <v>F</v>
      </c>
      <c r="L44" s="5"/>
      <c r="M44" s="22">
        <f>MEDIAN(M2:M39)</f>
        <v>0</v>
      </c>
      <c r="N44" s="20" t="str">
        <f>IF(L44&gt;94.5,"A+",IF(L44&gt;89.5,"A",IF(L44&gt;84.5,"A-",IF(L44&gt;79.5,"B+",IF(L44&gt;74.5,"B",IF(L44&gt;69.5,"B-",IF(L44&gt;64.5,"C+",IF(L44&gt;59.5,"C","F"))))))))</f>
        <v>F</v>
      </c>
      <c r="O44" s="5"/>
      <c r="P44" s="5"/>
      <c r="Q44" s="5"/>
      <c r="R44" s="22">
        <f>MEDIAN(R2:R39)</f>
        <v>0</v>
      </c>
      <c r="S44" s="20" t="str">
        <f>IF(R44&gt;94.5,"A+",IF(R44&gt;89.5,"A",IF(R44&gt;84.5,"A-",IF(R44&gt;79.5,"B+",IF(R44&gt;74.5,"B",IF(R44&gt;69.5,"B-",IF(R44&gt;64.5,"C+",IF(R44&gt;59.5,"C","F"))))))))</f>
        <v>F</v>
      </c>
      <c r="T44" s="22">
        <f>MEDIAN(T2:T39)</f>
        <v>0</v>
      </c>
      <c r="U44" s="20" t="str">
        <f>IF(T44&gt;94.5,"A+",IF(T44&gt;89.5,"A",IF(T44&gt;84.5,"A-",IF(T44&gt;79.5,"B+",IF(T44&gt;74.5,"B",IF(T44&gt;69.5,"B-",IF(T44&gt;64.5,"C+",IF(T44&gt;59.5,"C","F"))))))))</f>
        <v>F</v>
      </c>
      <c r="V44" s="23" t="s">
        <v>2</v>
      </c>
    </row>
    <row r="45" spans="1:22" ht="14.25" customHeight="1" x14ac:dyDescent="0.25">
      <c r="I45" s="23" t="s">
        <v>3</v>
      </c>
      <c r="J45" s="5">
        <f>AVERAGE(I2:I39)</f>
        <v>0</v>
      </c>
      <c r="K45" s="20" t="str">
        <f>IF(J45&gt;94.5,"A+",IF(J45&gt;89.5,"A",IF(J45&gt;84.5,"A-",IF(J45&gt;79.5,"B+",IF(J45&gt;74.5,"B",IF(J45&gt;69.5,"B-",IF(J45&gt;64.5,"C+",IF(J45&gt;59.5,"C","F"))))))))</f>
        <v>F</v>
      </c>
      <c r="L45" s="5"/>
      <c r="M45" s="5">
        <f>AVERAGE(M2:M39)</f>
        <v>0</v>
      </c>
      <c r="N45" s="20" t="str">
        <f>IF(L45&gt;94.5,"A+",IF(L45&gt;89.5,"A",IF(L45&gt;84.5,"A-",IF(L45&gt;79.5,"B+",IF(L45&gt;74.5,"B",IF(L45&gt;69.5,"B-",IF(L45&gt;64.5,"C+",IF(L45&gt;59.5,"C","F"))))))))</f>
        <v>F</v>
      </c>
      <c r="O45" s="5"/>
      <c r="P45" s="5"/>
      <c r="Q45" s="5"/>
      <c r="R45" s="5">
        <f>AVERAGE(R2:R39)</f>
        <v>0</v>
      </c>
      <c r="S45" s="20" t="str">
        <f>IF(R45&gt;94.5,"A+",IF(R45&gt;89.5,"A",IF(R45&gt;84.5,"A-",IF(R45&gt;79.5,"B+",IF(R45&gt;74.5,"B",IF(R45&gt;69.5,"B-",IF(R45&gt;64.5,"C+",IF(R45&gt;59.5,"C","F"))))))))</f>
        <v>F</v>
      </c>
      <c r="T45" s="5">
        <f>AVERAGE(T2:T39)</f>
        <v>0</v>
      </c>
      <c r="U45" s="20" t="str">
        <f>IF(T45&gt;94.5,"A+",IF(T45&gt;89.5,"A",IF(T45&gt;84.5,"A-",IF(T45&gt;79.5,"B+",IF(T45&gt;74.5,"B",IF(T45&gt;69.5,"B-",IF(T45&gt;64.5,"C+",IF(T45&gt;59.5,"C","F"))))))))</f>
        <v>F</v>
      </c>
      <c r="V45" s="23" t="s">
        <v>3</v>
      </c>
    </row>
    <row r="46" spans="1:22" ht="14.25" customHeight="1" thickBot="1" x14ac:dyDescent="0.3">
      <c r="I46" s="17"/>
      <c r="J46" s="17"/>
      <c r="K46" s="17"/>
      <c r="L46" s="18"/>
      <c r="M46" s="18"/>
      <c r="N46" s="18"/>
      <c r="O46" s="17"/>
      <c r="P46" s="17"/>
      <c r="Q46" s="17"/>
      <c r="R46" s="17"/>
      <c r="S46" s="17"/>
      <c r="T46" s="18"/>
      <c r="V46" s="17"/>
    </row>
    <row r="47" spans="1:22" ht="14.25" customHeight="1" x14ac:dyDescent="0.25">
      <c r="A47" s="19"/>
      <c r="B47" s="19"/>
      <c r="C47" s="19"/>
      <c r="D47" s="19"/>
      <c r="E47" s="19"/>
      <c r="F47" s="19"/>
      <c r="G47" s="19"/>
      <c r="H47" s="19"/>
      <c r="I47" s="9" t="s">
        <v>5</v>
      </c>
      <c r="J47" s="7"/>
      <c r="K47" s="7">
        <f>COUNTIF(K$2:K$39,"A+")</f>
        <v>0</v>
      </c>
      <c r="L47" s="7"/>
      <c r="M47" s="7"/>
      <c r="N47" s="7">
        <f>COUNTIF(N$2:N$39,"A+")</f>
        <v>0</v>
      </c>
      <c r="O47" s="7"/>
      <c r="P47" s="7"/>
      <c r="Q47" s="7"/>
      <c r="R47" s="7"/>
      <c r="S47" s="7">
        <f>COUNTIF(S$2:S$39,"A+")</f>
        <v>0</v>
      </c>
      <c r="T47" s="7"/>
      <c r="U47" s="7">
        <f>COUNTIF(U$2:U$39,"A+")</f>
        <v>0</v>
      </c>
      <c r="V47" s="9" t="s">
        <v>5</v>
      </c>
    </row>
    <row r="48" spans="1:22" ht="14.25" customHeight="1" x14ac:dyDescent="0.25">
      <c r="A48" s="19"/>
      <c r="B48" s="19"/>
      <c r="C48" s="19"/>
      <c r="D48" s="19"/>
      <c r="E48" s="19"/>
      <c r="F48" s="19"/>
      <c r="G48" s="19"/>
      <c r="H48" s="19"/>
      <c r="I48" s="10" t="s">
        <v>6</v>
      </c>
      <c r="J48" s="2"/>
      <c r="K48" s="2">
        <f>COUNTIF(K2:K39,"A")</f>
        <v>0</v>
      </c>
      <c r="L48" s="2"/>
      <c r="M48" s="2"/>
      <c r="N48" s="2">
        <f>COUNTIF(N2:N39,"A")</f>
        <v>0</v>
      </c>
      <c r="O48" s="2"/>
      <c r="P48" s="2"/>
      <c r="Q48" s="2"/>
      <c r="R48" s="2"/>
      <c r="S48" s="2">
        <f>COUNTIF(S2:S39,"A")</f>
        <v>0</v>
      </c>
      <c r="T48" s="2"/>
      <c r="U48" s="2">
        <f>COUNTIF(U2:U39,"A")</f>
        <v>0</v>
      </c>
      <c r="V48" s="10" t="s">
        <v>6</v>
      </c>
    </row>
    <row r="49" spans="1:22" ht="14.25" customHeight="1" x14ac:dyDescent="0.25">
      <c r="A49" s="19"/>
      <c r="B49" s="19"/>
      <c r="C49" s="19"/>
      <c r="D49" s="19"/>
      <c r="E49" s="19"/>
      <c r="F49" s="19"/>
      <c r="G49" s="19"/>
      <c r="H49" s="19"/>
      <c r="I49" s="10" t="s">
        <v>7</v>
      </c>
      <c r="J49" s="2"/>
      <c r="K49" s="2">
        <f>COUNTIF(K2:K39,"A-")</f>
        <v>0</v>
      </c>
      <c r="L49" s="2"/>
      <c r="M49" s="2"/>
      <c r="N49" s="2">
        <f>COUNTIF(N2:N39,"A-")</f>
        <v>0</v>
      </c>
      <c r="O49" s="2"/>
      <c r="P49" s="2"/>
      <c r="Q49" s="2"/>
      <c r="R49" s="2"/>
      <c r="S49" s="2">
        <f>COUNTIF(S2:S39,"A-")</f>
        <v>0</v>
      </c>
      <c r="T49" s="2"/>
      <c r="U49" s="2">
        <f>COUNTIF(U2:U39,"A-")</f>
        <v>0</v>
      </c>
      <c r="V49" s="10" t="s">
        <v>7</v>
      </c>
    </row>
    <row r="50" spans="1:22" ht="14.25" customHeight="1" x14ac:dyDescent="0.25">
      <c r="A50" s="19"/>
      <c r="B50" s="19"/>
      <c r="C50" s="19"/>
      <c r="D50" s="19"/>
      <c r="E50" s="19"/>
      <c r="F50" s="19"/>
      <c r="G50" s="19"/>
      <c r="H50" s="19"/>
      <c r="I50" s="10" t="s">
        <v>8</v>
      </c>
      <c r="J50" s="2"/>
      <c r="K50" s="2">
        <f>COUNTIF(K2:K39,"B+")</f>
        <v>0</v>
      </c>
      <c r="L50" s="2"/>
      <c r="M50" s="2"/>
      <c r="N50" s="2">
        <f>COUNTIF(N2:N39,"B+")</f>
        <v>0</v>
      </c>
      <c r="O50" s="2"/>
      <c r="P50" s="2"/>
      <c r="Q50" s="2"/>
      <c r="R50" s="2"/>
      <c r="S50" s="2">
        <f>COUNTIF(S2:S39,"B+")</f>
        <v>0</v>
      </c>
      <c r="T50" s="2"/>
      <c r="U50" s="2">
        <f>COUNTIF(U2:U39,"B+")</f>
        <v>0</v>
      </c>
      <c r="V50" s="10" t="s">
        <v>8</v>
      </c>
    </row>
    <row r="51" spans="1:22" ht="14.25" customHeight="1" x14ac:dyDescent="0.25">
      <c r="A51" s="19"/>
      <c r="B51" s="19"/>
      <c r="C51" s="19"/>
      <c r="D51" s="19"/>
      <c r="E51" s="19"/>
      <c r="F51" s="19"/>
      <c r="G51" s="19"/>
      <c r="H51" s="19"/>
      <c r="I51" s="10" t="s">
        <v>9</v>
      </c>
      <c r="J51" s="2"/>
      <c r="K51" s="2">
        <f>COUNTIF(K2:K39,"B")</f>
        <v>0</v>
      </c>
      <c r="L51" s="2"/>
      <c r="M51" s="2"/>
      <c r="N51" s="2">
        <f>COUNTIF(N2:N39,"B")</f>
        <v>0</v>
      </c>
      <c r="O51" s="2"/>
      <c r="P51" s="2"/>
      <c r="Q51" s="2"/>
      <c r="R51" s="2"/>
      <c r="S51" s="2">
        <f>COUNTIF(S2:S39,"B")</f>
        <v>0</v>
      </c>
      <c r="T51" s="2"/>
      <c r="U51" s="2">
        <f>COUNTIF(U2:U39,"B")</f>
        <v>0</v>
      </c>
      <c r="V51" s="10" t="s">
        <v>9</v>
      </c>
    </row>
    <row r="52" spans="1:22" ht="14.25" customHeight="1" x14ac:dyDescent="0.25">
      <c r="A52" s="19"/>
      <c r="B52" s="19"/>
      <c r="C52" s="19"/>
      <c r="D52" s="19"/>
      <c r="E52" s="19"/>
      <c r="F52" s="19"/>
      <c r="G52" s="19"/>
      <c r="H52" s="19"/>
      <c r="I52" s="10" t="s">
        <v>10</v>
      </c>
      <c r="J52" s="2"/>
      <c r="K52" s="2">
        <f>COUNTIF(K2:K39,"B-")</f>
        <v>0</v>
      </c>
      <c r="L52" s="2"/>
      <c r="M52" s="2"/>
      <c r="N52" s="2">
        <f>COUNTIF(N2:N39,"B-")</f>
        <v>0</v>
      </c>
      <c r="O52" s="2"/>
      <c r="P52" s="2"/>
      <c r="Q52" s="2"/>
      <c r="R52" s="2"/>
      <c r="S52" s="2">
        <f>COUNTIF(S2:S39,"B-")</f>
        <v>0</v>
      </c>
      <c r="T52" s="2"/>
      <c r="U52" s="2">
        <f>COUNTIF(U2:U39,"B-")</f>
        <v>0</v>
      </c>
      <c r="V52" s="10" t="s">
        <v>10</v>
      </c>
    </row>
    <row r="53" spans="1:22" ht="14.25" customHeight="1" x14ac:dyDescent="0.25">
      <c r="A53" s="19"/>
      <c r="B53" s="19"/>
      <c r="C53" s="19"/>
      <c r="D53" s="19"/>
      <c r="E53" s="19"/>
      <c r="F53" s="19"/>
      <c r="G53" s="19"/>
      <c r="H53" s="19"/>
      <c r="I53" s="10" t="s">
        <v>11</v>
      </c>
      <c r="J53" s="2"/>
      <c r="K53" s="2">
        <f>COUNTIF(K2:K39,"C+")</f>
        <v>0</v>
      </c>
      <c r="L53" s="2"/>
      <c r="M53" s="2"/>
      <c r="N53" s="2">
        <f>COUNTIF(N2:N39,"C+")</f>
        <v>0</v>
      </c>
      <c r="O53" s="2"/>
      <c r="P53" s="2"/>
      <c r="Q53" s="2"/>
      <c r="R53" s="2"/>
      <c r="S53" s="2">
        <f>COUNTIF(S2:S39,"C+")</f>
        <v>0</v>
      </c>
      <c r="T53" s="2"/>
      <c r="U53" s="2">
        <f>COUNTIF(U2:U39,"C+")</f>
        <v>0</v>
      </c>
      <c r="V53" s="10" t="s">
        <v>11</v>
      </c>
    </row>
    <row r="54" spans="1:22" ht="14.25" customHeight="1" x14ac:dyDescent="0.25">
      <c r="A54" s="19"/>
      <c r="B54" s="19"/>
      <c r="C54" s="19"/>
      <c r="D54" s="19"/>
      <c r="E54" s="19"/>
      <c r="F54" s="19"/>
      <c r="G54" s="19"/>
      <c r="H54" s="19"/>
      <c r="I54" s="10" t="s">
        <v>12</v>
      </c>
      <c r="J54" s="2"/>
      <c r="K54" s="2">
        <f>COUNTIF(K2:K39,"C")</f>
        <v>0</v>
      </c>
      <c r="L54" s="2"/>
      <c r="M54" s="2"/>
      <c r="N54" s="2">
        <f>COUNTIF(N2:N39,"C")</f>
        <v>0</v>
      </c>
      <c r="O54" s="2"/>
      <c r="P54" s="2"/>
      <c r="Q54" s="2"/>
      <c r="R54" s="2"/>
      <c r="S54" s="2">
        <f>COUNTIF(S2:S39,"C")</f>
        <v>0</v>
      </c>
      <c r="T54" s="2"/>
      <c r="U54" s="2">
        <f>COUNTIF(U2:U39,"C")</f>
        <v>0</v>
      </c>
      <c r="V54" s="10" t="s">
        <v>12</v>
      </c>
    </row>
    <row r="55" spans="1:22" ht="14.25" customHeight="1" thickBot="1" x14ac:dyDescent="0.3">
      <c r="A55" s="19"/>
      <c r="B55" s="19"/>
      <c r="C55" s="19"/>
      <c r="D55" s="19"/>
      <c r="E55" s="19"/>
      <c r="F55" s="19"/>
      <c r="G55" s="19"/>
      <c r="H55" s="19"/>
      <c r="I55" s="11" t="s">
        <v>13</v>
      </c>
      <c r="J55" s="6"/>
      <c r="K55" s="6">
        <f>COUNTIF(K2:K39,"F")</f>
        <v>16</v>
      </c>
      <c r="L55" s="6"/>
      <c r="M55" s="6"/>
      <c r="N55" s="6">
        <f>COUNTIF(N2:N39,"F")</f>
        <v>16</v>
      </c>
      <c r="O55" s="6"/>
      <c r="P55" s="6"/>
      <c r="Q55" s="6"/>
      <c r="R55" s="6"/>
      <c r="S55" s="6">
        <f>COUNTIF(S2:S39,"F")</f>
        <v>16</v>
      </c>
      <c r="T55" s="6"/>
      <c r="U55" s="6">
        <f>COUNTIF(U2:U39,"F")</f>
        <v>16</v>
      </c>
      <c r="V55" s="11" t="s">
        <v>13</v>
      </c>
    </row>
    <row r="56" spans="1:22" ht="14.25" customHeight="1" x14ac:dyDescent="0.25">
      <c r="A56" s="19"/>
      <c r="B56" s="19"/>
      <c r="C56" s="19"/>
      <c r="D56" s="19"/>
      <c r="E56" s="19"/>
      <c r="F56" s="19"/>
      <c r="G56" s="19"/>
      <c r="H56" s="19"/>
    </row>
    <row r="57" spans="1:22" ht="14.25" customHeight="1" x14ac:dyDescent="0.25">
      <c r="A57" s="19"/>
      <c r="B57" s="19"/>
      <c r="C57" s="19"/>
      <c r="D57" s="19"/>
      <c r="E57" s="19"/>
      <c r="F57" s="19"/>
      <c r="G57" s="19"/>
      <c r="H57" s="19"/>
    </row>
    <row r="58" spans="1:22" ht="14.25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22" ht="14.25" customHeight="1" x14ac:dyDescent="0.25">
      <c r="A59" s="19"/>
      <c r="B59" s="19"/>
      <c r="C59" s="19"/>
      <c r="D59" s="19"/>
      <c r="E59" s="19"/>
      <c r="F59" s="19"/>
      <c r="G59" s="19"/>
      <c r="H59" s="19"/>
    </row>
    <row r="60" spans="1:22" ht="14.25" customHeight="1" x14ac:dyDescent="0.25">
      <c r="A60" s="19"/>
      <c r="B60" s="19"/>
      <c r="C60" s="19"/>
      <c r="D60" s="19"/>
      <c r="E60" s="19"/>
      <c r="F60" s="19"/>
      <c r="G60" s="19"/>
      <c r="H60" s="19"/>
    </row>
    <row r="61" spans="1:22" ht="14.25" customHeight="1" x14ac:dyDescent="0.25">
      <c r="A61" s="19"/>
      <c r="B61" s="19"/>
      <c r="C61" s="19"/>
      <c r="D61" s="19"/>
      <c r="E61" s="19"/>
      <c r="F61" s="19"/>
      <c r="G61" s="19"/>
      <c r="H61" s="19"/>
    </row>
    <row r="62" spans="1:22" ht="14.25" customHeight="1" x14ac:dyDescent="0.25">
      <c r="A62" s="19"/>
      <c r="B62" s="19"/>
      <c r="C62" s="19"/>
      <c r="D62" s="19"/>
      <c r="E62" s="19"/>
      <c r="F62" s="19"/>
      <c r="G62" s="19"/>
      <c r="H62" s="19"/>
    </row>
    <row r="63" spans="1:22" ht="14.25" customHeight="1" x14ac:dyDescent="0.25">
      <c r="A63" s="19"/>
      <c r="B63" s="19"/>
      <c r="C63" s="19"/>
      <c r="D63" s="19"/>
      <c r="E63" s="19"/>
      <c r="F63" s="19"/>
      <c r="G63" s="19"/>
      <c r="H63" s="19"/>
    </row>
    <row r="64" spans="1:22" ht="14.25" customHeight="1" x14ac:dyDescent="0.25">
      <c r="A64" s="19"/>
      <c r="B64" s="19"/>
      <c r="C64" s="19"/>
      <c r="D64" s="19"/>
      <c r="E64" s="19"/>
      <c r="F64" s="19"/>
      <c r="G64" s="19"/>
      <c r="H64" s="19"/>
    </row>
    <row r="65" spans="1:8" ht="14.25" customHeight="1" x14ac:dyDescent="0.25">
      <c r="A65" s="19"/>
      <c r="B65" s="19"/>
      <c r="C65" s="19"/>
      <c r="D65" s="19"/>
      <c r="E65" s="19"/>
      <c r="F65" s="19"/>
      <c r="G65" s="19"/>
      <c r="H65" s="19"/>
    </row>
    <row r="66" spans="1:8" ht="14.25" customHeight="1" x14ac:dyDescent="0.25">
      <c r="A66" s="19"/>
      <c r="B66" s="19"/>
      <c r="C66" s="19"/>
      <c r="D66" s="19"/>
      <c r="E66" s="19"/>
      <c r="F66" s="19"/>
      <c r="G66" s="19"/>
      <c r="H66" s="19"/>
    </row>
    <row r="67" spans="1:8" ht="14.25" customHeight="1" x14ac:dyDescent="0.25">
      <c r="A67" s="19"/>
      <c r="B67" s="19"/>
      <c r="C67" s="19"/>
      <c r="D67" s="19"/>
      <c r="E67" s="19"/>
      <c r="F67" s="19"/>
      <c r="G67" s="19"/>
      <c r="H67" s="19"/>
    </row>
    <row r="68" spans="1:8" ht="14.25" customHeight="1" x14ac:dyDescent="0.25">
      <c r="A68" s="19"/>
      <c r="B68" s="19"/>
      <c r="C68" s="19"/>
      <c r="D68" s="19"/>
      <c r="E68" s="19"/>
      <c r="F68" s="19"/>
      <c r="G68" s="19"/>
      <c r="H68" s="19"/>
    </row>
  </sheetData>
  <autoFilter ref="A1:U39" xr:uid="{00000000-0009-0000-0000-000000000000}">
    <sortState xmlns:xlrd2="http://schemas.microsoft.com/office/spreadsheetml/2017/richdata2" ref="A2:U39">
      <sortCondition ref="A1:A39"/>
    </sortState>
  </autoFilter>
  <sortState xmlns:xlrd2="http://schemas.microsoft.com/office/spreadsheetml/2017/richdata2" ref="A2:C16">
    <sortCondition ref="A2"/>
  </sortState>
  <conditionalFormatting sqref="A2:B19 A21:B38">
    <cfRule type="cellIs" dxfId="12" priority="90" operator="equal">
      <formula>"X"</formula>
    </cfRule>
  </conditionalFormatting>
  <conditionalFormatting sqref="A38:B38">
    <cfRule type="cellIs" dxfId="11" priority="83" operator="equal">
      <formula>"X"</formula>
    </cfRule>
  </conditionalFormatting>
  <conditionalFormatting sqref="A38:B38">
    <cfRule type="cellIs" dxfId="10" priority="82" operator="equal">
      <formula>"X"</formula>
    </cfRule>
  </conditionalFormatting>
  <conditionalFormatting sqref="A38:B38">
    <cfRule type="cellIs" dxfId="9" priority="81" operator="equal">
      <formula>"X"</formula>
    </cfRule>
  </conditionalFormatting>
  <conditionalFormatting sqref="A2:B2">
    <cfRule type="cellIs" dxfId="8" priority="28" operator="equal">
      <formula>"X"</formula>
    </cfRule>
  </conditionalFormatting>
  <conditionalFormatting sqref="A2:B2">
    <cfRule type="cellIs" dxfId="7" priority="27" operator="equal">
      <formula>"X"</formula>
    </cfRule>
  </conditionalFormatting>
  <conditionalFormatting sqref="A2:B2">
    <cfRule type="cellIs" dxfId="6" priority="26" operator="equal">
      <formula>"X"</formula>
    </cfRule>
  </conditionalFormatting>
  <conditionalFormatting sqref="A2:B2">
    <cfRule type="cellIs" dxfId="5" priority="25" operator="equal">
      <formula>"X"</formula>
    </cfRule>
  </conditionalFormatting>
  <conditionalFormatting sqref="A39:B39">
    <cfRule type="cellIs" dxfId="4" priority="9" operator="equal">
      <formula>"X"</formula>
    </cfRule>
  </conditionalFormatting>
  <conditionalFormatting sqref="A39:B39">
    <cfRule type="cellIs" dxfId="3" priority="8" operator="equal">
      <formula>"X"</formula>
    </cfRule>
  </conditionalFormatting>
  <conditionalFormatting sqref="A39:B39">
    <cfRule type="cellIs" dxfId="2" priority="7" operator="equal">
      <formula>"X"</formula>
    </cfRule>
  </conditionalFormatting>
  <conditionalFormatting sqref="A39:B39">
    <cfRule type="cellIs" dxfId="1" priority="6" operator="equal">
      <formula>"X"</formula>
    </cfRule>
  </conditionalFormatting>
  <conditionalFormatting sqref="A20:B20">
    <cfRule type="cellIs" dxfId="0" priority="1" operator="equal">
      <formula>"X"</formula>
    </cfRule>
  </conditionalFormatting>
  <pageMargins left="0.25" right="0.25" top="0.75" bottom="0.75" header="0.3" footer="0.3"/>
  <pageSetup paperSize="9" scale="3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39"/>
  <sheetViews>
    <sheetView workbookViewId="0">
      <selection activeCell="S2" sqref="S2:S17"/>
    </sheetView>
  </sheetViews>
  <sheetFormatPr baseColWidth="10" defaultColWidth="11" defaultRowHeight="17" x14ac:dyDescent="0.25"/>
  <cols>
    <col min="2" max="2" width="19.1640625" bestFit="1" customWidth="1"/>
    <col min="3" max="3" width="13.1640625" bestFit="1" customWidth="1"/>
  </cols>
  <sheetData>
    <row r="2" spans="1:19" ht="19" x14ac:dyDescent="0.25">
      <c r="A2" s="25">
        <v>1</v>
      </c>
      <c r="B2" s="27" t="s">
        <v>38</v>
      </c>
      <c r="D2" s="28"/>
      <c r="E2" s="28"/>
      <c r="F2" s="28"/>
      <c r="G2" s="25"/>
      <c r="H2" s="26"/>
      <c r="O2" s="30"/>
      <c r="R2" s="35" t="s">
        <v>55</v>
      </c>
      <c r="S2" t="str">
        <f>TRIM(R2)</f>
        <v>Mohamed H.</v>
      </c>
    </row>
    <row r="3" spans="1:19" ht="19" x14ac:dyDescent="0.25">
      <c r="A3" s="25">
        <v>2</v>
      </c>
      <c r="B3" s="27" t="s">
        <v>39</v>
      </c>
      <c r="D3" s="28"/>
      <c r="E3" s="28"/>
      <c r="F3" s="28"/>
      <c r="G3" s="25"/>
      <c r="H3" s="26"/>
      <c r="O3" s="30"/>
      <c r="P3" s="8"/>
      <c r="R3" s="35" t="s">
        <v>57</v>
      </c>
      <c r="S3" s="8" t="str">
        <f t="shared" ref="S3:S17" si="0">TRIM(R3)</f>
        <v>Maram M.</v>
      </c>
    </row>
    <row r="4" spans="1:19" ht="19" x14ac:dyDescent="0.25">
      <c r="A4" s="25">
        <v>3</v>
      </c>
      <c r="B4" s="27" t="s">
        <v>40</v>
      </c>
      <c r="D4" s="28"/>
      <c r="E4" s="28"/>
      <c r="F4" s="28"/>
      <c r="G4" s="25"/>
      <c r="H4" s="26"/>
      <c r="O4" s="30"/>
      <c r="P4" s="8"/>
      <c r="R4" s="35" t="s">
        <v>32</v>
      </c>
      <c r="S4" s="8" t="str">
        <f t="shared" si="0"/>
        <v>Ahmed H.</v>
      </c>
    </row>
    <row r="5" spans="1:19" ht="19" x14ac:dyDescent="0.25">
      <c r="A5" s="25">
        <v>4</v>
      </c>
      <c r="B5" s="27" t="s">
        <v>41</v>
      </c>
      <c r="D5" s="28"/>
      <c r="E5" s="28"/>
      <c r="F5" s="28"/>
      <c r="G5" s="25"/>
      <c r="H5" s="26"/>
      <c r="O5" s="30"/>
      <c r="P5" s="8"/>
      <c r="R5" s="35" t="s">
        <v>60</v>
      </c>
      <c r="S5" s="8" t="str">
        <f t="shared" si="0"/>
        <v>Abdulaziz Y.</v>
      </c>
    </row>
    <row r="6" spans="1:19" ht="19" x14ac:dyDescent="0.25">
      <c r="A6" s="25">
        <v>5</v>
      </c>
      <c r="B6" s="27" t="s">
        <v>42</v>
      </c>
      <c r="D6" s="28"/>
      <c r="E6" s="28"/>
      <c r="F6" s="28"/>
      <c r="G6" s="25"/>
      <c r="H6" s="26"/>
      <c r="O6" s="30"/>
      <c r="P6" s="8"/>
      <c r="R6" s="35" t="s">
        <v>62</v>
      </c>
      <c r="S6" s="8" t="str">
        <f t="shared" si="0"/>
        <v>Marwa A.</v>
      </c>
    </row>
    <row r="7" spans="1:19" ht="19" x14ac:dyDescent="0.25">
      <c r="A7" s="25">
        <v>6</v>
      </c>
      <c r="B7" s="27" t="s">
        <v>43</v>
      </c>
      <c r="D7" s="28"/>
      <c r="E7" s="28"/>
      <c r="F7" s="28"/>
      <c r="G7" s="25"/>
      <c r="H7" s="26"/>
      <c r="O7" s="30"/>
      <c r="P7" s="8"/>
      <c r="R7" s="35" t="s">
        <v>64</v>
      </c>
      <c r="S7" s="8" t="str">
        <f t="shared" si="0"/>
        <v>Tasneem K.</v>
      </c>
    </row>
    <row r="8" spans="1:19" ht="19" x14ac:dyDescent="0.25">
      <c r="A8" s="25">
        <v>7</v>
      </c>
      <c r="B8" s="27" t="s">
        <v>44</v>
      </c>
      <c r="D8" s="28"/>
      <c r="E8" s="28"/>
      <c r="F8" s="28"/>
      <c r="G8" s="25"/>
      <c r="H8" s="26"/>
      <c r="O8" s="30"/>
      <c r="P8" s="8"/>
      <c r="R8" s="35" t="s">
        <v>65</v>
      </c>
      <c r="S8" s="8" t="str">
        <f t="shared" si="0"/>
        <v>Husain J.</v>
      </c>
    </row>
    <row r="9" spans="1:19" ht="19" x14ac:dyDescent="0.25">
      <c r="A9" s="25">
        <v>8</v>
      </c>
      <c r="B9" s="27" t="s">
        <v>45</v>
      </c>
      <c r="D9" s="28"/>
      <c r="E9" s="28"/>
      <c r="F9" s="28"/>
      <c r="G9" s="25"/>
      <c r="H9" s="26"/>
      <c r="O9" s="30"/>
      <c r="P9" s="8"/>
      <c r="R9" s="35" t="s">
        <v>67</v>
      </c>
      <c r="S9" s="8" t="str">
        <f t="shared" si="0"/>
        <v>Hawra J.</v>
      </c>
    </row>
    <row r="10" spans="1:19" ht="19" x14ac:dyDescent="0.25">
      <c r="A10" s="25">
        <v>9</v>
      </c>
      <c r="B10" s="27" t="s">
        <v>46</v>
      </c>
      <c r="D10" s="28"/>
      <c r="E10" s="28"/>
      <c r="F10" s="28"/>
      <c r="G10" s="25"/>
      <c r="H10" s="26"/>
      <c r="O10" s="30"/>
      <c r="P10" s="8"/>
      <c r="R10" s="35" t="s">
        <v>68</v>
      </c>
      <c r="S10" s="8" t="str">
        <f t="shared" si="0"/>
        <v>Zahraa M.</v>
      </c>
    </row>
    <row r="11" spans="1:19" ht="19" x14ac:dyDescent="0.25">
      <c r="A11" s="25">
        <v>10</v>
      </c>
      <c r="B11" s="27" t="s">
        <v>47</v>
      </c>
      <c r="D11" s="28"/>
      <c r="E11" s="28"/>
      <c r="F11" s="28"/>
      <c r="G11" s="25"/>
      <c r="H11" s="26"/>
      <c r="O11" s="30"/>
      <c r="P11" s="8"/>
      <c r="R11" s="35" t="s">
        <v>70</v>
      </c>
      <c r="S11" s="8" t="str">
        <f t="shared" si="0"/>
        <v>Adel Y.</v>
      </c>
    </row>
    <row r="12" spans="1:19" ht="19" x14ac:dyDescent="0.25">
      <c r="A12" s="25">
        <v>11</v>
      </c>
      <c r="B12" s="27" t="s">
        <v>48</v>
      </c>
      <c r="D12" s="28"/>
      <c r="E12" s="28"/>
      <c r="F12" s="28"/>
      <c r="G12" s="25"/>
      <c r="H12" s="26"/>
      <c r="O12" s="30"/>
      <c r="P12" s="8"/>
      <c r="R12" s="35" t="s">
        <v>72</v>
      </c>
      <c r="S12" s="8" t="str">
        <f t="shared" si="0"/>
        <v>Hasan A.</v>
      </c>
    </row>
    <row r="13" spans="1:19" ht="19" x14ac:dyDescent="0.25">
      <c r="A13" s="25">
        <v>12</v>
      </c>
      <c r="B13" s="27" t="s">
        <v>49</v>
      </c>
      <c r="D13" s="28"/>
      <c r="E13" s="28"/>
      <c r="F13" s="28"/>
      <c r="G13" s="25"/>
      <c r="H13" s="26"/>
      <c r="O13" s="30"/>
      <c r="P13" s="8"/>
      <c r="R13" s="35" t="s">
        <v>74</v>
      </c>
      <c r="S13" s="8" t="str">
        <f t="shared" si="0"/>
        <v>Malik D.</v>
      </c>
    </row>
    <row r="14" spans="1:19" ht="19" x14ac:dyDescent="0.25">
      <c r="A14" s="25">
        <v>13</v>
      </c>
      <c r="B14" s="27" t="s">
        <v>50</v>
      </c>
      <c r="D14" s="28"/>
      <c r="E14" s="28"/>
      <c r="F14" s="28"/>
      <c r="G14" s="25"/>
      <c r="H14" s="26"/>
      <c r="O14" s="30"/>
      <c r="P14" s="8"/>
      <c r="R14" s="35" t="s">
        <v>76</v>
      </c>
      <c r="S14" s="8" t="str">
        <f t="shared" si="0"/>
        <v>Aala H.</v>
      </c>
    </row>
    <row r="15" spans="1:19" ht="19" x14ac:dyDescent="0.25">
      <c r="A15" s="25">
        <v>14</v>
      </c>
      <c r="B15" s="27" t="s">
        <v>51</v>
      </c>
      <c r="D15" s="28"/>
      <c r="E15" s="28"/>
      <c r="F15" s="28"/>
      <c r="G15" s="25"/>
      <c r="H15" s="26"/>
      <c r="O15" s="30"/>
      <c r="P15" s="8"/>
      <c r="R15" s="35" t="s">
        <v>78</v>
      </c>
      <c r="S15" s="8" t="str">
        <f t="shared" si="0"/>
        <v>Husain M.</v>
      </c>
    </row>
    <row r="16" spans="1:19" ht="19" x14ac:dyDescent="0.25">
      <c r="A16" s="25">
        <v>15</v>
      </c>
      <c r="B16" s="27" t="s">
        <v>52</v>
      </c>
      <c r="D16" s="28"/>
      <c r="E16" s="28"/>
      <c r="F16" s="28"/>
      <c r="G16" s="25"/>
      <c r="H16" s="26"/>
      <c r="O16" s="29"/>
      <c r="P16" s="8"/>
      <c r="R16" s="35" t="s">
        <v>80</v>
      </c>
      <c r="S16" s="8" t="str">
        <f t="shared" si="0"/>
        <v>Mohamed S.</v>
      </c>
    </row>
    <row r="17" spans="1:19" ht="19" x14ac:dyDescent="0.25">
      <c r="A17" s="25">
        <v>16</v>
      </c>
      <c r="B17" s="27" t="s">
        <v>53</v>
      </c>
      <c r="D17" s="28"/>
      <c r="I17" s="8"/>
      <c r="O17" s="29"/>
      <c r="P17" s="8"/>
      <c r="R17" s="35" t="s">
        <v>78</v>
      </c>
      <c r="S17" s="8" t="str">
        <f t="shared" si="0"/>
        <v>Husain M.</v>
      </c>
    </row>
    <row r="18" spans="1:19" ht="19" x14ac:dyDescent="0.25">
      <c r="A18" s="25"/>
      <c r="B18" s="27"/>
      <c r="C18" s="28"/>
      <c r="D18" s="28"/>
      <c r="E18" s="28"/>
      <c r="F18" s="28"/>
      <c r="G18" s="25"/>
      <c r="H18" s="26"/>
      <c r="I18" s="8"/>
      <c r="O18" s="29"/>
      <c r="P18" s="8"/>
    </row>
    <row r="19" spans="1:19" ht="19" x14ac:dyDescent="0.25">
      <c r="A19" s="25"/>
      <c r="B19" s="27"/>
      <c r="C19" s="28"/>
      <c r="D19" s="28"/>
      <c r="E19" s="28"/>
      <c r="F19" s="28"/>
      <c r="G19" s="25"/>
      <c r="H19" s="26"/>
      <c r="O19" s="29"/>
      <c r="P19" s="8"/>
    </row>
    <row r="20" spans="1:19" ht="19" x14ac:dyDescent="0.25">
      <c r="A20" s="25"/>
      <c r="B20" s="27"/>
      <c r="C20" s="28"/>
      <c r="D20" s="28"/>
      <c r="E20" s="28"/>
      <c r="F20" s="28"/>
      <c r="G20" s="25"/>
      <c r="H20" s="26"/>
      <c r="O20" s="29"/>
      <c r="P20" s="8"/>
    </row>
    <row r="21" spans="1:19" ht="19" x14ac:dyDescent="0.25">
      <c r="A21" s="25"/>
      <c r="B21" s="27"/>
      <c r="C21" s="28"/>
      <c r="D21" s="28"/>
      <c r="E21" s="28"/>
      <c r="F21" s="28"/>
      <c r="G21" s="25"/>
      <c r="H21" s="26"/>
      <c r="O21" s="29"/>
      <c r="P21" s="8"/>
    </row>
    <row r="22" spans="1:19" ht="19" x14ac:dyDescent="0.25">
      <c r="A22" s="25"/>
      <c r="B22" s="27"/>
      <c r="C22" s="28"/>
      <c r="D22" s="28"/>
      <c r="E22" s="28"/>
      <c r="F22" s="28"/>
      <c r="G22" s="25"/>
      <c r="H22" s="26"/>
      <c r="O22" s="29"/>
      <c r="P22" s="8"/>
    </row>
    <row r="23" spans="1:19" ht="19" x14ac:dyDescent="0.25">
      <c r="A23" s="25"/>
      <c r="B23" s="27"/>
      <c r="C23" s="28"/>
      <c r="D23" s="28"/>
      <c r="E23" s="28"/>
      <c r="F23" s="28"/>
      <c r="G23" s="25"/>
      <c r="H23" s="26"/>
      <c r="O23" s="30"/>
      <c r="P23" s="8"/>
    </row>
    <row r="24" spans="1:19" ht="19" x14ac:dyDescent="0.25">
      <c r="A24" s="25"/>
      <c r="B24" s="27"/>
      <c r="C24" s="28"/>
      <c r="D24" s="28"/>
      <c r="E24" s="28"/>
      <c r="F24" s="28"/>
      <c r="G24" s="25"/>
      <c r="H24" s="26"/>
      <c r="O24" s="30"/>
      <c r="P24" s="8"/>
    </row>
    <row r="25" spans="1:19" ht="19" x14ac:dyDescent="0.25">
      <c r="A25" s="25"/>
      <c r="B25" s="27"/>
      <c r="C25" s="28"/>
      <c r="D25" s="28"/>
      <c r="E25" s="28"/>
      <c r="F25" s="28"/>
      <c r="G25" s="25"/>
      <c r="H25" s="26"/>
      <c r="O25" s="30"/>
      <c r="P25" s="8"/>
    </row>
    <row r="26" spans="1:19" ht="19" x14ac:dyDescent="0.25">
      <c r="A26" s="25"/>
      <c r="B26" s="27"/>
      <c r="C26" s="28"/>
      <c r="D26" s="28"/>
      <c r="E26" s="28"/>
      <c r="F26" s="28"/>
      <c r="G26" s="25"/>
      <c r="H26" s="26"/>
      <c r="O26" s="30"/>
      <c r="P26" s="8"/>
    </row>
    <row r="27" spans="1:19" ht="19" x14ac:dyDescent="0.25">
      <c r="A27" s="25"/>
      <c r="B27" s="27"/>
      <c r="C27" s="28"/>
      <c r="D27" s="28"/>
      <c r="E27" s="28"/>
      <c r="F27" s="28"/>
      <c r="G27" s="25"/>
      <c r="H27" s="26"/>
      <c r="O27" s="36"/>
      <c r="P27" s="8"/>
    </row>
    <row r="28" spans="1:19" ht="19" x14ac:dyDescent="0.25">
      <c r="A28" s="25"/>
      <c r="B28" s="27"/>
      <c r="C28" s="28"/>
      <c r="D28" s="28"/>
      <c r="E28" s="28"/>
      <c r="F28" s="28"/>
      <c r="G28" s="25"/>
      <c r="H28" s="26"/>
      <c r="O28" s="29"/>
      <c r="P28" s="8"/>
    </row>
    <row r="29" spans="1:19" ht="19" x14ac:dyDescent="0.25">
      <c r="A29" s="25"/>
      <c r="B29" s="27"/>
      <c r="C29" s="28"/>
      <c r="D29" s="28"/>
      <c r="E29" s="28"/>
      <c r="F29" s="28"/>
      <c r="G29" s="25"/>
      <c r="H29" s="26"/>
      <c r="O29" s="29"/>
      <c r="P29" s="8"/>
    </row>
    <row r="30" spans="1:19" ht="19" x14ac:dyDescent="0.25">
      <c r="A30" s="25"/>
      <c r="B30" s="27"/>
      <c r="C30" s="28"/>
      <c r="D30" s="28"/>
      <c r="E30" s="28"/>
      <c r="F30" s="28"/>
      <c r="G30" s="25"/>
      <c r="H30" s="26"/>
      <c r="O30" s="29"/>
      <c r="P30" s="8"/>
    </row>
    <row r="31" spans="1:19" ht="19" x14ac:dyDescent="0.25">
      <c r="A31" s="25"/>
      <c r="B31" s="27"/>
      <c r="C31" s="28"/>
      <c r="D31" s="28"/>
      <c r="E31" s="28"/>
      <c r="F31" s="28"/>
      <c r="G31" s="25"/>
      <c r="H31" s="26"/>
      <c r="O31" s="29"/>
      <c r="P31" s="8"/>
    </row>
    <row r="32" spans="1:19" ht="19" x14ac:dyDescent="0.25">
      <c r="A32" s="25"/>
      <c r="B32" s="27"/>
      <c r="C32" s="28"/>
      <c r="D32" s="28"/>
      <c r="E32" s="28"/>
      <c r="F32" s="28"/>
      <c r="G32" s="25"/>
      <c r="H32" s="26"/>
      <c r="O32" s="29"/>
      <c r="P32" s="8"/>
    </row>
    <row r="33" spans="1:16" ht="19" x14ac:dyDescent="0.25">
      <c r="A33" s="25"/>
      <c r="B33" s="27"/>
      <c r="C33" s="28"/>
      <c r="D33" s="28"/>
      <c r="E33" s="28"/>
      <c r="F33" s="28"/>
      <c r="G33" s="25"/>
      <c r="H33" s="26"/>
      <c r="O33" s="29"/>
      <c r="P33" s="8"/>
    </row>
    <row r="34" spans="1:16" ht="19" x14ac:dyDescent="0.25">
      <c r="A34" s="25"/>
      <c r="B34" s="27"/>
      <c r="C34" s="28"/>
      <c r="D34" s="28"/>
      <c r="E34" s="28"/>
      <c r="F34" s="28"/>
      <c r="G34" s="25"/>
      <c r="H34" s="26"/>
      <c r="O34" s="29"/>
      <c r="P34" s="8"/>
    </row>
    <row r="35" spans="1:16" ht="19" x14ac:dyDescent="0.25">
      <c r="A35" s="25"/>
      <c r="B35" s="27"/>
      <c r="C35" s="28"/>
      <c r="D35" s="28"/>
      <c r="E35" s="28"/>
      <c r="F35" s="28"/>
      <c r="G35" s="25"/>
      <c r="H35" s="26"/>
      <c r="O35" s="29"/>
      <c r="P35" s="8"/>
    </row>
    <row r="36" spans="1:16" ht="19" x14ac:dyDescent="0.25">
      <c r="A36" s="25"/>
      <c r="B36" s="27"/>
      <c r="C36" s="28"/>
      <c r="D36" s="28"/>
      <c r="E36" s="28"/>
      <c r="F36" s="28"/>
      <c r="G36" s="25"/>
      <c r="H36" s="26"/>
      <c r="O36" s="29"/>
      <c r="P36" s="8"/>
    </row>
    <row r="37" spans="1:16" ht="19" x14ac:dyDescent="0.25">
      <c r="A37" s="25"/>
      <c r="B37" s="27"/>
      <c r="C37" s="28"/>
      <c r="D37" s="28"/>
      <c r="E37" s="28"/>
      <c r="F37" s="28"/>
      <c r="G37" s="25"/>
      <c r="H37" s="26"/>
      <c r="O37" s="29"/>
      <c r="P37" s="8"/>
    </row>
    <row r="38" spans="1:16" ht="19" x14ac:dyDescent="0.25">
      <c r="A38" s="25"/>
      <c r="B38" s="27"/>
      <c r="C38" s="28"/>
      <c r="D38" s="28"/>
      <c r="E38" s="28"/>
      <c r="F38" s="28"/>
      <c r="G38" s="25"/>
      <c r="O38" s="29"/>
      <c r="P38" s="8"/>
    </row>
    <row r="39" spans="1:16" x14ac:dyDescent="0.25">
      <c r="O39" s="29"/>
      <c r="P39" s="8"/>
    </row>
  </sheetData>
  <hyperlinks>
    <hyperlink ref="B2" r:id="rId1" display="https://selfservice.polytechnic.bh/PROD/bwlkosad.P_FacSelectAtypView?xyz=MjYwMDk=" xr:uid="{D05776AC-C58E-D94D-869F-BDE3AECBD49C}"/>
    <hyperlink ref="B3" r:id="rId2" display="https://selfservice.polytechnic.bh/PROD/bwlkosad.P_FacSelectAtypView?xyz=MjQzMDY=" xr:uid="{D6223BB9-52D1-F54C-8D56-F2B7846968B0}"/>
    <hyperlink ref="B4" r:id="rId3" display="https://selfservice.polytechnic.bh/PROD/bwlkosad.P_FacSelectAtypView?xyz=MjQ2NTA=" xr:uid="{9AA68C56-647B-994E-86FD-792885360F5F}"/>
    <hyperlink ref="B5" r:id="rId4" display="https://selfservice.polytechnic.bh/PROD/bwlkosad.P_FacSelectAtypView?xyz=MjM1MTI=" xr:uid="{57ACB3AC-C6EF-0540-9D0C-A1D24D9BBFF9}"/>
    <hyperlink ref="B6" r:id="rId5" display="https://selfservice.polytechnic.bh/PROD/bwlkosad.P_FacSelectAtypView?xyz=MjE2NjY=" xr:uid="{2225D488-BAD8-A24A-B72B-662507968A2C}"/>
    <hyperlink ref="B7" r:id="rId6" display="https://selfservice.polytechnic.bh/PROD/bwlkosad.P_FacSelectAtypView?xyz=MjQxNDk=" xr:uid="{F9111E7E-340F-3F46-A8A0-D0D39A182FCA}"/>
    <hyperlink ref="B8" r:id="rId7" display="https://selfservice.polytechnic.bh/PROD/bwlkosad.P_FacSelectAtypView?xyz=MjU0OTA=" xr:uid="{2222D577-B60C-A342-B251-712DFBF3A1B4}"/>
    <hyperlink ref="B9" r:id="rId8" display="https://selfservice.polytechnic.bh/PROD/bwlkosad.P_FacSelectAtypView?xyz=MTEzNjA=" xr:uid="{E836AD17-94AA-5F46-809B-8538D2C11A3D}"/>
    <hyperlink ref="B10" r:id="rId9" display="https://selfservice.polytechnic.bh/PROD/bwlkosad.P_FacSelectAtypView?xyz=MjMwNDU=" xr:uid="{F0669CDB-A408-4048-A58F-9EFE640B7BD3}"/>
    <hyperlink ref="B11" r:id="rId10" display="https://selfservice.polytechnic.bh/PROD/bwlkosad.P_FacSelectAtypView?xyz=MjQ2NDI=" xr:uid="{5CB3803A-21FA-9346-9D45-7A79399B03A6}"/>
    <hyperlink ref="B12" r:id="rId11" display="https://selfservice.polytechnic.bh/PROD/bwlkosad.P_FacSelectAtypView?xyz=MjE1MDA=" xr:uid="{D46DC092-265D-E845-B5A5-53871CCFC510}"/>
    <hyperlink ref="B13" r:id="rId12" display="https://selfservice.polytechnic.bh/PROD/bwlkosad.P_FacSelectAtypView?xyz=MjExNTE=" xr:uid="{8EF6B907-9868-D94A-94C8-CF246E9E9734}"/>
    <hyperlink ref="B14" r:id="rId13" display="https://selfservice.polytechnic.bh/PROD/bwlkosad.P_FacSelectAtypView?xyz=MjMxNDU=" xr:uid="{D9C86C86-FA3E-1740-AEB3-04A2294AA8A4}"/>
    <hyperlink ref="B15" r:id="rId14" display="https://selfservice.polytechnic.bh/PROD/bwlkosad.P_FacSelectAtypView?xyz=MjIxMjk=" xr:uid="{D43C8C1F-0FC4-C847-951E-76C99B83467A}"/>
    <hyperlink ref="B16" r:id="rId15" display="https://selfservice.polytechnic.bh/PROD/bwlkosad.P_FacSelectAtypView?xyz=MjM3NTU=" xr:uid="{C6AE4DD0-CD6D-AE4F-8961-734733A2184F}"/>
    <hyperlink ref="B17" r:id="rId16" display="https://selfservice.polytechnic.bh/PROD/bwlkosad.P_FacSelectAtypView?xyz=MjIxODE=" xr:uid="{55C222F4-21AC-4F4B-A10C-79DDC28CA858}"/>
  </hyperlinks>
  <pageMargins left="0.7" right="0.7" top="0.75" bottom="0.75" header="0.3" footer="0.3"/>
  <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C1C6827F86444AAB614FD0819CBE0" ma:contentTypeVersion="0" ma:contentTypeDescription="Create a new document." ma:contentTypeScope="" ma:versionID="602061498416885f2468184edad1d5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44D0747-7C13-452F-92BF-4DAA88A57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7656DC-2C09-46EA-BD02-4867B9CBE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704542-6415-47C3-AB6D-2D2F4A9E068E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Grades</vt:lpstr>
      <vt:lpstr>Sheet1</vt:lpstr>
      <vt:lpstr>Grades!Print_Area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Raghda Zahran</dc:creator>
  <cp:lastModifiedBy>Philippe Pringuet</cp:lastModifiedBy>
  <cp:lastPrinted>2019-03-24T09:43:35Z</cp:lastPrinted>
  <dcterms:created xsi:type="dcterms:W3CDTF">2015-11-15T09:55:16Z</dcterms:created>
  <dcterms:modified xsi:type="dcterms:W3CDTF">2019-09-30T10:59:08Z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0x010100EFDC1C6827F86444AAB614FD0819CBE0</vt:lpwstr>
  </property>
</Properties>
</file>