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arkarchevskii/Desktop/dhbw_dev/semester3/Messdatenerfassung/"/>
    </mc:Choice>
  </mc:AlternateContent>
  <xr:revisionPtr revIDLastSave="0" documentId="13_ncr:1_{5A0070E1-F136-594C-9E51-BBDBA66A030D}" xr6:coauthVersionLast="47" xr6:coauthVersionMax="47" xr10:uidLastSave="{00000000-0000-0000-0000-000000000000}"/>
  <bookViews>
    <workbookView xWindow="0" yWindow="0" windowWidth="38400" windowHeight="21600" activeTab="1" xr2:uid="{4A0D7C32-F860-B045-B11A-99C13AEB249A}"/>
  </bookViews>
  <sheets>
    <sheet name="Integrale Nichtlinearität" sheetId="8" r:id="rId1"/>
    <sheet name="Differenzielle Nichtlinearität" sheetId="9" r:id="rId2"/>
    <sheet name="Konversionszeit" sheetId="10" r:id="rId3"/>
    <sheet name="Monotonie und Nichtlinearität" sheetId="11" r:id="rId4"/>
    <sheet name="Einschwingverhalten" sheetId="12" r:id="rId5"/>
    <sheet name="Kutools_Chart" sheetId="13" state="hidden" r:id="rId6"/>
  </sheets>
  <definedNames>
    <definedName name="_xlchart.v1.4" hidden="1">'Differenzielle Nichtlinearität'!$A$44</definedName>
    <definedName name="_xlchart.v1.5" hidden="1">'Differenzielle Nichtlinearität'!$A$45:$A$63</definedName>
    <definedName name="_xlchart.v1.6" hidden="1">'Differenzielle Nichtlinearität'!$C$44</definedName>
    <definedName name="_xlchart.v1.7" hidden="1">'Differenzielle Nichtlinearität'!$C$45:$C$63</definedName>
    <definedName name="_xlchart.v2.0" hidden="1">'Differenzielle Nichtlinearität'!$A$44</definedName>
    <definedName name="_xlchart.v2.1" hidden="1">'Differenzielle Nichtlinearität'!$A$45:$A$63</definedName>
    <definedName name="_xlchart.v2.2" hidden="1">'Differenzielle Nichtlinearität'!$C$44</definedName>
    <definedName name="_xlchart.v2.3" hidden="1">'Differenzielle Nichtlinearität'!$C$45:$C$63</definedName>
    <definedName name="_xlnm.Print_Area" localSheetId="0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9" l="1"/>
  <c r="B63" i="9"/>
  <c r="C50" i="9"/>
  <c r="C52" i="9" s="1"/>
  <c r="C54" i="9" s="1"/>
  <c r="C56" i="9" s="1"/>
  <c r="C58" i="9" s="1"/>
  <c r="C60" i="9" s="1"/>
  <c r="C62" i="9" s="1"/>
  <c r="C47" i="9"/>
  <c r="C49" i="9" s="1"/>
  <c r="C51" i="9" s="1"/>
  <c r="C53" i="9" s="1"/>
  <c r="C55" i="9" s="1"/>
  <c r="C57" i="9" s="1"/>
  <c r="C59" i="9" s="1"/>
  <c r="C61" i="9" s="1"/>
  <c r="B56" i="9"/>
  <c r="B58" i="9" s="1"/>
  <c r="B60" i="9" s="1"/>
  <c r="B62" i="9" s="1"/>
  <c r="B55" i="9"/>
  <c r="B57" i="9" s="1"/>
  <c r="B59" i="9" s="1"/>
  <c r="B61" i="9" s="1"/>
  <c r="B52" i="9"/>
  <c r="B50" i="9" s="1"/>
  <c r="B48" i="9" s="1"/>
  <c r="B51" i="9"/>
  <c r="B49" i="9" s="1"/>
  <c r="B47" i="9" s="1"/>
  <c r="B45" i="9" s="1"/>
  <c r="C33" i="9"/>
  <c r="C35" i="9" s="1"/>
  <c r="C37" i="9" s="1"/>
  <c r="C39" i="9" s="1"/>
  <c r="C29" i="9"/>
  <c r="C27" i="9" s="1"/>
  <c r="C25" i="9" s="1"/>
  <c r="A27" i="9"/>
  <c r="A29" i="9" s="1"/>
  <c r="A31" i="9" s="1"/>
  <c r="A33" i="9" s="1"/>
  <c r="A35" i="9" s="1"/>
  <c r="A37" i="9" s="1"/>
  <c r="A39" i="9" s="1"/>
  <c r="B70" i="13" l="1"/>
  <c r="B69" i="13"/>
  <c r="B68" i="13"/>
  <c r="B67" i="13"/>
  <c r="B66" i="13"/>
  <c r="B65" i="13"/>
  <c r="B64" i="13"/>
  <c r="B63" i="13"/>
  <c r="B62" i="13"/>
  <c r="B58" i="13"/>
  <c r="B57" i="13"/>
  <c r="B56" i="13"/>
  <c r="B55" i="13"/>
  <c r="B54" i="13"/>
  <c r="B53" i="13"/>
  <c r="B52" i="13"/>
  <c r="B51" i="13"/>
  <c r="B50" i="13"/>
  <c r="B46" i="13"/>
  <c r="B45" i="13"/>
  <c r="B44" i="13"/>
  <c r="B43" i="13"/>
  <c r="B42" i="13"/>
  <c r="B41" i="13"/>
  <c r="B40" i="13"/>
  <c r="B39" i="13"/>
  <c r="B38" i="13"/>
  <c r="B34" i="13"/>
  <c r="B33" i="13"/>
  <c r="B32" i="13"/>
  <c r="B31" i="13"/>
  <c r="B30" i="13"/>
  <c r="B29" i="13"/>
  <c r="B28" i="13"/>
  <c r="B27" i="13"/>
  <c r="B26" i="13"/>
  <c r="B22" i="13"/>
  <c r="B21" i="13"/>
  <c r="B20" i="13"/>
  <c r="B19" i="13"/>
  <c r="B18" i="13"/>
  <c r="B17" i="13"/>
  <c r="B16" i="13"/>
  <c r="B15" i="13"/>
  <c r="B14" i="13"/>
  <c r="B10" i="13"/>
  <c r="B9" i="13"/>
  <c r="B8" i="13"/>
  <c r="B7" i="13"/>
  <c r="B6" i="13"/>
  <c r="B5" i="13"/>
  <c r="B4" i="13"/>
  <c r="B3" i="13"/>
  <c r="B2" i="13"/>
  <c r="D9" i="11"/>
  <c r="D8" i="11"/>
  <c r="D7" i="11"/>
  <c r="D6" i="11"/>
  <c r="D5" i="11"/>
  <c r="D4" i="11"/>
  <c r="D3" i="11"/>
  <c r="D2" i="11"/>
  <c r="C32" i="9"/>
  <c r="B78" i="13" s="1"/>
  <c r="C28" i="9"/>
  <c r="A24" i="9"/>
  <c r="A61" i="13" s="1"/>
  <c r="D11" i="9"/>
  <c r="D10" i="9"/>
  <c r="D9" i="9"/>
  <c r="D8" i="9"/>
  <c r="D7" i="9"/>
  <c r="B7" i="9"/>
  <c r="B8" i="9" s="1"/>
  <c r="B9" i="9" s="1"/>
  <c r="B10" i="9" s="1"/>
  <c r="B11" i="9" s="1"/>
  <c r="D6" i="9"/>
  <c r="D5" i="9"/>
  <c r="B5" i="9"/>
  <c r="B4" i="9" s="1"/>
  <c r="B3" i="9" s="1"/>
  <c r="B2" i="9" s="1"/>
  <c r="D4" i="9"/>
  <c r="D3" i="9"/>
  <c r="A3" i="9"/>
  <c r="A4" i="9" s="1"/>
  <c r="A5" i="9" s="1"/>
  <c r="A6" i="9" s="1"/>
  <c r="A7" i="9" s="1"/>
  <c r="A8" i="9" s="1"/>
  <c r="A9" i="9" s="1"/>
  <c r="A10" i="9" s="1"/>
  <c r="A11" i="9" s="1"/>
  <c r="A12" i="9" s="1"/>
  <c r="D2" i="9"/>
  <c r="C3" i="8"/>
  <c r="E3" i="8" s="1"/>
  <c r="E2" i="8"/>
  <c r="H2" i="8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H3" i="8" l="1"/>
  <c r="F3" i="8"/>
  <c r="C4" i="8"/>
  <c r="C5" i="8" s="1"/>
  <c r="A1" i="13"/>
  <c r="A25" i="13"/>
  <c r="A49" i="13"/>
  <c r="C34" i="9"/>
  <c r="A13" i="13"/>
  <c r="A37" i="13"/>
  <c r="A26" i="9"/>
  <c r="A73" i="13"/>
  <c r="C26" i="9"/>
  <c r="B77" i="13"/>
  <c r="C6" i="8"/>
  <c r="E5" i="8"/>
  <c r="E4" i="8"/>
  <c r="F2" i="8"/>
  <c r="B76" i="13" l="1"/>
  <c r="A28" i="9"/>
  <c r="A74" i="13"/>
  <c r="A62" i="13"/>
  <c r="A38" i="13"/>
  <c r="A14" i="13"/>
  <c r="A26" i="13"/>
  <c r="A2" i="13"/>
  <c r="A50" i="13"/>
  <c r="C24" i="9"/>
  <c r="C36" i="9"/>
  <c r="B79" i="13"/>
  <c r="F4" i="8"/>
  <c r="H4" i="8"/>
  <c r="H5" i="8"/>
  <c r="F5" i="8"/>
  <c r="C7" i="8"/>
  <c r="E6" i="8"/>
  <c r="C38" i="9" l="1"/>
  <c r="B80" i="13"/>
  <c r="C22" i="9"/>
  <c r="B74" i="13" s="1"/>
  <c r="B75" i="13"/>
  <c r="A30" i="9"/>
  <c r="A75" i="13"/>
  <c r="A3" i="13"/>
  <c r="A51" i="13"/>
  <c r="A63" i="13"/>
  <c r="A39" i="13"/>
  <c r="A15" i="13"/>
  <c r="A27" i="13"/>
  <c r="H6" i="8"/>
  <c r="F6" i="8"/>
  <c r="C8" i="8"/>
  <c r="E7" i="8"/>
  <c r="A32" i="9" l="1"/>
  <c r="A76" i="13"/>
  <c r="A64" i="13"/>
  <c r="A40" i="13"/>
  <c r="A16" i="13"/>
  <c r="A4" i="13"/>
  <c r="A52" i="13"/>
  <c r="A28" i="13"/>
  <c r="B82" i="13"/>
  <c r="B81" i="13"/>
  <c r="H7" i="8"/>
  <c r="F7" i="8"/>
  <c r="C9" i="8"/>
  <c r="E8" i="8"/>
  <c r="A34" i="9" l="1"/>
  <c r="A77" i="13"/>
  <c r="A65" i="13"/>
  <c r="A53" i="13"/>
  <c r="A29" i="13"/>
  <c r="A5" i="13"/>
  <c r="A41" i="13"/>
  <c r="A17" i="13"/>
  <c r="H8" i="8"/>
  <c r="F8" i="8"/>
  <c r="C10" i="8"/>
  <c r="E9" i="8"/>
  <c r="A36" i="9" l="1"/>
  <c r="A78" i="13"/>
  <c r="A54" i="13"/>
  <c r="A30" i="13"/>
  <c r="A6" i="13"/>
  <c r="A18" i="13"/>
  <c r="A42" i="13"/>
  <c r="A66" i="13"/>
  <c r="H9" i="8"/>
  <c r="F9" i="8"/>
  <c r="E10" i="8"/>
  <c r="C11" i="8"/>
  <c r="A38" i="9" l="1"/>
  <c r="A79" i="13"/>
  <c r="A55" i="13"/>
  <c r="A31" i="13"/>
  <c r="A7" i="13"/>
  <c r="A67" i="13"/>
  <c r="A43" i="13"/>
  <c r="A19" i="13"/>
  <c r="F10" i="8"/>
  <c r="H10" i="8"/>
  <c r="C12" i="8"/>
  <c r="E11" i="8"/>
  <c r="A80" i="13" l="1"/>
  <c r="A8" i="13"/>
  <c r="A56" i="13"/>
  <c r="A32" i="13"/>
  <c r="A68" i="13"/>
  <c r="A44" i="13"/>
  <c r="A20" i="13"/>
  <c r="H11" i="8"/>
  <c r="F11" i="8"/>
  <c r="E12" i="8"/>
  <c r="C13" i="8"/>
  <c r="A81" i="13" l="1"/>
  <c r="A69" i="13"/>
  <c r="A45" i="13"/>
  <c r="A21" i="13"/>
  <c r="A9" i="13"/>
  <c r="A57" i="13"/>
  <c r="A33" i="13"/>
  <c r="E13" i="8"/>
  <c r="C14" i="8"/>
  <c r="H12" i="8"/>
  <c r="F12" i="8"/>
  <c r="C15" i="8" l="1"/>
  <c r="E14" i="8"/>
  <c r="F13" i="8"/>
  <c r="H13" i="8"/>
  <c r="H14" i="8" l="1"/>
  <c r="F14" i="8"/>
  <c r="E15" i="8"/>
  <c r="C16" i="8"/>
  <c r="C17" i="8" l="1"/>
  <c r="E17" i="8" s="1"/>
  <c r="E16" i="8"/>
  <c r="H15" i="8"/>
  <c r="F15" i="8"/>
  <c r="H16" i="8" l="1"/>
  <c r="F16" i="8"/>
  <c r="H17" i="8"/>
  <c r="F17" i="8"/>
</calcChain>
</file>

<file path=xl/sharedStrings.xml><?xml version="1.0" encoding="utf-8"?>
<sst xmlns="http://schemas.openxmlformats.org/spreadsheetml/2006/main" count="62" uniqueCount="40">
  <si>
    <t>DNL</t>
  </si>
  <si>
    <t>Konversionszeit</t>
  </si>
  <si>
    <t>Clock-Cycle</t>
  </si>
  <si>
    <t>393700Hz</t>
  </si>
  <si>
    <t>181,2 mikrosekunden</t>
  </si>
  <si>
    <t>Clock-Cycle pro Konversion</t>
  </si>
  <si>
    <t>71,33 clock cycles</t>
  </si>
  <si>
    <t>Bitmuster</t>
  </si>
  <si>
    <t>"00010000"</t>
  </si>
  <si>
    <t>"00100000"</t>
  </si>
  <si>
    <t>"01000000"</t>
  </si>
  <si>
    <t>"00110000"</t>
  </si>
  <si>
    <t>"01010000"</t>
  </si>
  <si>
    <t>"01100000"</t>
  </si>
  <si>
    <t>"01110000"</t>
  </si>
  <si>
    <t>"10000000"</t>
  </si>
  <si>
    <t>"10010000"</t>
  </si>
  <si>
    <t>"10100000"</t>
  </si>
  <si>
    <t>"10110000"</t>
  </si>
  <si>
    <t>"11000000"</t>
  </si>
  <si>
    <t>"11010000"</t>
  </si>
  <si>
    <t>"11100000"</t>
  </si>
  <si>
    <t>"11110000"</t>
  </si>
  <si>
    <t>"11111111"</t>
  </si>
  <si>
    <t>∆V in [mV]</t>
  </si>
  <si>
    <t>Notizen</t>
  </si>
  <si>
    <t>bit 5 vermutlich kaputt: 00010000 -&gt; Output = 0V</t>
  </si>
  <si>
    <t>BITMUSTER  xi+1</t>
  </si>
  <si>
    <t>BITMUSTER xi</t>
  </si>
  <si>
    <t>MONTONIE</t>
  </si>
  <si>
    <t>ja</t>
  </si>
  <si>
    <t>nein</t>
  </si>
  <si>
    <t>Digitaler 
Output</t>
  </si>
  <si>
    <t>Erwarteter 
Spannungswert [V]</t>
  </si>
  <si>
    <t>Tatsächlicher 
Spannungswert [V]</t>
  </si>
  <si>
    <t>Abweichung 
[V]</t>
  </si>
  <si>
    <t>Abweichung
von der Stufengröße [%]</t>
  </si>
  <si>
    <t>Kutools: Intermediate data of the step chart</t>
  </si>
  <si>
    <t>Idealgerade</t>
  </si>
  <si>
    <t>Tatsächliche
Gerade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</si>
</sst>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00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mbria Math"/>
      <family val="1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1" applyAlignment="1">
      <alignment horizontal="center" vertical="center" wrapText="1"/>
    </xf>
    <xf numFmtId="0" fontId="2" fillId="0" borderId="0" xfId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2" fillId="0" borderId="0" xfId="1"/>
    <xf numFmtId="0" fontId="3" fillId="2" borderId="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64" fontId="2" fillId="0" borderId="1" xfId="1" applyNumberFormat="1" applyBorder="1" applyAlignment="1">
      <alignment horizontal="center" vertical="center"/>
    </xf>
    <xf numFmtId="164" fontId="2" fillId="0" borderId="2" xfId="1" applyNumberFormat="1" applyBorder="1" applyAlignment="1">
      <alignment horizontal="center" vertical="center"/>
    </xf>
    <xf numFmtId="0" fontId="1" fillId="0" borderId="0" xfId="1" applyFont="1"/>
    <xf numFmtId="165" fontId="2" fillId="0" borderId="0" xfId="1" applyNumberFormat="1"/>
    <xf numFmtId="0" fontId="2" fillId="0" borderId="0" xfId="1" applyAlignment="1">
      <alignment wrapText="1"/>
    </xf>
    <xf numFmtId="164" fontId="2" fillId="0" borderId="0" xfId="1" applyNumberFormat="1"/>
  </cellXfs>
  <cellStyles count="2">
    <cellStyle name="Normal" xfId="0" builtinId="0"/>
    <cellStyle name="Обычный 2" xfId="1" xr:uid="{1B565D1A-7152-479C-AECC-A6EBDD0D5F42}"/>
  </cellStyles>
  <dxfs count="14"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Erwartete und tatsächliche</a:t>
            </a:r>
            <a:r>
              <a:rPr lang="en-GB" baseline="0"/>
              <a:t> Werte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804355677857982"/>
          <c:y val="0.12746569308692529"/>
          <c:w val="0.83546980229059198"/>
          <c:h val="0.71421979428707516"/>
        </c:manualLayout>
      </c:layout>
      <c:lineChart>
        <c:grouping val="standard"/>
        <c:varyColors val="0"/>
        <c:ser>
          <c:idx val="0"/>
          <c:order val="0"/>
          <c:tx>
            <c:strRef>
              <c:f>'Integrale Nichtlinearität'!$C$1</c:f>
              <c:strCache>
                <c:ptCount val="1"/>
                <c:pt idx="0">
                  <c:v>Erwarteter 
Spannungswert [V]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'Integrale Nichtlinearität'!$A$2:$A$17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255</c:v>
                </c:pt>
              </c:numCache>
            </c:numRef>
          </c:cat>
          <c:val>
            <c:numRef>
              <c:f>'Integrale Nichtlinearität'!$C$2:$C$17</c:f>
              <c:numCache>
                <c:formatCode>0.000</c:formatCode>
                <c:ptCount val="16"/>
                <c:pt idx="0">
                  <c:v>0.32</c:v>
                </c:pt>
                <c:pt idx="1">
                  <c:v>0.64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>
                  <c:v>1.9200000000000002</c:v>
                </c:pt>
                <c:pt idx="6">
                  <c:v>2.2400000000000002</c:v>
                </c:pt>
                <c:pt idx="7">
                  <c:v>2.56</c:v>
                </c:pt>
                <c:pt idx="8">
                  <c:v>2.88</c:v>
                </c:pt>
                <c:pt idx="9">
                  <c:v>3.1999999999999997</c:v>
                </c:pt>
                <c:pt idx="10">
                  <c:v>3.5199999999999996</c:v>
                </c:pt>
                <c:pt idx="11">
                  <c:v>3.8399999999999994</c:v>
                </c:pt>
                <c:pt idx="12">
                  <c:v>4.1599999999999993</c:v>
                </c:pt>
                <c:pt idx="13">
                  <c:v>4.4799999999999995</c:v>
                </c:pt>
                <c:pt idx="14">
                  <c:v>4.8</c:v>
                </c:pt>
                <c:pt idx="15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C-42FA-B58C-2E3195FD98D6}"/>
            </c:ext>
          </c:extLst>
        </c:ser>
        <c:ser>
          <c:idx val="1"/>
          <c:order val="1"/>
          <c:tx>
            <c:strRef>
              <c:f>'Integrale Nichtlinearität'!$D$1</c:f>
              <c:strCache>
                <c:ptCount val="1"/>
                <c:pt idx="0">
                  <c:v>Tatsächlicher 
Spannungswert [V]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'Integrale Nichtlinearität'!$A$2:$A$17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255</c:v>
                </c:pt>
              </c:numCache>
            </c:numRef>
          </c:cat>
          <c:val>
            <c:numRef>
              <c:f>'Integrale Nichtlinearität'!$D$2:$D$17</c:f>
              <c:numCache>
                <c:formatCode>0.000</c:formatCode>
                <c:ptCount val="16"/>
                <c:pt idx="0">
                  <c:v>0.32100000000000001</c:v>
                </c:pt>
                <c:pt idx="1">
                  <c:v>0.63900000000000001</c:v>
                </c:pt>
                <c:pt idx="2">
                  <c:v>0.96699999999999997</c:v>
                </c:pt>
                <c:pt idx="3">
                  <c:v>1.2769999999999999</c:v>
                </c:pt>
                <c:pt idx="4">
                  <c:v>1.601</c:v>
                </c:pt>
                <c:pt idx="5">
                  <c:v>1.9219999999999999</c:v>
                </c:pt>
                <c:pt idx="6">
                  <c:v>2.2400000000000002</c:v>
                </c:pt>
                <c:pt idx="7">
                  <c:v>2.5659999999999998</c:v>
                </c:pt>
                <c:pt idx="8">
                  <c:v>2.887</c:v>
                </c:pt>
                <c:pt idx="9">
                  <c:v>3.2029999999999998</c:v>
                </c:pt>
                <c:pt idx="10">
                  <c:v>3.5339999999999998</c:v>
                </c:pt>
                <c:pt idx="11">
                  <c:v>3.843</c:v>
                </c:pt>
                <c:pt idx="12">
                  <c:v>4.1580000000000004</c:v>
                </c:pt>
                <c:pt idx="13">
                  <c:v>4.4829999999999997</c:v>
                </c:pt>
                <c:pt idx="14">
                  <c:v>4.8019999999999996</c:v>
                </c:pt>
                <c:pt idx="15">
                  <c:v>5.1189999999999998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C-42FA-B58C-2E3195F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41872"/>
        <c:axId val="2145672864"/>
      </c:lineChart>
      <c:catAx>
        <c:axId val="19221418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5672864"/>
        <c:crosses val="autoZero"/>
        <c:auto val="0"/>
        <c:lblAlgn val="ctr"/>
        <c:lblOffset val="100"/>
        <c:noMultiLvlLbl val="0"/>
      </c:catAx>
      <c:valAx>
        <c:axId val="21456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Spannung,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2214187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Histogram von Abweichungen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'Integrale Nichtlinearität'!$A$2:$A$17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255</c:v>
                </c:pt>
              </c:numCache>
            </c:numRef>
          </c:cat>
          <c:val>
            <c:numRef>
              <c:f>'Integrale Nichtlinearität'!$E$2:$E$17</c:f>
              <c:numCache>
                <c:formatCode>0.000</c:formatCode>
                <c:ptCount val="16"/>
                <c:pt idx="0">
                  <c:v>1.0000000000000009E-3</c:v>
                </c:pt>
                <c:pt idx="1">
                  <c:v>-1.0000000000000009E-3</c:v>
                </c:pt>
                <c:pt idx="2">
                  <c:v>7.0000000000000062E-3</c:v>
                </c:pt>
                <c:pt idx="3">
                  <c:v>-3.0000000000001137E-3</c:v>
                </c:pt>
                <c:pt idx="4">
                  <c:v>9.9999999999988987E-4</c:v>
                </c:pt>
                <c:pt idx="5">
                  <c:v>1.9999999999997797E-3</c:v>
                </c:pt>
                <c:pt idx="6">
                  <c:v>0</c:v>
                </c:pt>
                <c:pt idx="7">
                  <c:v>5.9999999999997833E-3</c:v>
                </c:pt>
                <c:pt idx="8">
                  <c:v>7.0000000000001172E-3</c:v>
                </c:pt>
                <c:pt idx="9">
                  <c:v>3.0000000000001137E-3</c:v>
                </c:pt>
                <c:pt idx="10">
                  <c:v>1.4000000000000234E-2</c:v>
                </c:pt>
                <c:pt idx="11">
                  <c:v>3.0000000000005578E-3</c:v>
                </c:pt>
                <c:pt idx="12">
                  <c:v>-1.9999999999988916E-3</c:v>
                </c:pt>
                <c:pt idx="13">
                  <c:v>3.0000000000001137E-3</c:v>
                </c:pt>
                <c:pt idx="14">
                  <c:v>1.9999999999997797E-3</c:v>
                </c:pt>
                <c:pt idx="15">
                  <c:v>-1.000000000000334E-3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44CF-809C-DD4C42810C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70102608"/>
        <c:axId val="70203664"/>
      </c:barChart>
      <c:catAx>
        <c:axId val="701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203664"/>
        <c:crosses val="autoZero"/>
        <c:auto val="1"/>
        <c:lblAlgn val="ctr"/>
        <c:lblOffset val="100"/>
        <c:noMultiLvlLbl val="0"/>
      </c:catAx>
      <c:valAx>
        <c:axId val="702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Abweichung,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102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Tatsächlich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'Differenzielle Nichtlinearität'!$A$22:$A$40</c:f>
              <c:numCache>
                <c:formatCode>General</c:formatCode>
                <c:ptCount val="19"/>
                <c:pt idx="0">
                  <c:v>124</c:v>
                </c:pt>
                <c:pt idx="1">
                  <c:v>125</c:v>
                </c:pt>
                <c:pt idx="2">
                  <c:v>125</c:v>
                </c:pt>
                <c:pt idx="3">
                  <c:v>126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128</c:v>
                </c:pt>
                <c:pt idx="8">
                  <c:v>128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</c:numCache>
            </c:numRef>
          </c:xVal>
          <c:yVal>
            <c:numRef>
              <c:f>'Differenzielle Nichtlinearität'!$B$22:$B$40</c:f>
              <c:numCache>
                <c:formatCode>0.000</c:formatCode>
                <c:ptCount val="19"/>
                <c:pt idx="0">
                  <c:v>2.48</c:v>
                </c:pt>
                <c:pt idx="1">
                  <c:v>2.48</c:v>
                </c:pt>
                <c:pt idx="2">
                  <c:v>2.5019999999999998</c:v>
                </c:pt>
                <c:pt idx="3">
                  <c:v>2.5019999999999998</c:v>
                </c:pt>
                <c:pt idx="4">
                  <c:v>2.5190000000000001</c:v>
                </c:pt>
                <c:pt idx="5">
                  <c:v>2.5190000000000001</c:v>
                </c:pt>
                <c:pt idx="6">
                  <c:v>2.5390000000000001</c:v>
                </c:pt>
                <c:pt idx="7">
                  <c:v>2.5390000000000001</c:v>
                </c:pt>
                <c:pt idx="8">
                  <c:v>2.5659999999999998</c:v>
                </c:pt>
                <c:pt idx="9">
                  <c:v>2.5659999999999998</c:v>
                </c:pt>
                <c:pt idx="10">
                  <c:v>2.5819999999999999</c:v>
                </c:pt>
                <c:pt idx="11">
                  <c:v>2.5819999999999999</c:v>
                </c:pt>
                <c:pt idx="12">
                  <c:v>2.5979999999999999</c:v>
                </c:pt>
                <c:pt idx="13">
                  <c:v>2.5979999999999999</c:v>
                </c:pt>
                <c:pt idx="14">
                  <c:v>2.621</c:v>
                </c:pt>
                <c:pt idx="15">
                  <c:v>2.621</c:v>
                </c:pt>
                <c:pt idx="16">
                  <c:v>2.6419999999999999</c:v>
                </c:pt>
                <c:pt idx="17">
                  <c:v>2.6419999999999999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C-47F9-ABEB-15C2FEA805B2}"/>
            </c:ext>
          </c:extLst>
        </c:ser>
        <c:ser>
          <c:idx val="1"/>
          <c:order val="1"/>
          <c:tx>
            <c:v>Erwartet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'Differenzielle Nichtlinearität'!$A$22:$A$40</c:f>
              <c:numCache>
                <c:formatCode>General</c:formatCode>
                <c:ptCount val="19"/>
                <c:pt idx="0">
                  <c:v>124</c:v>
                </c:pt>
                <c:pt idx="1">
                  <c:v>125</c:v>
                </c:pt>
                <c:pt idx="2">
                  <c:v>125</c:v>
                </c:pt>
                <c:pt idx="3">
                  <c:v>126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128</c:v>
                </c:pt>
                <c:pt idx="8">
                  <c:v>128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</c:numCache>
            </c:numRef>
          </c:xVal>
          <c:yVal>
            <c:numRef>
              <c:f>'Differenzielle Nichtlinearität'!$C$22:$C$40</c:f>
              <c:numCache>
                <c:formatCode>0.000</c:formatCode>
                <c:ptCount val="19"/>
                <c:pt idx="0">
                  <c:v>2.48</c:v>
                </c:pt>
                <c:pt idx="1">
                  <c:v>2.48</c:v>
                </c:pt>
                <c:pt idx="2">
                  <c:v>2.5</c:v>
                </c:pt>
                <c:pt idx="3">
                  <c:v>2.5</c:v>
                </c:pt>
                <c:pt idx="4">
                  <c:v>2.52</c:v>
                </c:pt>
                <c:pt idx="5">
                  <c:v>2.52</c:v>
                </c:pt>
                <c:pt idx="6">
                  <c:v>2.54</c:v>
                </c:pt>
                <c:pt idx="7">
                  <c:v>2.54</c:v>
                </c:pt>
                <c:pt idx="8">
                  <c:v>2.56</c:v>
                </c:pt>
                <c:pt idx="9">
                  <c:v>2.56</c:v>
                </c:pt>
                <c:pt idx="10">
                  <c:v>2.58</c:v>
                </c:pt>
                <c:pt idx="11">
                  <c:v>2.58</c:v>
                </c:pt>
                <c:pt idx="12">
                  <c:v>2.6</c:v>
                </c:pt>
                <c:pt idx="13">
                  <c:v>2.6</c:v>
                </c:pt>
                <c:pt idx="14">
                  <c:v>2.62</c:v>
                </c:pt>
                <c:pt idx="15">
                  <c:v>2.62</c:v>
                </c:pt>
                <c:pt idx="16">
                  <c:v>2.64</c:v>
                </c:pt>
                <c:pt idx="17">
                  <c:v>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C-47F9-ABEB-15C2FEA8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77888"/>
        <c:axId val="1977685088"/>
      </c:scatterChart>
      <c:valAx>
        <c:axId val="500977888"/>
        <c:scaling>
          <c:orientation val="minMax"/>
          <c:max val="133"/>
          <c:min val="1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7685088"/>
        <c:crosses val="autoZero"/>
        <c:crossBetween val="midCat"/>
      </c:valAx>
      <c:valAx>
        <c:axId val="19776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097788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Tatsächlich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'Differenzielle Nichtlinearität'!$A$45:$A$63</c:f>
              <c:numCache>
                <c:formatCode>0.000</c:formatCode>
                <c:ptCount val="19"/>
                <c:pt idx="0">
                  <c:v>2.48</c:v>
                </c:pt>
                <c:pt idx="1">
                  <c:v>2.48</c:v>
                </c:pt>
                <c:pt idx="2">
                  <c:v>2.5019999999999998</c:v>
                </c:pt>
                <c:pt idx="3">
                  <c:v>2.5019999999999998</c:v>
                </c:pt>
                <c:pt idx="4">
                  <c:v>2.5190000000000001</c:v>
                </c:pt>
                <c:pt idx="5">
                  <c:v>2.5190000000000001</c:v>
                </c:pt>
                <c:pt idx="6">
                  <c:v>2.5390000000000001</c:v>
                </c:pt>
                <c:pt idx="7">
                  <c:v>2.5390000000000001</c:v>
                </c:pt>
                <c:pt idx="8">
                  <c:v>2.5659999999999998</c:v>
                </c:pt>
                <c:pt idx="9">
                  <c:v>2.5659999999999998</c:v>
                </c:pt>
                <c:pt idx="10">
                  <c:v>2.5819999999999999</c:v>
                </c:pt>
                <c:pt idx="11">
                  <c:v>2.5819999999999999</c:v>
                </c:pt>
                <c:pt idx="12">
                  <c:v>2.5979999999999999</c:v>
                </c:pt>
                <c:pt idx="13">
                  <c:v>2.5979999999999999</c:v>
                </c:pt>
                <c:pt idx="14">
                  <c:v>2.621</c:v>
                </c:pt>
                <c:pt idx="15">
                  <c:v>2.621</c:v>
                </c:pt>
                <c:pt idx="16">
                  <c:v>2.6419999999999999</c:v>
                </c:pt>
                <c:pt idx="17">
                  <c:v>2.6419999999999999</c:v>
                </c:pt>
                <c:pt idx="18">
                  <c:v>2.6619999999999999</c:v>
                </c:pt>
              </c:numCache>
            </c:numRef>
          </c:xVal>
          <c:yVal>
            <c:numRef>
              <c:f>'Differenzielle Nichtlinearität'!$C$45:$C$63</c:f>
              <c:numCache>
                <c:formatCode>General</c:formatCode>
                <c:ptCount val="19"/>
                <c:pt idx="0">
                  <c:v>124</c:v>
                </c:pt>
                <c:pt idx="1">
                  <c:v>125</c:v>
                </c:pt>
                <c:pt idx="2">
                  <c:v>125</c:v>
                </c:pt>
                <c:pt idx="3">
                  <c:v>126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128</c:v>
                </c:pt>
                <c:pt idx="8">
                  <c:v>128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  <c:pt idx="18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F-C448-BB1E-E50DD266AA57}"/>
            </c:ext>
          </c:extLst>
        </c:ser>
        <c:ser>
          <c:idx val="1"/>
          <c:order val="1"/>
          <c:tx>
            <c:v>Erwartet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'Differenzielle Nichtlinearität'!$B$45:$B$63</c:f>
              <c:numCache>
                <c:formatCode>0.000</c:formatCode>
                <c:ptCount val="19"/>
                <c:pt idx="0">
                  <c:v>2.48</c:v>
                </c:pt>
                <c:pt idx="1">
                  <c:v>2.48</c:v>
                </c:pt>
                <c:pt idx="2">
                  <c:v>2.5</c:v>
                </c:pt>
                <c:pt idx="3">
                  <c:v>2.5</c:v>
                </c:pt>
                <c:pt idx="4">
                  <c:v>2.52</c:v>
                </c:pt>
                <c:pt idx="5">
                  <c:v>2.52</c:v>
                </c:pt>
                <c:pt idx="6">
                  <c:v>2.54</c:v>
                </c:pt>
                <c:pt idx="7">
                  <c:v>2.54</c:v>
                </c:pt>
                <c:pt idx="8">
                  <c:v>2.56</c:v>
                </c:pt>
                <c:pt idx="9">
                  <c:v>2.56</c:v>
                </c:pt>
                <c:pt idx="10">
                  <c:v>2.58</c:v>
                </c:pt>
                <c:pt idx="11">
                  <c:v>2.58</c:v>
                </c:pt>
                <c:pt idx="12">
                  <c:v>2.6</c:v>
                </c:pt>
                <c:pt idx="13">
                  <c:v>2.6</c:v>
                </c:pt>
                <c:pt idx="14">
                  <c:v>2.62</c:v>
                </c:pt>
                <c:pt idx="15">
                  <c:v>2.62</c:v>
                </c:pt>
                <c:pt idx="16">
                  <c:v>2.64</c:v>
                </c:pt>
                <c:pt idx="17">
                  <c:v>2.64</c:v>
                </c:pt>
                <c:pt idx="18">
                  <c:v>2.66</c:v>
                </c:pt>
              </c:numCache>
            </c:numRef>
          </c:xVal>
          <c:yVal>
            <c:numRef>
              <c:f>'Differenzielle Nichtlinearität'!$C$45:$C$63</c:f>
              <c:numCache>
                <c:formatCode>General</c:formatCode>
                <c:ptCount val="19"/>
                <c:pt idx="0">
                  <c:v>124</c:v>
                </c:pt>
                <c:pt idx="1">
                  <c:v>125</c:v>
                </c:pt>
                <c:pt idx="2">
                  <c:v>125</c:v>
                </c:pt>
                <c:pt idx="3">
                  <c:v>126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128</c:v>
                </c:pt>
                <c:pt idx="8">
                  <c:v>128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  <c:pt idx="18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F-C448-BB1E-E50DD266AA57}"/>
            </c:ext>
          </c:extLst>
        </c:ser>
        <c:ser>
          <c:idx val="2"/>
          <c:order val="2"/>
          <c:tx>
            <c:v>Ideal Gerade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'Differenzielle Nichtlinearität'!$D$45:$D$63</c:f>
              <c:numCache>
                <c:formatCode>0.000</c:formatCode>
                <c:ptCount val="19"/>
                <c:pt idx="0">
                  <c:v>2.4700000000000002</c:v>
                </c:pt>
                <c:pt idx="1">
                  <c:v>2.4900000000000002</c:v>
                </c:pt>
                <c:pt idx="2">
                  <c:v>2.4900000000000002</c:v>
                </c:pt>
                <c:pt idx="3">
                  <c:v>2.5099999999999998</c:v>
                </c:pt>
                <c:pt idx="4">
                  <c:v>2.5099999999999998</c:v>
                </c:pt>
                <c:pt idx="5">
                  <c:v>2.5299999999999998</c:v>
                </c:pt>
                <c:pt idx="6">
                  <c:v>2.5299999999999998</c:v>
                </c:pt>
                <c:pt idx="7">
                  <c:v>2.5499999999999998</c:v>
                </c:pt>
                <c:pt idx="8">
                  <c:v>2.5499999999999998</c:v>
                </c:pt>
                <c:pt idx="9">
                  <c:v>2.57</c:v>
                </c:pt>
                <c:pt idx="10">
                  <c:v>2.57</c:v>
                </c:pt>
                <c:pt idx="11">
                  <c:v>2.59</c:v>
                </c:pt>
                <c:pt idx="12">
                  <c:v>2.59</c:v>
                </c:pt>
                <c:pt idx="13">
                  <c:v>2.61</c:v>
                </c:pt>
                <c:pt idx="14">
                  <c:v>2.61</c:v>
                </c:pt>
                <c:pt idx="15">
                  <c:v>2.63</c:v>
                </c:pt>
                <c:pt idx="16">
                  <c:v>2.63</c:v>
                </c:pt>
                <c:pt idx="17">
                  <c:v>2.65</c:v>
                </c:pt>
                <c:pt idx="18">
                  <c:v>2.65</c:v>
                </c:pt>
              </c:numCache>
            </c:numRef>
          </c:xVal>
          <c:yVal>
            <c:numRef>
              <c:f>'Differenzielle Nichtlinearität'!$C$45:$C$63</c:f>
              <c:numCache>
                <c:formatCode>General</c:formatCode>
                <c:ptCount val="19"/>
                <c:pt idx="0">
                  <c:v>124</c:v>
                </c:pt>
                <c:pt idx="1">
                  <c:v>125</c:v>
                </c:pt>
                <c:pt idx="2">
                  <c:v>125</c:v>
                </c:pt>
                <c:pt idx="3">
                  <c:v>126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128</c:v>
                </c:pt>
                <c:pt idx="8">
                  <c:v>128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  <c:pt idx="18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8F-C448-BB1E-E50DD266AA57}"/>
            </c:ext>
          </c:extLst>
        </c:ser>
        <c:ser>
          <c:idx val="3"/>
          <c:order val="3"/>
          <c:tx>
            <c:v>Tatsächliche Gerade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'Differenzielle Nichtlinearität'!$E$45:$E$63</c:f>
              <c:numCache>
                <c:formatCode>0.000</c:formatCode>
                <c:ptCount val="19"/>
                <c:pt idx="0">
                  <c:v>2.4700000000000002</c:v>
                </c:pt>
                <c:pt idx="1">
                  <c:v>2.4910000000000001</c:v>
                </c:pt>
                <c:pt idx="2">
                  <c:v>2.4910000000000001</c:v>
                </c:pt>
                <c:pt idx="3">
                  <c:v>2.5110000000000001</c:v>
                </c:pt>
                <c:pt idx="4">
                  <c:v>2.5110000000000001</c:v>
                </c:pt>
                <c:pt idx="5">
                  <c:v>2.5289999999999999</c:v>
                </c:pt>
                <c:pt idx="6">
                  <c:v>2.5289999999999999</c:v>
                </c:pt>
                <c:pt idx="7">
                  <c:v>2.5529999999999999</c:v>
                </c:pt>
                <c:pt idx="8">
                  <c:v>2.5529999999999999</c:v>
                </c:pt>
                <c:pt idx="9">
                  <c:v>2.5739999999999998</c:v>
                </c:pt>
                <c:pt idx="10">
                  <c:v>2.5739999999999998</c:v>
                </c:pt>
                <c:pt idx="11">
                  <c:v>2.59</c:v>
                </c:pt>
                <c:pt idx="12">
                  <c:v>2.59</c:v>
                </c:pt>
                <c:pt idx="13">
                  <c:v>2.61</c:v>
                </c:pt>
                <c:pt idx="14">
                  <c:v>2.61</c:v>
                </c:pt>
                <c:pt idx="15">
                  <c:v>2.6320000000000001</c:v>
                </c:pt>
                <c:pt idx="16">
                  <c:v>2.6320000000000001</c:v>
                </c:pt>
                <c:pt idx="17">
                  <c:v>2.6520000000000001</c:v>
                </c:pt>
                <c:pt idx="18">
                  <c:v>2.6520000000000001</c:v>
                </c:pt>
              </c:numCache>
            </c:numRef>
          </c:xVal>
          <c:yVal>
            <c:numRef>
              <c:f>'Differenzielle Nichtlinearität'!$C$45:$C$63</c:f>
              <c:numCache>
                <c:formatCode>General</c:formatCode>
                <c:ptCount val="19"/>
                <c:pt idx="0">
                  <c:v>124</c:v>
                </c:pt>
                <c:pt idx="1">
                  <c:v>125</c:v>
                </c:pt>
                <c:pt idx="2">
                  <c:v>125</c:v>
                </c:pt>
                <c:pt idx="3">
                  <c:v>126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128</c:v>
                </c:pt>
                <c:pt idx="8">
                  <c:v>128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  <c:pt idx="18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8F-C448-BB1E-E50DD266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70912"/>
        <c:axId val="2137948112"/>
      </c:scatterChart>
      <c:valAx>
        <c:axId val="2137970912"/>
        <c:scaling>
          <c:orientation val="minMax"/>
          <c:min val="2.47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Analog Input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37948112"/>
        <c:crosses val="autoZero"/>
        <c:crossBetween val="midCat"/>
        <c:majorUnit val="0.02"/>
        <c:minorUnit val="0.01"/>
      </c:valAx>
      <c:valAx>
        <c:axId val="2137948112"/>
        <c:scaling>
          <c:orientation val="minMax"/>
          <c:min val="1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Digitaler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3797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310156</xdr:colOff>
      <xdr:row>2</xdr:row>
      <xdr:rowOff>179574</xdr:rowOff>
    </xdr:from>
    <xdr:to>
      <xdr:col>14</xdr:col>
      <xdr:colOff>631513</xdr:colOff>
      <xdr:row>21</xdr:row>
      <xdr:rowOff>10362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0ABE70E-A431-4021-8BC1-7C4A85922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341981</xdr:colOff>
      <xdr:row>21</xdr:row>
      <xdr:rowOff>192950</xdr:rowOff>
    </xdr:from>
    <xdr:to>
      <xdr:col>14</xdr:col>
      <xdr:colOff>657951</xdr:colOff>
      <xdr:row>38</xdr:row>
      <xdr:rowOff>50800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D6FDB9-430B-47FE-9732-EF237891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36636</xdr:colOff>
      <xdr:row>19</xdr:row>
      <xdr:rowOff>158750</xdr:rowOff>
    </xdr:from>
    <xdr:to>
      <xdr:col>10</xdr:col>
      <xdr:colOff>478118</xdr:colOff>
      <xdr:row>40</xdr:row>
      <xdr:rowOff>14653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53EB6C-4F96-A612-9052-9BD355006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702235</xdr:colOff>
      <xdr:row>42</xdr:row>
      <xdr:rowOff>127000</xdr:rowOff>
    </xdr:from>
    <xdr:to>
      <xdr:col>12</xdr:col>
      <xdr:colOff>502477</xdr:colOff>
      <xdr:row>64</xdr:row>
      <xdr:rowOff>97119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E864B9-AD58-F6A9-D2DB-C31D3F0DA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DF3DE-79A1-4D2E-957E-E853D78FF4D4}" name="Table1" displayName="Table1" ref="A1:F17" totalsRowShown="0" headerRowDxfId="13" dataDxfId="12">
  <autoFilter ref="A1:F17" xr:uid="{1E00BD67-58FF-C24F-828F-C39D3354CF0D}"/>
  <tableColumns count="6">
    <tableColumn id="1" xr3:uid="{21446CE3-7E50-4CC4-8EC5-83DCF227F202}" name="Digitaler _x000a_Output" dataDxfId="11"/>
    <tableColumn id="6" xr3:uid="{EEBD2168-CFC0-4167-8850-5578ED64C751}" name="Bitmuster" dataDxfId="10"/>
    <tableColumn id="2" xr3:uid="{04ED701A-DC98-4234-AC05-5EEF8BA16F86}" name="Erwarteter _x000a_Spannungswert [V]" dataDxfId="9">
      <calculatedColumnFormula>C1+0.32</calculatedColumnFormula>
    </tableColumn>
    <tableColumn id="3" xr3:uid="{055ADADC-6CC3-455E-97E2-AF02EE526E68}" name="Tatsächlicher _x000a_Spannungswert [V]" dataDxfId="8"/>
    <tableColumn id="4" xr3:uid="{15069BF9-46FF-48D6-AB4A-AEEB4F83D3DB}" name="Abweichung _x000a_[V]" dataDxfId="7">
      <calculatedColumnFormula>D2-C2</calculatedColumnFormula>
    </tableColumn>
    <tableColumn id="7" xr3:uid="{5639E493-7998-4041-BA6F-EBEE71612211}" name="Abweichung_x000a_von der Stufengröße [%]" dataDxfId="6">
      <calculatedColumnFormula>((ABS(E2)/0.32)*100)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05732F-5523-4CF0-A04C-AC16960595CE}" name="Table2" displayName="Table2" ref="A1:D12" totalsRowShown="0" headerRowDxfId="5" dataDxfId="4">
  <autoFilter ref="A1:D12" xr:uid="{D7F4808F-8E14-6E4D-9025-90A10CB2E94D}"/>
  <tableColumns count="4">
    <tableColumn id="1" xr3:uid="{2616563C-0313-43E2-8F05-FE78B6B6B1C9}" name="Digitaler _x000a_Output" dataDxfId="3">
      <calculatedColumnFormula>A1+1</calculatedColumnFormula>
    </tableColumn>
    <tableColumn id="2" xr3:uid="{5788ADED-091C-4E87-86C4-BD2FC352196C}" name="Erwarteter _x000a_Spannungswert [V]" dataDxfId="2">
      <calculatedColumnFormula>B1+0.02</calculatedColumnFormula>
    </tableColumn>
    <tableColumn id="3" xr3:uid="{2A28CFE5-D668-48B8-8F4A-8545655636D8}" name="Tatsächlicher _x000a_Spannungswert [V]" dataDxfId="1"/>
    <tableColumn id="4" xr3:uid="{069107FC-0DAB-48EB-BD7E-0508DC147972}" name="DN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553-AF4A-4199-BBBF-698336A8EC4E}">
  <dimension ref="A1:H17"/>
  <sheetViews>
    <sheetView zoomScale="125" zoomScaleNormal="268" workbookViewId="0">
      <selection activeCell="H2" sqref="H2:H17"/>
    </sheetView>
  </sheetViews>
  <sheetFormatPr baseColWidth="10" defaultColWidth="11" defaultRowHeight="16" x14ac:dyDescent="0.2"/>
  <cols>
    <col min="1" max="1" width="8.33203125" style="4" customWidth="1"/>
    <col min="2" max="2" width="13.83203125" style="4" customWidth="1"/>
    <col min="3" max="3" width="19.6640625" style="4" customWidth="1"/>
    <col min="4" max="4" width="17.1640625" style="4" customWidth="1"/>
    <col min="5" max="5" width="12.33203125" style="4" customWidth="1"/>
    <col min="6" max="6" width="16" style="4" customWidth="1"/>
    <col min="7" max="16384" width="11" style="4"/>
  </cols>
  <sheetData>
    <row r="1" spans="1:8" s="2" customFormat="1" ht="57" customHeight="1" x14ac:dyDescent="0.2">
      <c r="A1" s="1" t="s">
        <v>32</v>
      </c>
      <c r="B1" s="2" t="s">
        <v>7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8" x14ac:dyDescent="0.2">
      <c r="A2" s="2">
        <f>16</f>
        <v>16</v>
      </c>
      <c r="B2" s="2" t="s">
        <v>8</v>
      </c>
      <c r="C2" s="3">
        <v>0.32</v>
      </c>
      <c r="D2" s="3">
        <v>0.32100000000000001</v>
      </c>
      <c r="E2" s="3">
        <f>D2-C2</f>
        <v>1.0000000000000009E-3</v>
      </c>
      <c r="F2" s="3">
        <f t="shared" ref="F2:F17" si="0">((ABS(E2)/0.32)*100)</f>
        <v>0.31250000000000028</v>
      </c>
      <c r="H2" s="4">
        <f>(ABS(E2))</f>
        <v>1.0000000000000009E-3</v>
      </c>
    </row>
    <row r="3" spans="1:8" x14ac:dyDescent="0.2">
      <c r="A3" s="2">
        <f>A2+16</f>
        <v>32</v>
      </c>
      <c r="B3" s="2" t="s">
        <v>9</v>
      </c>
      <c r="C3" s="3">
        <f>C2+0.32</f>
        <v>0.64</v>
      </c>
      <c r="D3" s="3">
        <v>0.63900000000000001</v>
      </c>
      <c r="E3" s="3">
        <f t="shared" ref="E3:E17" si="1">D3-C3</f>
        <v>-1.0000000000000009E-3</v>
      </c>
      <c r="F3" s="3">
        <f t="shared" si="0"/>
        <v>0.31250000000000028</v>
      </c>
      <c r="H3" s="4">
        <f t="shared" ref="H3:H17" si="2">(ABS(E3))</f>
        <v>1.0000000000000009E-3</v>
      </c>
    </row>
    <row r="4" spans="1:8" x14ac:dyDescent="0.2">
      <c r="A4" s="2">
        <f t="shared" ref="A4:A16" si="3">A3+16</f>
        <v>48</v>
      </c>
      <c r="B4" s="2" t="s">
        <v>11</v>
      </c>
      <c r="C4" s="3">
        <f t="shared" ref="C4:C17" si="4">C3+0.32</f>
        <v>0.96</v>
      </c>
      <c r="D4" s="3">
        <v>0.96699999999999997</v>
      </c>
      <c r="E4" s="3">
        <f t="shared" si="1"/>
        <v>7.0000000000000062E-3</v>
      </c>
      <c r="F4" s="3">
        <f t="shared" si="0"/>
        <v>2.1875000000000018</v>
      </c>
      <c r="H4" s="4">
        <f t="shared" si="2"/>
        <v>7.0000000000000062E-3</v>
      </c>
    </row>
    <row r="5" spans="1:8" x14ac:dyDescent="0.2">
      <c r="A5" s="2">
        <f t="shared" si="3"/>
        <v>64</v>
      </c>
      <c r="B5" s="2" t="s">
        <v>10</v>
      </c>
      <c r="C5" s="3">
        <f t="shared" si="4"/>
        <v>1.28</v>
      </c>
      <c r="D5" s="3">
        <v>1.2769999999999999</v>
      </c>
      <c r="E5" s="3">
        <f t="shared" si="1"/>
        <v>-3.0000000000001137E-3</v>
      </c>
      <c r="F5" s="3">
        <f t="shared" si="0"/>
        <v>0.93750000000003553</v>
      </c>
      <c r="H5" s="4">
        <f t="shared" si="2"/>
        <v>3.0000000000001137E-3</v>
      </c>
    </row>
    <row r="6" spans="1:8" x14ac:dyDescent="0.2">
      <c r="A6" s="2">
        <f t="shared" si="3"/>
        <v>80</v>
      </c>
      <c r="B6" s="2" t="s">
        <v>12</v>
      </c>
      <c r="C6" s="3">
        <f t="shared" si="4"/>
        <v>1.6</v>
      </c>
      <c r="D6" s="3">
        <v>1.601</v>
      </c>
      <c r="E6" s="3">
        <f t="shared" si="1"/>
        <v>9.9999999999988987E-4</v>
      </c>
      <c r="F6" s="3">
        <f t="shared" si="0"/>
        <v>0.31249999999996558</v>
      </c>
      <c r="H6" s="4">
        <f t="shared" si="2"/>
        <v>9.9999999999988987E-4</v>
      </c>
    </row>
    <row r="7" spans="1:8" x14ac:dyDescent="0.2">
      <c r="A7" s="2">
        <f t="shared" si="3"/>
        <v>96</v>
      </c>
      <c r="B7" s="2" t="s">
        <v>13</v>
      </c>
      <c r="C7" s="3">
        <f t="shared" si="4"/>
        <v>1.9200000000000002</v>
      </c>
      <c r="D7" s="3">
        <v>1.9219999999999999</v>
      </c>
      <c r="E7" s="3">
        <f t="shared" si="1"/>
        <v>1.9999999999997797E-3</v>
      </c>
      <c r="F7" s="3">
        <f t="shared" si="0"/>
        <v>0.62499999999993117</v>
      </c>
      <c r="H7" s="4">
        <f t="shared" si="2"/>
        <v>1.9999999999997797E-3</v>
      </c>
    </row>
    <row r="8" spans="1:8" x14ac:dyDescent="0.2">
      <c r="A8" s="2">
        <f t="shared" si="3"/>
        <v>112</v>
      </c>
      <c r="B8" s="2" t="s">
        <v>14</v>
      </c>
      <c r="C8" s="3">
        <f t="shared" si="4"/>
        <v>2.2400000000000002</v>
      </c>
      <c r="D8" s="3">
        <v>2.2400000000000002</v>
      </c>
      <c r="E8" s="3">
        <f t="shared" si="1"/>
        <v>0</v>
      </c>
      <c r="F8" s="3">
        <f t="shared" si="0"/>
        <v>0</v>
      </c>
      <c r="H8" s="4">
        <f t="shared" si="2"/>
        <v>0</v>
      </c>
    </row>
    <row r="9" spans="1:8" x14ac:dyDescent="0.2">
      <c r="A9" s="2">
        <f t="shared" si="3"/>
        <v>128</v>
      </c>
      <c r="B9" s="2" t="s">
        <v>15</v>
      </c>
      <c r="C9" s="3">
        <f t="shared" si="4"/>
        <v>2.56</v>
      </c>
      <c r="D9" s="3">
        <v>2.5659999999999998</v>
      </c>
      <c r="E9" s="3">
        <f t="shared" si="1"/>
        <v>5.9999999999997833E-3</v>
      </c>
      <c r="F9" s="3">
        <f t="shared" si="0"/>
        <v>1.8749999999999323</v>
      </c>
      <c r="H9" s="4">
        <f t="shared" si="2"/>
        <v>5.9999999999997833E-3</v>
      </c>
    </row>
    <row r="10" spans="1:8" x14ac:dyDescent="0.2">
      <c r="A10" s="2">
        <f t="shared" si="3"/>
        <v>144</v>
      </c>
      <c r="B10" s="2" t="s">
        <v>16</v>
      </c>
      <c r="C10" s="3">
        <f t="shared" si="4"/>
        <v>2.88</v>
      </c>
      <c r="D10" s="3">
        <v>2.887</v>
      </c>
      <c r="E10" s="3">
        <f t="shared" si="1"/>
        <v>7.0000000000001172E-3</v>
      </c>
      <c r="F10" s="3">
        <f t="shared" si="0"/>
        <v>2.1875000000000364</v>
      </c>
      <c r="H10" s="4">
        <f t="shared" si="2"/>
        <v>7.0000000000001172E-3</v>
      </c>
    </row>
    <row r="11" spans="1:8" x14ac:dyDescent="0.2">
      <c r="A11" s="2">
        <f t="shared" si="3"/>
        <v>160</v>
      </c>
      <c r="B11" s="2" t="s">
        <v>17</v>
      </c>
      <c r="C11" s="3">
        <f t="shared" si="4"/>
        <v>3.1999999999999997</v>
      </c>
      <c r="D11" s="3">
        <v>3.2029999999999998</v>
      </c>
      <c r="E11" s="3">
        <f t="shared" si="1"/>
        <v>3.0000000000001137E-3</v>
      </c>
      <c r="F11" s="3">
        <f t="shared" si="0"/>
        <v>0.93750000000003553</v>
      </c>
      <c r="H11" s="4">
        <f t="shared" si="2"/>
        <v>3.0000000000001137E-3</v>
      </c>
    </row>
    <row r="12" spans="1:8" x14ac:dyDescent="0.2">
      <c r="A12" s="2">
        <f t="shared" si="3"/>
        <v>176</v>
      </c>
      <c r="B12" s="2" t="s">
        <v>18</v>
      </c>
      <c r="C12" s="3">
        <f t="shared" si="4"/>
        <v>3.5199999999999996</v>
      </c>
      <c r="D12" s="3">
        <v>3.5339999999999998</v>
      </c>
      <c r="E12" s="3">
        <f t="shared" si="1"/>
        <v>1.4000000000000234E-2</v>
      </c>
      <c r="F12" s="3">
        <f t="shared" si="0"/>
        <v>4.3750000000000728</v>
      </c>
      <c r="H12" s="4">
        <f t="shared" si="2"/>
        <v>1.4000000000000234E-2</v>
      </c>
    </row>
    <row r="13" spans="1:8" x14ac:dyDescent="0.2">
      <c r="A13" s="2">
        <f t="shared" si="3"/>
        <v>192</v>
      </c>
      <c r="B13" s="2" t="s">
        <v>19</v>
      </c>
      <c r="C13" s="3">
        <f t="shared" si="4"/>
        <v>3.8399999999999994</v>
      </c>
      <c r="D13" s="3">
        <v>3.843</v>
      </c>
      <c r="E13" s="3">
        <f t="shared" si="1"/>
        <v>3.0000000000005578E-3</v>
      </c>
      <c r="F13" s="3">
        <f t="shared" si="0"/>
        <v>0.93750000000017431</v>
      </c>
      <c r="H13" s="4">
        <f t="shared" si="2"/>
        <v>3.0000000000005578E-3</v>
      </c>
    </row>
    <row r="14" spans="1:8" x14ac:dyDescent="0.2">
      <c r="A14" s="2">
        <f t="shared" si="3"/>
        <v>208</v>
      </c>
      <c r="B14" s="2" t="s">
        <v>20</v>
      </c>
      <c r="C14" s="3">
        <f t="shared" si="4"/>
        <v>4.1599999999999993</v>
      </c>
      <c r="D14" s="3">
        <v>4.1580000000000004</v>
      </c>
      <c r="E14" s="3">
        <f t="shared" si="1"/>
        <v>-1.9999999999988916E-3</v>
      </c>
      <c r="F14" s="3">
        <f t="shared" si="0"/>
        <v>0.62499999999965361</v>
      </c>
      <c r="H14" s="4">
        <f t="shared" si="2"/>
        <v>1.9999999999988916E-3</v>
      </c>
    </row>
    <row r="15" spans="1:8" x14ac:dyDescent="0.2">
      <c r="A15" s="2">
        <f t="shared" si="3"/>
        <v>224</v>
      </c>
      <c r="B15" s="2" t="s">
        <v>21</v>
      </c>
      <c r="C15" s="3">
        <f t="shared" si="4"/>
        <v>4.4799999999999995</v>
      </c>
      <c r="D15" s="3">
        <v>4.4829999999999997</v>
      </c>
      <c r="E15" s="3">
        <f t="shared" si="1"/>
        <v>3.0000000000001137E-3</v>
      </c>
      <c r="F15" s="3">
        <f t="shared" si="0"/>
        <v>0.93750000000003553</v>
      </c>
      <c r="H15" s="4">
        <f t="shared" si="2"/>
        <v>3.0000000000001137E-3</v>
      </c>
    </row>
    <row r="16" spans="1:8" x14ac:dyDescent="0.2">
      <c r="A16" s="2">
        <f t="shared" si="3"/>
        <v>240</v>
      </c>
      <c r="B16" s="2" t="s">
        <v>22</v>
      </c>
      <c r="C16" s="3">
        <f t="shared" si="4"/>
        <v>4.8</v>
      </c>
      <c r="D16" s="3">
        <v>4.8019999999999996</v>
      </c>
      <c r="E16" s="3">
        <f t="shared" si="1"/>
        <v>1.9999999999997797E-3</v>
      </c>
      <c r="F16" s="3">
        <f t="shared" si="0"/>
        <v>0.62499999999993117</v>
      </c>
      <c r="H16" s="4">
        <f t="shared" si="2"/>
        <v>1.9999999999997797E-3</v>
      </c>
    </row>
    <row r="17" spans="1:8" x14ac:dyDescent="0.2">
      <c r="A17" s="2">
        <f>A16+15</f>
        <v>255</v>
      </c>
      <c r="B17" s="2" t="s">
        <v>23</v>
      </c>
      <c r="C17" s="3">
        <f t="shared" si="4"/>
        <v>5.12</v>
      </c>
      <c r="D17" s="3">
        <v>5.1189999999999998</v>
      </c>
      <c r="E17" s="3">
        <f t="shared" si="1"/>
        <v>-1.000000000000334E-3</v>
      </c>
      <c r="F17" s="3">
        <f t="shared" si="0"/>
        <v>0.31250000000010436</v>
      </c>
      <c r="H17" s="4">
        <f t="shared" si="2"/>
        <v>1.000000000000334E-3</v>
      </c>
    </row>
  </sheetData>
  <pageMargins left="0.7" right="0.7" top="0.75" bottom="0.75" header="0.3" footer="0.3"/>
  <pageSetup paperSize="9"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F87A-9691-41BB-8F67-227A2002ABBD}">
  <dimension ref="A1:F63"/>
  <sheetViews>
    <sheetView tabSelected="1" topLeftCell="B37" zoomScale="170" zoomScaleNormal="130" workbookViewId="0">
      <selection activeCell="G43" sqref="G43"/>
    </sheetView>
  </sheetViews>
  <sheetFormatPr baseColWidth="10" defaultColWidth="11" defaultRowHeight="16" x14ac:dyDescent="0.2"/>
  <cols>
    <col min="1" max="1" width="15.5" style="4" customWidth="1"/>
    <col min="2" max="2" width="23.6640625" style="4" customWidth="1"/>
    <col min="3" max="3" width="25.33203125" style="4" customWidth="1"/>
    <col min="4" max="16384" width="11" style="4"/>
  </cols>
  <sheetData>
    <row r="1" spans="1:6" ht="34" x14ac:dyDescent="0.2">
      <c r="A1" s="1" t="s">
        <v>32</v>
      </c>
      <c r="B1" s="1" t="s">
        <v>33</v>
      </c>
      <c r="C1" s="1" t="s">
        <v>34</v>
      </c>
      <c r="D1" s="2" t="s">
        <v>0</v>
      </c>
    </row>
    <row r="2" spans="1:6" x14ac:dyDescent="0.2">
      <c r="A2" s="2">
        <v>124</v>
      </c>
      <c r="B2" s="3">
        <f>B3-0.02</f>
        <v>2.48</v>
      </c>
      <c r="C2" s="3">
        <v>2.48</v>
      </c>
      <c r="D2" s="2">
        <f>((C3-C2)/0.02)-1</f>
        <v>9.9999999999989875E-2</v>
      </c>
      <c r="F2" s="4">
        <v>0.1</v>
      </c>
    </row>
    <row r="3" spans="1:6" x14ac:dyDescent="0.2">
      <c r="A3" s="2">
        <f>A2+1</f>
        <v>125</v>
      </c>
      <c r="B3" s="3">
        <f>B4-0.02</f>
        <v>2.5</v>
      </c>
      <c r="C3" s="3">
        <v>2.5019999999999998</v>
      </c>
      <c r="D3" s="2">
        <f t="shared" ref="D3:D11" si="0">((C4-C3)/0.02)-1</f>
        <v>-0.14999999999998259</v>
      </c>
      <c r="F3" s="4">
        <v>-0.15</v>
      </c>
    </row>
    <row r="4" spans="1:6" x14ac:dyDescent="0.2">
      <c r="A4" s="2">
        <f t="shared" ref="A4:A9" si="1">A3+1</f>
        <v>126</v>
      </c>
      <c r="B4" s="3">
        <f>B5-0.02</f>
        <v>2.52</v>
      </c>
      <c r="C4" s="3">
        <v>2.5190000000000001</v>
      </c>
      <c r="D4" s="2">
        <f t="shared" si="0"/>
        <v>0</v>
      </c>
      <c r="F4" s="4">
        <v>0</v>
      </c>
    </row>
    <row r="5" spans="1:6" x14ac:dyDescent="0.2">
      <c r="A5" s="2">
        <f t="shared" si="1"/>
        <v>127</v>
      </c>
      <c r="B5" s="3">
        <f>B6-0.02</f>
        <v>2.54</v>
      </c>
      <c r="C5" s="3">
        <v>2.5390000000000001</v>
      </c>
      <c r="D5" s="2">
        <f t="shared" si="0"/>
        <v>0.34999999999998455</v>
      </c>
      <c r="F5" s="4">
        <v>0.35</v>
      </c>
    </row>
    <row r="6" spans="1:6" x14ac:dyDescent="0.2">
      <c r="A6" s="2">
        <f t="shared" si="1"/>
        <v>128</v>
      </c>
      <c r="B6" s="3">
        <v>2.56</v>
      </c>
      <c r="C6" s="3">
        <v>2.5659999999999998</v>
      </c>
      <c r="D6" s="2">
        <f t="shared" si="0"/>
        <v>-0.19999999999999929</v>
      </c>
      <c r="F6" s="4">
        <v>-0.2</v>
      </c>
    </row>
    <row r="7" spans="1:6" x14ac:dyDescent="0.2">
      <c r="A7" s="2">
        <f t="shared" si="1"/>
        <v>129</v>
      </c>
      <c r="B7" s="3">
        <f>B6+0.02</f>
        <v>2.58</v>
      </c>
      <c r="C7" s="3">
        <v>2.5819999999999999</v>
      </c>
      <c r="D7" s="2">
        <f t="shared" si="0"/>
        <v>-0.19999999999999929</v>
      </c>
      <c r="F7" s="4">
        <v>-0.2</v>
      </c>
    </row>
    <row r="8" spans="1:6" x14ac:dyDescent="0.2">
      <c r="A8" s="2">
        <f t="shared" si="1"/>
        <v>130</v>
      </c>
      <c r="B8" s="3">
        <f>B7+0.02</f>
        <v>2.6</v>
      </c>
      <c r="C8" s="3">
        <v>2.5979999999999999</v>
      </c>
      <c r="D8" s="2">
        <f t="shared" si="0"/>
        <v>0.15000000000000657</v>
      </c>
      <c r="F8" s="4">
        <v>0.15</v>
      </c>
    </row>
    <row r="9" spans="1:6" x14ac:dyDescent="0.2">
      <c r="A9" s="2">
        <f t="shared" si="1"/>
        <v>131</v>
      </c>
      <c r="B9" s="3">
        <f>B8+0.02</f>
        <v>2.62</v>
      </c>
      <c r="C9" s="3">
        <v>2.621</v>
      </c>
      <c r="D9" s="2">
        <f t="shared" si="0"/>
        <v>4.9999999999995381E-2</v>
      </c>
      <c r="F9" s="4">
        <v>0.05</v>
      </c>
    </row>
    <row r="10" spans="1:6" x14ac:dyDescent="0.2">
      <c r="A10" s="2">
        <f>A9+1</f>
        <v>132</v>
      </c>
      <c r="B10" s="3">
        <f>B9+0.02</f>
        <v>2.64</v>
      </c>
      <c r="C10" s="3">
        <v>2.6419999999999999</v>
      </c>
      <c r="D10" s="2">
        <f t="shared" si="0"/>
        <v>0</v>
      </c>
      <c r="F10" s="4">
        <v>0</v>
      </c>
    </row>
    <row r="11" spans="1:6" x14ac:dyDescent="0.2">
      <c r="A11" s="2">
        <f>A10+1</f>
        <v>133</v>
      </c>
      <c r="B11" s="3">
        <f>B10+0.02</f>
        <v>2.66</v>
      </c>
      <c r="C11" s="3">
        <v>2.6619999999999999</v>
      </c>
      <c r="D11" s="2">
        <f t="shared" si="0"/>
        <v>-4.9999999999993605E-2</v>
      </c>
      <c r="F11" s="4">
        <v>0</v>
      </c>
    </row>
    <row r="12" spans="1:6" x14ac:dyDescent="0.2">
      <c r="A12" s="2">
        <f>A11+1</f>
        <v>134</v>
      </c>
      <c r="B12" s="3">
        <v>2.68</v>
      </c>
      <c r="C12" s="3">
        <v>2.681</v>
      </c>
      <c r="D12" s="2"/>
    </row>
    <row r="21" spans="1:3" ht="34" x14ac:dyDescent="0.2">
      <c r="A21" s="5" t="s">
        <v>32</v>
      </c>
      <c r="B21" s="6" t="s">
        <v>34</v>
      </c>
      <c r="C21" s="6" t="s">
        <v>33</v>
      </c>
    </row>
    <row r="22" spans="1:3" x14ac:dyDescent="0.2">
      <c r="A22" s="4">
        <v>124</v>
      </c>
      <c r="B22" s="7">
        <v>2.48</v>
      </c>
      <c r="C22" s="7">
        <f>C24-0.02</f>
        <v>2.48</v>
      </c>
    </row>
    <row r="23" spans="1:3" x14ac:dyDescent="0.2">
      <c r="A23" s="4">
        <v>125</v>
      </c>
      <c r="B23" s="7">
        <v>2.48</v>
      </c>
      <c r="C23" s="7">
        <v>2.48</v>
      </c>
    </row>
    <row r="24" spans="1:3" x14ac:dyDescent="0.2">
      <c r="A24" s="4">
        <f>A22+1</f>
        <v>125</v>
      </c>
      <c r="B24" s="7">
        <v>2.5019999999999998</v>
      </c>
      <c r="C24" s="7">
        <f t="shared" ref="C24:C29" si="2">C26-0.02</f>
        <v>2.5</v>
      </c>
    </row>
    <row r="25" spans="1:3" x14ac:dyDescent="0.2">
      <c r="A25" s="4">
        <v>126</v>
      </c>
      <c r="B25" s="7">
        <v>2.5019999999999998</v>
      </c>
      <c r="C25" s="7">
        <f t="shared" si="2"/>
        <v>2.5</v>
      </c>
    </row>
    <row r="26" spans="1:3" x14ac:dyDescent="0.2">
      <c r="A26" s="4">
        <f t="shared" ref="A26:A40" si="3">A24+1</f>
        <v>126</v>
      </c>
      <c r="B26" s="7">
        <v>2.5190000000000001</v>
      </c>
      <c r="C26" s="7">
        <f t="shared" si="2"/>
        <v>2.52</v>
      </c>
    </row>
    <row r="27" spans="1:3" x14ac:dyDescent="0.2">
      <c r="A27" s="4">
        <f t="shared" si="3"/>
        <v>127</v>
      </c>
      <c r="B27" s="7">
        <v>2.5190000000000001</v>
      </c>
      <c r="C27" s="7">
        <f t="shared" si="2"/>
        <v>2.52</v>
      </c>
    </row>
    <row r="28" spans="1:3" x14ac:dyDescent="0.2">
      <c r="A28" s="4">
        <f t="shared" si="3"/>
        <v>127</v>
      </c>
      <c r="B28" s="7">
        <v>2.5390000000000001</v>
      </c>
      <c r="C28" s="7">
        <f t="shared" si="2"/>
        <v>2.54</v>
      </c>
    </row>
    <row r="29" spans="1:3" x14ac:dyDescent="0.2">
      <c r="A29" s="4">
        <f t="shared" si="3"/>
        <v>128</v>
      </c>
      <c r="B29" s="7">
        <v>2.5390000000000001</v>
      </c>
      <c r="C29" s="7">
        <f t="shared" si="2"/>
        <v>2.54</v>
      </c>
    </row>
    <row r="30" spans="1:3" x14ac:dyDescent="0.2">
      <c r="A30" s="4">
        <f t="shared" si="3"/>
        <v>128</v>
      </c>
      <c r="B30" s="7">
        <v>2.5659999999999998</v>
      </c>
      <c r="C30" s="7">
        <v>2.56</v>
      </c>
    </row>
    <row r="31" spans="1:3" x14ac:dyDescent="0.2">
      <c r="A31" s="4">
        <f t="shared" si="3"/>
        <v>129</v>
      </c>
      <c r="B31" s="7">
        <v>2.5659999999999998</v>
      </c>
      <c r="C31" s="7">
        <v>2.56</v>
      </c>
    </row>
    <row r="32" spans="1:3" x14ac:dyDescent="0.2">
      <c r="A32" s="4">
        <f t="shared" si="3"/>
        <v>129</v>
      </c>
      <c r="B32" s="7">
        <v>2.5819999999999999</v>
      </c>
      <c r="C32" s="7">
        <f t="shared" ref="C32:C40" si="4">C30+0.02</f>
        <v>2.58</v>
      </c>
    </row>
    <row r="33" spans="1:5" x14ac:dyDescent="0.2">
      <c r="A33" s="4">
        <f t="shared" si="3"/>
        <v>130</v>
      </c>
      <c r="B33" s="7">
        <v>2.5819999999999999</v>
      </c>
      <c r="C33" s="7">
        <f t="shared" si="4"/>
        <v>2.58</v>
      </c>
    </row>
    <row r="34" spans="1:5" x14ac:dyDescent="0.2">
      <c r="A34" s="4">
        <f t="shared" si="3"/>
        <v>130</v>
      </c>
      <c r="B34" s="7">
        <v>2.5979999999999999</v>
      </c>
      <c r="C34" s="7">
        <f t="shared" si="4"/>
        <v>2.6</v>
      </c>
    </row>
    <row r="35" spans="1:5" x14ac:dyDescent="0.2">
      <c r="A35" s="4">
        <f t="shared" si="3"/>
        <v>131</v>
      </c>
      <c r="B35" s="7">
        <v>2.5979999999999999</v>
      </c>
      <c r="C35" s="7">
        <f t="shared" si="4"/>
        <v>2.6</v>
      </c>
    </row>
    <row r="36" spans="1:5" x14ac:dyDescent="0.2">
      <c r="A36" s="4">
        <f t="shared" si="3"/>
        <v>131</v>
      </c>
      <c r="B36" s="7">
        <v>2.621</v>
      </c>
      <c r="C36" s="7">
        <f t="shared" si="4"/>
        <v>2.62</v>
      </c>
    </row>
    <row r="37" spans="1:5" x14ac:dyDescent="0.2">
      <c r="A37" s="4">
        <f t="shared" si="3"/>
        <v>132</v>
      </c>
      <c r="B37" s="7">
        <v>2.621</v>
      </c>
      <c r="C37" s="7">
        <f t="shared" si="4"/>
        <v>2.62</v>
      </c>
    </row>
    <row r="38" spans="1:5" x14ac:dyDescent="0.2">
      <c r="A38" s="4">
        <f t="shared" si="3"/>
        <v>132</v>
      </c>
      <c r="B38" s="7">
        <v>2.6419999999999999</v>
      </c>
      <c r="C38" s="7">
        <f t="shared" si="4"/>
        <v>2.64</v>
      </c>
    </row>
    <row r="39" spans="1:5" x14ac:dyDescent="0.2">
      <c r="A39" s="4">
        <f t="shared" si="3"/>
        <v>133</v>
      </c>
      <c r="B39" s="7">
        <v>2.6419999999999999</v>
      </c>
      <c r="C39" s="7">
        <f t="shared" si="4"/>
        <v>2.64</v>
      </c>
    </row>
    <row r="40" spans="1:5" x14ac:dyDescent="0.2">
      <c r="B40" s="7"/>
      <c r="C40" s="7"/>
    </row>
    <row r="41" spans="1:5" x14ac:dyDescent="0.2">
      <c r="B41" s="8"/>
    </row>
    <row r="44" spans="1:5" ht="51" x14ac:dyDescent="0.2">
      <c r="A44" s="6" t="s">
        <v>34</v>
      </c>
      <c r="B44" s="6" t="s">
        <v>33</v>
      </c>
      <c r="C44" s="5" t="s">
        <v>32</v>
      </c>
      <c r="D44" s="4" t="s">
        <v>38</v>
      </c>
      <c r="E44" s="11" t="s">
        <v>39</v>
      </c>
    </row>
    <row r="45" spans="1:5" x14ac:dyDescent="0.2">
      <c r="A45" s="7">
        <v>2.48</v>
      </c>
      <c r="B45" s="7">
        <f>B47-0.02</f>
        <v>2.48</v>
      </c>
      <c r="C45" s="4">
        <v>124</v>
      </c>
      <c r="D45" s="12">
        <v>2.4700000000000002</v>
      </c>
      <c r="E45" s="12">
        <v>2.4700000000000002</v>
      </c>
    </row>
    <row r="46" spans="1:5" x14ac:dyDescent="0.2">
      <c r="A46" s="7">
        <v>2.48</v>
      </c>
      <c r="B46" s="7">
        <v>2.48</v>
      </c>
      <c r="C46" s="4">
        <v>125</v>
      </c>
      <c r="D46" s="12">
        <v>2.4900000000000002</v>
      </c>
      <c r="E46" s="12">
        <v>2.4910000000000001</v>
      </c>
    </row>
    <row r="47" spans="1:5" x14ac:dyDescent="0.2">
      <c r="A47" s="7">
        <v>2.5019999999999998</v>
      </c>
      <c r="B47" s="7">
        <f t="shared" ref="B47:B52" si="5">B49-0.02</f>
        <v>2.5</v>
      </c>
      <c r="C47" s="4">
        <f>C45+1</f>
        <v>125</v>
      </c>
      <c r="D47" s="12">
        <v>2.4900000000000002</v>
      </c>
      <c r="E47" s="12">
        <v>2.4910000000000001</v>
      </c>
    </row>
    <row r="48" spans="1:5" x14ac:dyDescent="0.2">
      <c r="A48" s="7">
        <v>2.5019999999999998</v>
      </c>
      <c r="B48" s="7">
        <f t="shared" si="5"/>
        <v>2.5</v>
      </c>
      <c r="C48" s="4">
        <v>126</v>
      </c>
      <c r="D48" s="12">
        <v>2.5099999999999998</v>
      </c>
      <c r="E48" s="12">
        <v>2.5110000000000001</v>
      </c>
    </row>
    <row r="49" spans="1:5" x14ac:dyDescent="0.2">
      <c r="A49" s="7">
        <v>2.5190000000000001</v>
      </c>
      <c r="B49" s="7">
        <f t="shared" si="5"/>
        <v>2.52</v>
      </c>
      <c r="C49" s="4">
        <f t="shared" ref="C49:C63" si="6">C47+1</f>
        <v>126</v>
      </c>
      <c r="D49" s="12">
        <v>2.5099999999999998</v>
      </c>
      <c r="E49" s="12">
        <v>2.5110000000000001</v>
      </c>
    </row>
    <row r="50" spans="1:5" x14ac:dyDescent="0.2">
      <c r="A50" s="7">
        <v>2.5190000000000001</v>
      </c>
      <c r="B50" s="7">
        <f t="shared" si="5"/>
        <v>2.52</v>
      </c>
      <c r="C50" s="4">
        <f t="shared" si="6"/>
        <v>127</v>
      </c>
      <c r="D50" s="12">
        <v>2.5299999999999998</v>
      </c>
      <c r="E50" s="12">
        <v>2.5289999999999999</v>
      </c>
    </row>
    <row r="51" spans="1:5" x14ac:dyDescent="0.2">
      <c r="A51" s="7">
        <v>2.5390000000000001</v>
      </c>
      <c r="B51" s="7">
        <f t="shared" si="5"/>
        <v>2.54</v>
      </c>
      <c r="C51" s="4">
        <f t="shared" si="6"/>
        <v>127</v>
      </c>
      <c r="D51" s="12">
        <v>2.5299999999999998</v>
      </c>
      <c r="E51" s="12">
        <v>2.5289999999999999</v>
      </c>
    </row>
    <row r="52" spans="1:5" x14ac:dyDescent="0.2">
      <c r="A52" s="7">
        <v>2.5390000000000001</v>
      </c>
      <c r="B52" s="7">
        <f t="shared" si="5"/>
        <v>2.54</v>
      </c>
      <c r="C52" s="4">
        <f t="shared" si="6"/>
        <v>128</v>
      </c>
      <c r="D52" s="12">
        <v>2.5499999999999998</v>
      </c>
      <c r="E52" s="12">
        <v>2.5529999999999999</v>
      </c>
    </row>
    <row r="53" spans="1:5" x14ac:dyDescent="0.2">
      <c r="A53" s="7">
        <v>2.5659999999999998</v>
      </c>
      <c r="B53" s="7">
        <v>2.56</v>
      </c>
      <c r="C53" s="4">
        <f t="shared" si="6"/>
        <v>128</v>
      </c>
      <c r="D53" s="12">
        <v>2.5499999999999998</v>
      </c>
      <c r="E53" s="12">
        <v>2.5529999999999999</v>
      </c>
    </row>
    <row r="54" spans="1:5" x14ac:dyDescent="0.2">
      <c r="A54" s="7">
        <v>2.5659999999999998</v>
      </c>
      <c r="B54" s="7">
        <v>2.56</v>
      </c>
      <c r="C54" s="4">
        <f t="shared" si="6"/>
        <v>129</v>
      </c>
      <c r="D54" s="12">
        <v>2.57</v>
      </c>
      <c r="E54" s="12">
        <v>2.5739999999999998</v>
      </c>
    </row>
    <row r="55" spans="1:5" x14ac:dyDescent="0.2">
      <c r="A55" s="7">
        <v>2.5819999999999999</v>
      </c>
      <c r="B55" s="7">
        <f t="shared" ref="B55:B63" si="7">B53+0.02</f>
        <v>2.58</v>
      </c>
      <c r="C55" s="4">
        <f t="shared" si="6"/>
        <v>129</v>
      </c>
      <c r="D55" s="12">
        <v>2.57</v>
      </c>
      <c r="E55" s="12">
        <v>2.5739999999999998</v>
      </c>
    </row>
    <row r="56" spans="1:5" x14ac:dyDescent="0.2">
      <c r="A56" s="7">
        <v>2.5819999999999999</v>
      </c>
      <c r="B56" s="7">
        <f t="shared" si="7"/>
        <v>2.58</v>
      </c>
      <c r="C56" s="4">
        <f t="shared" si="6"/>
        <v>130</v>
      </c>
      <c r="D56" s="12">
        <v>2.59</v>
      </c>
      <c r="E56" s="12">
        <v>2.59</v>
      </c>
    </row>
    <row r="57" spans="1:5" x14ac:dyDescent="0.2">
      <c r="A57" s="7">
        <v>2.5979999999999999</v>
      </c>
      <c r="B57" s="7">
        <f t="shared" si="7"/>
        <v>2.6</v>
      </c>
      <c r="C57" s="4">
        <f t="shared" si="6"/>
        <v>130</v>
      </c>
      <c r="D57" s="12">
        <v>2.59</v>
      </c>
      <c r="E57" s="12">
        <v>2.59</v>
      </c>
    </row>
    <row r="58" spans="1:5" x14ac:dyDescent="0.2">
      <c r="A58" s="7">
        <v>2.5979999999999999</v>
      </c>
      <c r="B58" s="7">
        <f t="shared" si="7"/>
        <v>2.6</v>
      </c>
      <c r="C58" s="4">
        <f t="shared" si="6"/>
        <v>131</v>
      </c>
      <c r="D58" s="12">
        <v>2.61</v>
      </c>
      <c r="E58" s="12">
        <v>2.61</v>
      </c>
    </row>
    <row r="59" spans="1:5" x14ac:dyDescent="0.2">
      <c r="A59" s="7">
        <v>2.621</v>
      </c>
      <c r="B59" s="7">
        <f t="shared" si="7"/>
        <v>2.62</v>
      </c>
      <c r="C59" s="4">
        <f t="shared" si="6"/>
        <v>131</v>
      </c>
      <c r="D59" s="12">
        <v>2.61</v>
      </c>
      <c r="E59" s="12">
        <v>2.61</v>
      </c>
    </row>
    <row r="60" spans="1:5" x14ac:dyDescent="0.2">
      <c r="A60" s="7">
        <v>2.621</v>
      </c>
      <c r="B60" s="7">
        <f t="shared" si="7"/>
        <v>2.62</v>
      </c>
      <c r="C60" s="4">
        <f t="shared" si="6"/>
        <v>132</v>
      </c>
      <c r="D60" s="12">
        <v>2.63</v>
      </c>
      <c r="E60" s="12">
        <v>2.6320000000000001</v>
      </c>
    </row>
    <row r="61" spans="1:5" x14ac:dyDescent="0.2">
      <c r="A61" s="7">
        <v>2.6419999999999999</v>
      </c>
      <c r="B61" s="7">
        <f t="shared" si="7"/>
        <v>2.64</v>
      </c>
      <c r="C61" s="4">
        <f t="shared" si="6"/>
        <v>132</v>
      </c>
      <c r="D61" s="12">
        <v>2.63</v>
      </c>
      <c r="E61" s="12">
        <v>2.6320000000000001</v>
      </c>
    </row>
    <row r="62" spans="1:5" x14ac:dyDescent="0.2">
      <c r="A62" s="7">
        <v>2.6419999999999999</v>
      </c>
      <c r="B62" s="7">
        <f t="shared" si="7"/>
        <v>2.64</v>
      </c>
      <c r="C62" s="4">
        <f t="shared" si="6"/>
        <v>133</v>
      </c>
      <c r="D62" s="12">
        <v>2.65</v>
      </c>
      <c r="E62" s="12">
        <v>2.6520000000000001</v>
      </c>
    </row>
    <row r="63" spans="1:5" x14ac:dyDescent="0.2">
      <c r="A63" s="7">
        <v>2.6619999999999999</v>
      </c>
      <c r="B63" s="7">
        <f t="shared" si="7"/>
        <v>2.66</v>
      </c>
      <c r="C63" s="4">
        <f t="shared" si="6"/>
        <v>133</v>
      </c>
      <c r="D63" s="12">
        <v>2.65</v>
      </c>
      <c r="E63" s="12">
        <v>2.6520000000000001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05C7-6542-42A5-81AE-AF3B4E61F791}">
  <dimension ref="A1:B3"/>
  <sheetViews>
    <sheetView workbookViewId="0">
      <selection activeCell="A4" sqref="A4"/>
    </sheetView>
  </sheetViews>
  <sheetFormatPr baseColWidth="10" defaultColWidth="11" defaultRowHeight="16" x14ac:dyDescent="0.2"/>
  <cols>
    <col min="1" max="1" width="23" style="4" bestFit="1" customWidth="1"/>
    <col min="2" max="16384" width="11" style="4"/>
  </cols>
  <sheetData>
    <row r="1" spans="1:2" x14ac:dyDescent="0.2">
      <c r="A1" s="4" t="s">
        <v>2</v>
      </c>
      <c r="B1" s="4" t="s">
        <v>3</v>
      </c>
    </row>
    <row r="2" spans="1:2" x14ac:dyDescent="0.2">
      <c r="A2" s="4" t="s">
        <v>1</v>
      </c>
      <c r="B2" s="4" t="s">
        <v>4</v>
      </c>
    </row>
    <row r="3" spans="1:2" x14ac:dyDescent="0.2">
      <c r="A3" s="4" t="s">
        <v>5</v>
      </c>
      <c r="B3" s="4" t="s">
        <v>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DFD8-B309-442F-AAE0-86B635A9E2B0}">
  <dimension ref="A1:F9"/>
  <sheetViews>
    <sheetView workbookViewId="0">
      <selection activeCell="A2" sqref="A2"/>
    </sheetView>
  </sheetViews>
  <sheetFormatPr baseColWidth="10" defaultColWidth="11" defaultRowHeight="16" x14ac:dyDescent="0.2"/>
  <cols>
    <col min="1" max="1" width="15.33203125" style="4" bestFit="1" customWidth="1"/>
    <col min="2" max="2" width="12.83203125" style="4" bestFit="1" customWidth="1"/>
    <col min="3" max="5" width="11" style="4"/>
    <col min="6" max="6" width="42.1640625" style="4" bestFit="1" customWidth="1"/>
    <col min="7" max="16384" width="11" style="4"/>
  </cols>
  <sheetData>
    <row r="1" spans="1:6" x14ac:dyDescent="0.2">
      <c r="A1" s="4" t="s">
        <v>27</v>
      </c>
      <c r="B1" s="4" t="s">
        <v>28</v>
      </c>
      <c r="C1" s="9" t="s">
        <v>24</v>
      </c>
      <c r="D1" s="9" t="s">
        <v>0</v>
      </c>
      <c r="E1" s="4" t="s">
        <v>29</v>
      </c>
      <c r="F1" s="4" t="s">
        <v>25</v>
      </c>
    </row>
    <row r="2" spans="1:6" x14ac:dyDescent="0.2">
      <c r="A2" s="10">
        <v>1</v>
      </c>
      <c r="B2" s="10">
        <v>0</v>
      </c>
      <c r="C2" s="4">
        <v>10</v>
      </c>
      <c r="D2" s="4">
        <f>C2/10 -1</f>
        <v>0</v>
      </c>
      <c r="E2" s="4" t="s">
        <v>30</v>
      </c>
    </row>
    <row r="3" spans="1:6" x14ac:dyDescent="0.2">
      <c r="A3" s="10">
        <v>10</v>
      </c>
      <c r="B3" s="10">
        <v>1</v>
      </c>
      <c r="C3" s="4">
        <v>9.75</v>
      </c>
      <c r="D3" s="4">
        <f t="shared" ref="D3:D9" si="0">C3/10 -1</f>
        <v>-2.5000000000000022E-2</v>
      </c>
      <c r="E3" s="4" t="s">
        <v>30</v>
      </c>
    </row>
    <row r="4" spans="1:6" x14ac:dyDescent="0.2">
      <c r="A4" s="10">
        <v>100</v>
      </c>
      <c r="B4" s="10">
        <v>11</v>
      </c>
      <c r="C4" s="4">
        <v>9.75</v>
      </c>
      <c r="D4" s="4">
        <f t="shared" si="0"/>
        <v>-2.5000000000000022E-2</v>
      </c>
      <c r="E4" s="4" t="s">
        <v>30</v>
      </c>
    </row>
    <row r="5" spans="1:6" x14ac:dyDescent="0.2">
      <c r="A5" s="10">
        <v>1000</v>
      </c>
      <c r="B5" s="10">
        <v>111</v>
      </c>
      <c r="C5" s="4">
        <v>10</v>
      </c>
      <c r="D5" s="4">
        <f t="shared" si="0"/>
        <v>0</v>
      </c>
      <c r="E5" s="4" t="s">
        <v>30</v>
      </c>
    </row>
    <row r="6" spans="1:6" x14ac:dyDescent="0.2">
      <c r="A6" s="10">
        <v>10000</v>
      </c>
      <c r="B6" s="10">
        <v>1111</v>
      </c>
      <c r="C6" s="4">
        <v>-150</v>
      </c>
      <c r="D6" s="4">
        <f t="shared" si="0"/>
        <v>-16</v>
      </c>
      <c r="E6" s="4" t="s">
        <v>31</v>
      </c>
      <c r="F6" s="4" t="s">
        <v>26</v>
      </c>
    </row>
    <row r="7" spans="1:6" x14ac:dyDescent="0.2">
      <c r="A7" s="10">
        <v>100000</v>
      </c>
      <c r="B7" s="10">
        <v>11111</v>
      </c>
      <c r="C7" s="4">
        <v>170</v>
      </c>
      <c r="D7" s="4">
        <f t="shared" si="0"/>
        <v>16</v>
      </c>
      <c r="E7" s="4" t="s">
        <v>30</v>
      </c>
    </row>
    <row r="8" spans="1:6" x14ac:dyDescent="0.2">
      <c r="A8" s="10">
        <v>1000000</v>
      </c>
      <c r="B8" s="10">
        <v>111111</v>
      </c>
      <c r="C8" s="4">
        <v>170</v>
      </c>
      <c r="D8" s="4">
        <f t="shared" si="0"/>
        <v>16</v>
      </c>
      <c r="E8" s="4" t="s">
        <v>30</v>
      </c>
    </row>
    <row r="9" spans="1:6" x14ac:dyDescent="0.2">
      <c r="A9" s="10">
        <v>10000000</v>
      </c>
      <c r="B9" s="10">
        <v>1111111</v>
      </c>
      <c r="C9" s="4">
        <v>170</v>
      </c>
      <c r="D9" s="4">
        <f t="shared" si="0"/>
        <v>16</v>
      </c>
      <c r="E9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9F3A-899A-4213-8E36-044F2B8C18DD}">
  <dimension ref="A1"/>
  <sheetViews>
    <sheetView workbookViewId="0"/>
  </sheetViews>
  <sheetFormatPr baseColWidth="10" defaultColWidth="11" defaultRowHeight="16" x14ac:dyDescent="0.2"/>
  <cols>
    <col min="1" max="16384" width="11" style="4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7C5D-A780-4F25-AF0F-B1C58693B99D}">
  <dimension ref="A1:B83"/>
  <sheetViews>
    <sheetView workbookViewId="0"/>
  </sheetViews>
  <sheetFormatPr baseColWidth="10" defaultColWidth="11" defaultRowHeight="16" x14ac:dyDescent="0.2"/>
  <cols>
    <col min="1" max="16384" width="11" style="4"/>
  </cols>
  <sheetData>
    <row r="1" spans="1:2" x14ac:dyDescent="0.2">
      <c r="A1" s="4">
        <f>'Differenzielle Nichtlinearität'!$A24-'Differenzielle Nichtlinearität'!$A22</f>
        <v>1</v>
      </c>
      <c r="B1" s="4">
        <v>0</v>
      </c>
    </row>
    <row r="2" spans="1:2" x14ac:dyDescent="0.2">
      <c r="A2" s="4">
        <f>'Differenzielle Nichtlinearität'!$A26-'Differenzielle Nichtlinearität'!$A24</f>
        <v>1</v>
      </c>
      <c r="B2" s="4">
        <f>'Differenzielle Nichtlinearität'!$B24-'Differenzielle Nichtlinearität'!$B22</f>
        <v>2.1999999999999797E-2</v>
      </c>
    </row>
    <row r="3" spans="1:2" x14ac:dyDescent="0.2">
      <c r="A3" s="4">
        <f>'Differenzielle Nichtlinearität'!$A28-'Differenzielle Nichtlinearität'!$A26</f>
        <v>1</v>
      </c>
      <c r="B3" s="4">
        <f>'Differenzielle Nichtlinearität'!$B26-'Differenzielle Nichtlinearität'!$B24</f>
        <v>1.7000000000000348E-2</v>
      </c>
    </row>
    <row r="4" spans="1:2" x14ac:dyDescent="0.2">
      <c r="A4" s="4">
        <f>'Differenzielle Nichtlinearität'!$A30-'Differenzielle Nichtlinearität'!$A28</f>
        <v>1</v>
      </c>
      <c r="B4" s="4">
        <f>'Differenzielle Nichtlinearität'!$B28-'Differenzielle Nichtlinearität'!$B26</f>
        <v>2.0000000000000018E-2</v>
      </c>
    </row>
    <row r="5" spans="1:2" x14ac:dyDescent="0.2">
      <c r="A5" s="4">
        <f>'Differenzielle Nichtlinearität'!$A32-'Differenzielle Nichtlinearität'!$A30</f>
        <v>1</v>
      </c>
      <c r="B5" s="4">
        <f>'Differenzielle Nichtlinearität'!$B30-'Differenzielle Nichtlinearität'!$B28</f>
        <v>2.6999999999999691E-2</v>
      </c>
    </row>
    <row r="6" spans="1:2" x14ac:dyDescent="0.2">
      <c r="A6" s="4">
        <f>'Differenzielle Nichtlinearität'!$A34-'Differenzielle Nichtlinearität'!$A32</f>
        <v>1</v>
      </c>
      <c r="B6" s="4">
        <f>'Differenzielle Nichtlinearität'!$B32-'Differenzielle Nichtlinearität'!$B30</f>
        <v>1.6000000000000014E-2</v>
      </c>
    </row>
    <row r="7" spans="1:2" x14ac:dyDescent="0.2">
      <c r="A7" s="4">
        <f>'Differenzielle Nichtlinearität'!$A36-'Differenzielle Nichtlinearität'!$A34</f>
        <v>1</v>
      </c>
      <c r="B7" s="4">
        <f>'Differenzielle Nichtlinearität'!$B34-'Differenzielle Nichtlinearität'!$B32</f>
        <v>1.6000000000000014E-2</v>
      </c>
    </row>
    <row r="8" spans="1:2" x14ac:dyDescent="0.2">
      <c r="A8" s="4">
        <f>'Differenzielle Nichtlinearität'!$A38-'Differenzielle Nichtlinearität'!$A36</f>
        <v>1</v>
      </c>
      <c r="B8" s="4">
        <f>'Differenzielle Nichtlinearität'!$B36-'Differenzielle Nichtlinearität'!$B34</f>
        <v>2.3000000000000131E-2</v>
      </c>
    </row>
    <row r="9" spans="1:2" x14ac:dyDescent="0.2">
      <c r="A9" s="4">
        <f>'Differenzielle Nichtlinearität'!$A40-'Differenzielle Nichtlinearität'!$A38</f>
        <v>-132</v>
      </c>
      <c r="B9" s="4">
        <f>'Differenzielle Nichtlinearität'!$B38-'Differenzielle Nichtlinearität'!$B36</f>
        <v>2.0999999999999908E-2</v>
      </c>
    </row>
    <row r="10" spans="1:2" x14ac:dyDescent="0.2">
      <c r="A10" s="4">
        <v>0</v>
      </c>
      <c r="B10" s="4">
        <f>'Differenzielle Nichtlinearität'!$B40-'Differenzielle Nichtlinearität'!$B38</f>
        <v>-2.6419999999999999</v>
      </c>
    </row>
    <row r="11" spans="1:2" x14ac:dyDescent="0.2">
      <c r="A11" s="4" t="s">
        <v>37</v>
      </c>
    </row>
    <row r="13" spans="1:2" x14ac:dyDescent="0.2">
      <c r="A13" s="4">
        <f>'Differenzielle Nichtlinearität'!$A24-'Differenzielle Nichtlinearität'!$A22</f>
        <v>1</v>
      </c>
      <c r="B13" s="4">
        <v>0</v>
      </c>
    </row>
    <row r="14" spans="1:2" x14ac:dyDescent="0.2">
      <c r="A14" s="4">
        <f>'Differenzielle Nichtlinearität'!$A26-'Differenzielle Nichtlinearität'!$A24</f>
        <v>1</v>
      </c>
      <c r="B14" s="4">
        <f>'Differenzielle Nichtlinearität'!$B24-'Differenzielle Nichtlinearität'!$B22</f>
        <v>2.1999999999999797E-2</v>
      </c>
    </row>
    <row r="15" spans="1:2" x14ac:dyDescent="0.2">
      <c r="A15" s="4">
        <f>'Differenzielle Nichtlinearität'!$A28-'Differenzielle Nichtlinearität'!$A26</f>
        <v>1</v>
      </c>
      <c r="B15" s="4">
        <f>'Differenzielle Nichtlinearität'!$B26-'Differenzielle Nichtlinearität'!$B24</f>
        <v>1.7000000000000348E-2</v>
      </c>
    </row>
    <row r="16" spans="1:2" x14ac:dyDescent="0.2">
      <c r="A16" s="4">
        <f>'Differenzielle Nichtlinearität'!$A30-'Differenzielle Nichtlinearität'!$A28</f>
        <v>1</v>
      </c>
      <c r="B16" s="4">
        <f>'Differenzielle Nichtlinearität'!$B28-'Differenzielle Nichtlinearität'!$B26</f>
        <v>2.0000000000000018E-2</v>
      </c>
    </row>
    <row r="17" spans="1:2" x14ac:dyDescent="0.2">
      <c r="A17" s="4">
        <f>'Differenzielle Nichtlinearität'!$A32-'Differenzielle Nichtlinearität'!$A30</f>
        <v>1</v>
      </c>
      <c r="B17" s="4">
        <f>'Differenzielle Nichtlinearität'!$B30-'Differenzielle Nichtlinearität'!$B28</f>
        <v>2.6999999999999691E-2</v>
      </c>
    </row>
    <row r="18" spans="1:2" x14ac:dyDescent="0.2">
      <c r="A18" s="4">
        <f>'Differenzielle Nichtlinearität'!$A34-'Differenzielle Nichtlinearität'!$A32</f>
        <v>1</v>
      </c>
      <c r="B18" s="4">
        <f>'Differenzielle Nichtlinearität'!$B32-'Differenzielle Nichtlinearität'!$B30</f>
        <v>1.6000000000000014E-2</v>
      </c>
    </row>
    <row r="19" spans="1:2" x14ac:dyDescent="0.2">
      <c r="A19" s="4">
        <f>'Differenzielle Nichtlinearität'!$A36-'Differenzielle Nichtlinearität'!$A34</f>
        <v>1</v>
      </c>
      <c r="B19" s="4">
        <f>'Differenzielle Nichtlinearität'!$B34-'Differenzielle Nichtlinearität'!$B32</f>
        <v>1.6000000000000014E-2</v>
      </c>
    </row>
    <row r="20" spans="1:2" x14ac:dyDescent="0.2">
      <c r="A20" s="4">
        <f>'Differenzielle Nichtlinearität'!$A38-'Differenzielle Nichtlinearität'!$A36</f>
        <v>1</v>
      </c>
      <c r="B20" s="4">
        <f>'Differenzielle Nichtlinearität'!$B36-'Differenzielle Nichtlinearität'!$B34</f>
        <v>2.3000000000000131E-2</v>
      </c>
    </row>
    <row r="21" spans="1:2" x14ac:dyDescent="0.2">
      <c r="A21" s="4">
        <f>'Differenzielle Nichtlinearität'!$A40-'Differenzielle Nichtlinearität'!$A38</f>
        <v>-132</v>
      </c>
      <c r="B21" s="4">
        <f>'Differenzielle Nichtlinearität'!$B38-'Differenzielle Nichtlinearität'!$B36</f>
        <v>2.0999999999999908E-2</v>
      </c>
    </row>
    <row r="22" spans="1:2" x14ac:dyDescent="0.2">
      <c r="A22" s="4">
        <v>0</v>
      </c>
      <c r="B22" s="4">
        <f>'Differenzielle Nichtlinearität'!$B40-'Differenzielle Nichtlinearität'!$B38</f>
        <v>-2.6419999999999999</v>
      </c>
    </row>
    <row r="23" spans="1:2" x14ac:dyDescent="0.2">
      <c r="A23" s="4" t="s">
        <v>37</v>
      </c>
    </row>
    <row r="25" spans="1:2" x14ac:dyDescent="0.2">
      <c r="A25" s="4">
        <f>'Differenzielle Nichtlinearität'!$A24-'Differenzielle Nichtlinearität'!$A22</f>
        <v>1</v>
      </c>
      <c r="B25" s="4">
        <v>0</v>
      </c>
    </row>
    <row r="26" spans="1:2" x14ac:dyDescent="0.2">
      <c r="A26" s="4">
        <f>'Differenzielle Nichtlinearität'!$A26-'Differenzielle Nichtlinearität'!$A24</f>
        <v>1</v>
      </c>
      <c r="B26" s="4">
        <f>'Differenzielle Nichtlinearität'!$B24-'Differenzielle Nichtlinearität'!$B22</f>
        <v>2.1999999999999797E-2</v>
      </c>
    </row>
    <row r="27" spans="1:2" x14ac:dyDescent="0.2">
      <c r="A27" s="4">
        <f>'Differenzielle Nichtlinearität'!$A28-'Differenzielle Nichtlinearität'!$A26</f>
        <v>1</v>
      </c>
      <c r="B27" s="4">
        <f>'Differenzielle Nichtlinearität'!$B26-'Differenzielle Nichtlinearität'!$B24</f>
        <v>1.7000000000000348E-2</v>
      </c>
    </row>
    <row r="28" spans="1:2" x14ac:dyDescent="0.2">
      <c r="A28" s="4">
        <f>'Differenzielle Nichtlinearität'!$A30-'Differenzielle Nichtlinearität'!$A28</f>
        <v>1</v>
      </c>
      <c r="B28" s="4">
        <f>'Differenzielle Nichtlinearität'!$B28-'Differenzielle Nichtlinearität'!$B26</f>
        <v>2.0000000000000018E-2</v>
      </c>
    </row>
    <row r="29" spans="1:2" x14ac:dyDescent="0.2">
      <c r="A29" s="4">
        <f>'Differenzielle Nichtlinearität'!$A32-'Differenzielle Nichtlinearität'!$A30</f>
        <v>1</v>
      </c>
      <c r="B29" s="4">
        <f>'Differenzielle Nichtlinearität'!$B30-'Differenzielle Nichtlinearität'!$B28</f>
        <v>2.6999999999999691E-2</v>
      </c>
    </row>
    <row r="30" spans="1:2" x14ac:dyDescent="0.2">
      <c r="A30" s="4">
        <f>'Differenzielle Nichtlinearität'!$A34-'Differenzielle Nichtlinearität'!$A32</f>
        <v>1</v>
      </c>
      <c r="B30" s="4">
        <f>'Differenzielle Nichtlinearität'!$B32-'Differenzielle Nichtlinearität'!$B30</f>
        <v>1.6000000000000014E-2</v>
      </c>
    </row>
    <row r="31" spans="1:2" x14ac:dyDescent="0.2">
      <c r="A31" s="4">
        <f>'Differenzielle Nichtlinearität'!$A36-'Differenzielle Nichtlinearität'!$A34</f>
        <v>1</v>
      </c>
      <c r="B31" s="4">
        <f>'Differenzielle Nichtlinearität'!$B34-'Differenzielle Nichtlinearität'!$B32</f>
        <v>1.6000000000000014E-2</v>
      </c>
    </row>
    <row r="32" spans="1:2" x14ac:dyDescent="0.2">
      <c r="A32" s="4">
        <f>'Differenzielle Nichtlinearität'!$A38-'Differenzielle Nichtlinearität'!$A36</f>
        <v>1</v>
      </c>
      <c r="B32" s="4">
        <f>'Differenzielle Nichtlinearität'!$B36-'Differenzielle Nichtlinearität'!$B34</f>
        <v>2.3000000000000131E-2</v>
      </c>
    </row>
    <row r="33" spans="1:2" x14ac:dyDescent="0.2">
      <c r="A33" s="4">
        <f>'Differenzielle Nichtlinearität'!$A40-'Differenzielle Nichtlinearität'!$A38</f>
        <v>-132</v>
      </c>
      <c r="B33" s="4">
        <f>'Differenzielle Nichtlinearität'!$B38-'Differenzielle Nichtlinearität'!$B36</f>
        <v>2.0999999999999908E-2</v>
      </c>
    </row>
    <row r="34" spans="1:2" x14ac:dyDescent="0.2">
      <c r="A34" s="4">
        <v>0</v>
      </c>
      <c r="B34" s="4">
        <f>'Differenzielle Nichtlinearität'!$B40-'Differenzielle Nichtlinearität'!$B38</f>
        <v>-2.6419999999999999</v>
      </c>
    </row>
    <row r="35" spans="1:2" x14ac:dyDescent="0.2">
      <c r="A35" s="4" t="s">
        <v>37</v>
      </c>
    </row>
    <row r="37" spans="1:2" x14ac:dyDescent="0.2">
      <c r="A37" s="4">
        <f>'Differenzielle Nichtlinearität'!$A24-'Differenzielle Nichtlinearität'!$A22</f>
        <v>1</v>
      </c>
      <c r="B37" s="4">
        <v>0</v>
      </c>
    </row>
    <row r="38" spans="1:2" x14ac:dyDescent="0.2">
      <c r="A38" s="4">
        <f>'Differenzielle Nichtlinearität'!$A26-'Differenzielle Nichtlinearität'!$A24</f>
        <v>1</v>
      </c>
      <c r="B38" s="4">
        <f>'Differenzielle Nichtlinearität'!$B24-'Differenzielle Nichtlinearität'!$B22</f>
        <v>2.1999999999999797E-2</v>
      </c>
    </row>
    <row r="39" spans="1:2" x14ac:dyDescent="0.2">
      <c r="A39" s="4">
        <f>'Differenzielle Nichtlinearität'!$A28-'Differenzielle Nichtlinearität'!$A26</f>
        <v>1</v>
      </c>
      <c r="B39" s="4">
        <f>'Differenzielle Nichtlinearität'!$B26-'Differenzielle Nichtlinearität'!$B24</f>
        <v>1.7000000000000348E-2</v>
      </c>
    </row>
    <row r="40" spans="1:2" x14ac:dyDescent="0.2">
      <c r="A40" s="4">
        <f>'Differenzielle Nichtlinearität'!$A30-'Differenzielle Nichtlinearität'!$A28</f>
        <v>1</v>
      </c>
      <c r="B40" s="4">
        <f>'Differenzielle Nichtlinearität'!$B28-'Differenzielle Nichtlinearität'!$B26</f>
        <v>2.0000000000000018E-2</v>
      </c>
    </row>
    <row r="41" spans="1:2" x14ac:dyDescent="0.2">
      <c r="A41" s="4">
        <f>'Differenzielle Nichtlinearität'!$A32-'Differenzielle Nichtlinearität'!$A30</f>
        <v>1</v>
      </c>
      <c r="B41" s="4">
        <f>'Differenzielle Nichtlinearität'!$B30-'Differenzielle Nichtlinearität'!$B28</f>
        <v>2.6999999999999691E-2</v>
      </c>
    </row>
    <row r="42" spans="1:2" x14ac:dyDescent="0.2">
      <c r="A42" s="4">
        <f>'Differenzielle Nichtlinearität'!$A34-'Differenzielle Nichtlinearität'!$A32</f>
        <v>1</v>
      </c>
      <c r="B42" s="4">
        <f>'Differenzielle Nichtlinearität'!$B32-'Differenzielle Nichtlinearität'!$B30</f>
        <v>1.6000000000000014E-2</v>
      </c>
    </row>
    <row r="43" spans="1:2" x14ac:dyDescent="0.2">
      <c r="A43" s="4">
        <f>'Differenzielle Nichtlinearität'!$A36-'Differenzielle Nichtlinearität'!$A34</f>
        <v>1</v>
      </c>
      <c r="B43" s="4">
        <f>'Differenzielle Nichtlinearität'!$B34-'Differenzielle Nichtlinearität'!$B32</f>
        <v>1.6000000000000014E-2</v>
      </c>
    </row>
    <row r="44" spans="1:2" x14ac:dyDescent="0.2">
      <c r="A44" s="4">
        <f>'Differenzielle Nichtlinearität'!$A38-'Differenzielle Nichtlinearität'!$A36</f>
        <v>1</v>
      </c>
      <c r="B44" s="4">
        <f>'Differenzielle Nichtlinearität'!$B36-'Differenzielle Nichtlinearität'!$B34</f>
        <v>2.3000000000000131E-2</v>
      </c>
    </row>
    <row r="45" spans="1:2" x14ac:dyDescent="0.2">
      <c r="A45" s="4">
        <f>'Differenzielle Nichtlinearität'!$A40-'Differenzielle Nichtlinearität'!$A38</f>
        <v>-132</v>
      </c>
      <c r="B45" s="4">
        <f>'Differenzielle Nichtlinearität'!$B38-'Differenzielle Nichtlinearität'!$B36</f>
        <v>2.0999999999999908E-2</v>
      </c>
    </row>
    <row r="46" spans="1:2" x14ac:dyDescent="0.2">
      <c r="A46" s="4">
        <v>0</v>
      </c>
      <c r="B46" s="4">
        <f>'Differenzielle Nichtlinearität'!$B40-'Differenzielle Nichtlinearität'!$B38</f>
        <v>-2.6419999999999999</v>
      </c>
    </row>
    <row r="47" spans="1:2" x14ac:dyDescent="0.2">
      <c r="A47" s="4" t="s">
        <v>37</v>
      </c>
    </row>
    <row r="49" spans="1:2" x14ac:dyDescent="0.2">
      <c r="A49" s="4">
        <f>'Differenzielle Nichtlinearität'!$A24-'Differenzielle Nichtlinearität'!$A22</f>
        <v>1</v>
      </c>
      <c r="B49" s="4">
        <v>0</v>
      </c>
    </row>
    <row r="50" spans="1:2" x14ac:dyDescent="0.2">
      <c r="A50" s="4">
        <f>'Differenzielle Nichtlinearität'!$A26-'Differenzielle Nichtlinearität'!$A24</f>
        <v>1</v>
      </c>
      <c r="B50" s="4">
        <f>'Differenzielle Nichtlinearität'!$B24-'Differenzielle Nichtlinearität'!$B22</f>
        <v>2.1999999999999797E-2</v>
      </c>
    </row>
    <row r="51" spans="1:2" x14ac:dyDescent="0.2">
      <c r="A51" s="4">
        <f>'Differenzielle Nichtlinearität'!$A28-'Differenzielle Nichtlinearität'!$A26</f>
        <v>1</v>
      </c>
      <c r="B51" s="4">
        <f>'Differenzielle Nichtlinearität'!$B26-'Differenzielle Nichtlinearität'!$B24</f>
        <v>1.7000000000000348E-2</v>
      </c>
    </row>
    <row r="52" spans="1:2" x14ac:dyDescent="0.2">
      <c r="A52" s="4">
        <f>'Differenzielle Nichtlinearität'!$A30-'Differenzielle Nichtlinearität'!$A28</f>
        <v>1</v>
      </c>
      <c r="B52" s="4">
        <f>'Differenzielle Nichtlinearität'!$B28-'Differenzielle Nichtlinearität'!$B26</f>
        <v>2.0000000000000018E-2</v>
      </c>
    </row>
    <row r="53" spans="1:2" x14ac:dyDescent="0.2">
      <c r="A53" s="4">
        <f>'Differenzielle Nichtlinearität'!$A32-'Differenzielle Nichtlinearität'!$A30</f>
        <v>1</v>
      </c>
      <c r="B53" s="4">
        <f>'Differenzielle Nichtlinearität'!$B30-'Differenzielle Nichtlinearität'!$B28</f>
        <v>2.6999999999999691E-2</v>
      </c>
    </row>
    <row r="54" spans="1:2" x14ac:dyDescent="0.2">
      <c r="A54" s="4">
        <f>'Differenzielle Nichtlinearität'!$A34-'Differenzielle Nichtlinearität'!$A32</f>
        <v>1</v>
      </c>
      <c r="B54" s="4">
        <f>'Differenzielle Nichtlinearität'!$B32-'Differenzielle Nichtlinearität'!$B30</f>
        <v>1.6000000000000014E-2</v>
      </c>
    </row>
    <row r="55" spans="1:2" x14ac:dyDescent="0.2">
      <c r="A55" s="4">
        <f>'Differenzielle Nichtlinearität'!$A36-'Differenzielle Nichtlinearität'!$A34</f>
        <v>1</v>
      </c>
      <c r="B55" s="4">
        <f>'Differenzielle Nichtlinearität'!$B34-'Differenzielle Nichtlinearität'!$B32</f>
        <v>1.6000000000000014E-2</v>
      </c>
    </row>
    <row r="56" spans="1:2" x14ac:dyDescent="0.2">
      <c r="A56" s="4">
        <f>'Differenzielle Nichtlinearität'!$A38-'Differenzielle Nichtlinearität'!$A36</f>
        <v>1</v>
      </c>
      <c r="B56" s="4">
        <f>'Differenzielle Nichtlinearität'!$B36-'Differenzielle Nichtlinearität'!$B34</f>
        <v>2.3000000000000131E-2</v>
      </c>
    </row>
    <row r="57" spans="1:2" x14ac:dyDescent="0.2">
      <c r="A57" s="4">
        <f>'Differenzielle Nichtlinearität'!$A40-'Differenzielle Nichtlinearität'!$A38</f>
        <v>-132</v>
      </c>
      <c r="B57" s="4">
        <f>'Differenzielle Nichtlinearität'!$B38-'Differenzielle Nichtlinearität'!$B36</f>
        <v>2.0999999999999908E-2</v>
      </c>
    </row>
    <row r="58" spans="1:2" x14ac:dyDescent="0.2">
      <c r="A58" s="4">
        <v>0</v>
      </c>
      <c r="B58" s="4">
        <f>'Differenzielle Nichtlinearität'!$B40-'Differenzielle Nichtlinearität'!$B38</f>
        <v>-2.6419999999999999</v>
      </c>
    </row>
    <row r="59" spans="1:2" x14ac:dyDescent="0.2">
      <c r="A59" s="4" t="s">
        <v>37</v>
      </c>
    </row>
    <row r="61" spans="1:2" x14ac:dyDescent="0.2">
      <c r="A61" s="4">
        <f>'Differenzielle Nichtlinearität'!$A24-'Differenzielle Nichtlinearität'!$A22</f>
        <v>1</v>
      </c>
      <c r="B61" s="4">
        <v>0</v>
      </c>
    </row>
    <row r="62" spans="1:2" x14ac:dyDescent="0.2">
      <c r="A62" s="4">
        <f>'Differenzielle Nichtlinearität'!$A26-'Differenzielle Nichtlinearität'!$A24</f>
        <v>1</v>
      </c>
      <c r="B62" s="4">
        <f>'Differenzielle Nichtlinearität'!$B24-'Differenzielle Nichtlinearität'!$B22</f>
        <v>2.1999999999999797E-2</v>
      </c>
    </row>
    <row r="63" spans="1:2" x14ac:dyDescent="0.2">
      <c r="A63" s="4">
        <f>'Differenzielle Nichtlinearität'!$A28-'Differenzielle Nichtlinearität'!$A26</f>
        <v>1</v>
      </c>
      <c r="B63" s="4">
        <f>'Differenzielle Nichtlinearität'!$B26-'Differenzielle Nichtlinearität'!$B24</f>
        <v>1.7000000000000348E-2</v>
      </c>
    </row>
    <row r="64" spans="1:2" x14ac:dyDescent="0.2">
      <c r="A64" s="4">
        <f>'Differenzielle Nichtlinearität'!$A30-'Differenzielle Nichtlinearität'!$A28</f>
        <v>1</v>
      </c>
      <c r="B64" s="4">
        <f>'Differenzielle Nichtlinearität'!$B28-'Differenzielle Nichtlinearität'!$B26</f>
        <v>2.0000000000000018E-2</v>
      </c>
    </row>
    <row r="65" spans="1:2" x14ac:dyDescent="0.2">
      <c r="A65" s="4">
        <f>'Differenzielle Nichtlinearität'!$A32-'Differenzielle Nichtlinearität'!$A30</f>
        <v>1</v>
      </c>
      <c r="B65" s="4">
        <f>'Differenzielle Nichtlinearität'!$B30-'Differenzielle Nichtlinearität'!$B28</f>
        <v>2.6999999999999691E-2</v>
      </c>
    </row>
    <row r="66" spans="1:2" x14ac:dyDescent="0.2">
      <c r="A66" s="4">
        <f>'Differenzielle Nichtlinearität'!$A34-'Differenzielle Nichtlinearität'!$A32</f>
        <v>1</v>
      </c>
      <c r="B66" s="4">
        <f>'Differenzielle Nichtlinearität'!$B32-'Differenzielle Nichtlinearität'!$B30</f>
        <v>1.6000000000000014E-2</v>
      </c>
    </row>
    <row r="67" spans="1:2" x14ac:dyDescent="0.2">
      <c r="A67" s="4">
        <f>'Differenzielle Nichtlinearität'!$A36-'Differenzielle Nichtlinearität'!$A34</f>
        <v>1</v>
      </c>
      <c r="B67" s="4">
        <f>'Differenzielle Nichtlinearität'!$B34-'Differenzielle Nichtlinearität'!$B32</f>
        <v>1.6000000000000014E-2</v>
      </c>
    </row>
    <row r="68" spans="1:2" x14ac:dyDescent="0.2">
      <c r="A68" s="4">
        <f>'Differenzielle Nichtlinearität'!$A38-'Differenzielle Nichtlinearität'!$A36</f>
        <v>1</v>
      </c>
      <c r="B68" s="4">
        <f>'Differenzielle Nichtlinearität'!$B36-'Differenzielle Nichtlinearität'!$B34</f>
        <v>2.3000000000000131E-2</v>
      </c>
    </row>
    <row r="69" spans="1:2" x14ac:dyDescent="0.2">
      <c r="A69" s="4">
        <f>'Differenzielle Nichtlinearität'!$A40-'Differenzielle Nichtlinearität'!$A38</f>
        <v>-132</v>
      </c>
      <c r="B69" s="4">
        <f>'Differenzielle Nichtlinearität'!$B38-'Differenzielle Nichtlinearität'!$B36</f>
        <v>2.0999999999999908E-2</v>
      </c>
    </row>
    <row r="70" spans="1:2" x14ac:dyDescent="0.2">
      <c r="A70" s="4">
        <v>0</v>
      </c>
      <c r="B70" s="4">
        <f>'Differenzielle Nichtlinearität'!$B40-'Differenzielle Nichtlinearität'!$B38</f>
        <v>-2.6419999999999999</v>
      </c>
    </row>
    <row r="71" spans="1:2" x14ac:dyDescent="0.2">
      <c r="A71" s="4" t="s">
        <v>37</v>
      </c>
    </row>
    <row r="73" spans="1:2" x14ac:dyDescent="0.2">
      <c r="A73" s="4">
        <f>'Differenzielle Nichtlinearität'!$A24-'Differenzielle Nichtlinearität'!$A22</f>
        <v>1</v>
      </c>
      <c r="B73" s="4">
        <v>0</v>
      </c>
    </row>
    <row r="74" spans="1:2" x14ac:dyDescent="0.2">
      <c r="A74" s="4">
        <f>'Differenzielle Nichtlinearität'!$A26-'Differenzielle Nichtlinearität'!$A24</f>
        <v>1</v>
      </c>
      <c r="B74" s="4">
        <f>'Differenzielle Nichtlinearität'!$C24-'Differenzielle Nichtlinearität'!$C22</f>
        <v>2.0000000000000018E-2</v>
      </c>
    </row>
    <row r="75" spans="1:2" x14ac:dyDescent="0.2">
      <c r="A75" s="4">
        <f>'Differenzielle Nichtlinearität'!$A28-'Differenzielle Nichtlinearität'!$A26</f>
        <v>1</v>
      </c>
      <c r="B75" s="4">
        <f>'Differenzielle Nichtlinearität'!$C26-'Differenzielle Nichtlinearität'!$C24</f>
        <v>2.0000000000000018E-2</v>
      </c>
    </row>
    <row r="76" spans="1:2" x14ac:dyDescent="0.2">
      <c r="A76" s="4">
        <f>'Differenzielle Nichtlinearität'!$A30-'Differenzielle Nichtlinearität'!$A28</f>
        <v>1</v>
      </c>
      <c r="B76" s="4">
        <f>'Differenzielle Nichtlinearität'!$C28-'Differenzielle Nichtlinearität'!$C26</f>
        <v>2.0000000000000018E-2</v>
      </c>
    </row>
    <row r="77" spans="1:2" x14ac:dyDescent="0.2">
      <c r="A77" s="4">
        <f>'Differenzielle Nichtlinearität'!$A32-'Differenzielle Nichtlinearität'!$A30</f>
        <v>1</v>
      </c>
      <c r="B77" s="4">
        <f>'Differenzielle Nichtlinearität'!$C30-'Differenzielle Nichtlinearität'!$C28</f>
        <v>2.0000000000000018E-2</v>
      </c>
    </row>
    <row r="78" spans="1:2" x14ac:dyDescent="0.2">
      <c r="A78" s="4">
        <f>'Differenzielle Nichtlinearität'!$A34-'Differenzielle Nichtlinearität'!$A32</f>
        <v>1</v>
      </c>
      <c r="B78" s="4">
        <f>'Differenzielle Nichtlinearität'!$C32-'Differenzielle Nichtlinearität'!$C30</f>
        <v>2.0000000000000018E-2</v>
      </c>
    </row>
    <row r="79" spans="1:2" x14ac:dyDescent="0.2">
      <c r="A79" s="4">
        <f>'Differenzielle Nichtlinearität'!$A36-'Differenzielle Nichtlinearität'!$A34</f>
        <v>1</v>
      </c>
      <c r="B79" s="4">
        <f>'Differenzielle Nichtlinearität'!$C34-'Differenzielle Nichtlinearität'!$C32</f>
        <v>2.0000000000000018E-2</v>
      </c>
    </row>
    <row r="80" spans="1:2" x14ac:dyDescent="0.2">
      <c r="A80" s="4">
        <f>'Differenzielle Nichtlinearität'!$A38-'Differenzielle Nichtlinearität'!$A36</f>
        <v>1</v>
      </c>
      <c r="B80" s="4">
        <f>'Differenzielle Nichtlinearität'!$C36-'Differenzielle Nichtlinearität'!$C34</f>
        <v>2.0000000000000018E-2</v>
      </c>
    </row>
    <row r="81" spans="1:2" x14ac:dyDescent="0.2">
      <c r="A81" s="4">
        <f>'Differenzielle Nichtlinearität'!$A40-'Differenzielle Nichtlinearität'!$A38</f>
        <v>-132</v>
      </c>
      <c r="B81" s="4">
        <f>'Differenzielle Nichtlinearität'!$C38-'Differenzielle Nichtlinearität'!$C36</f>
        <v>2.0000000000000018E-2</v>
      </c>
    </row>
    <row r="82" spans="1:2" x14ac:dyDescent="0.2">
      <c r="A82" s="4">
        <v>0</v>
      </c>
      <c r="B82" s="4">
        <f>'Differenzielle Nichtlinearität'!$C40-'Differenzielle Nichtlinearität'!$C38</f>
        <v>-2.64</v>
      </c>
    </row>
    <row r="83" spans="1:2" x14ac:dyDescent="0.2">
      <c r="A83" s="4" t="s">
        <v>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Integrale Nichtlinearität</vt:lpstr>
      <vt:lpstr>Differenzielle Nichtlinearität</vt:lpstr>
      <vt:lpstr>Konversionszeit</vt:lpstr>
      <vt:lpstr>Monotonie und Nichtlinearität</vt:lpstr>
      <vt:lpstr>Einschwingverhalten</vt:lpstr>
      <vt:lpstr>Kutools_Chart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Gehrig</dc:creator>
  <cp:lastModifiedBy>Karchevskii Dinar (inf22170)</cp:lastModifiedBy>
  <cp:lastPrinted>2023-10-18T20:02:45Z</cp:lastPrinted>
  <dcterms:created xsi:type="dcterms:W3CDTF">2023-10-12T17:39:41Z</dcterms:created>
  <dcterms:modified xsi:type="dcterms:W3CDTF">2023-10-29T16:48:10Z</dcterms:modified>
</cp:coreProperties>
</file>