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6" windowWidth="8592" windowHeight="8256" tabRatio="54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3" i="1" l="1"/>
  <c r="C22" i="1"/>
  <c r="G24" i="1"/>
  <c r="G21" i="1"/>
  <c r="G22" i="1" s="1"/>
  <c r="K17" i="1"/>
  <c r="G9" i="1" l="1"/>
  <c r="C9" i="1"/>
  <c r="K9" i="1" l="1"/>
  <c r="C15" i="1"/>
  <c r="C17" i="1" s="1"/>
  <c r="C16" i="1" l="1"/>
  <c r="C20" i="1" s="1"/>
  <c r="F10" i="1"/>
  <c r="J10" i="1" s="1"/>
  <c r="G10" i="1"/>
  <c r="K10" i="1" s="1"/>
  <c r="D17" i="1" l="1"/>
  <c r="M37" i="1" l="1"/>
  <c r="C41" i="1"/>
  <c r="C43" i="1" s="1"/>
  <c r="C36" i="1"/>
  <c r="G36" i="1" s="1"/>
  <c r="G35" i="1"/>
  <c r="K35" i="1" s="1"/>
  <c r="G34" i="1"/>
  <c r="K34" i="1" s="1"/>
  <c r="G33" i="1"/>
  <c r="K33" i="1" s="1"/>
  <c r="M42" i="1" l="1"/>
  <c r="K41" i="1"/>
  <c r="K42" i="1" s="1"/>
  <c r="H43" i="1"/>
  <c r="H44" i="1" s="1"/>
  <c r="D43" i="1"/>
  <c r="D44" i="1" s="1"/>
  <c r="G39" i="1"/>
  <c r="C39" i="1"/>
  <c r="G41" i="1"/>
  <c r="G42" i="1" s="1"/>
  <c r="C42" i="1"/>
  <c r="C44" i="1" s="1"/>
  <c r="K36" i="1"/>
  <c r="M43" i="1" s="1"/>
  <c r="M44" i="1" s="1"/>
  <c r="K8" i="1"/>
  <c r="G6" i="1"/>
  <c r="K43" i="1" l="1"/>
  <c r="K39" i="1"/>
  <c r="L43" i="1"/>
  <c r="L44" i="1" s="1"/>
  <c r="G43" i="1"/>
  <c r="G44" i="1" s="1"/>
  <c r="K44" i="1"/>
  <c r="G15" i="1"/>
  <c r="C13" i="1"/>
  <c r="G17" i="1" l="1"/>
  <c r="G16" i="1"/>
  <c r="G18" i="1" s="1"/>
  <c r="D16" i="1"/>
  <c r="C18" i="1"/>
  <c r="K15" i="1" l="1"/>
  <c r="G13" i="1"/>
  <c r="K16" i="1" l="1"/>
  <c r="K13" i="1"/>
  <c r="K18" i="1" l="1"/>
  <c r="K19" i="1" s="1"/>
  <c r="K20" i="1" s="1"/>
  <c r="K21" i="1" l="1"/>
  <c r="K22" i="1" s="1"/>
</calcChain>
</file>

<file path=xl/sharedStrings.xml><?xml version="1.0" encoding="utf-8"?>
<sst xmlns="http://schemas.openxmlformats.org/spreadsheetml/2006/main" count="123" uniqueCount="18">
  <si>
    <t>dx</t>
  </si>
  <si>
    <t>hmx</t>
  </si>
  <si>
    <t>cwh</t>
  </si>
  <si>
    <t>cd</t>
  </si>
  <si>
    <t>m</t>
  </si>
  <si>
    <t>cw</t>
  </si>
  <si>
    <t>adj</t>
  </si>
  <si>
    <t>cwh&gt;cd</t>
  </si>
  <si>
    <t>hmx&gt;0</t>
  </si>
  <si>
    <t>hmx=0</t>
  </si>
  <si>
    <t>cwh&lt;cd</t>
  </si>
  <si>
    <t>avg wh</t>
  </si>
  <si>
    <t>m2</t>
  </si>
  <si>
    <t>hmx&gt;cwh-cd</t>
  </si>
  <si>
    <t>MASS</t>
  </si>
  <si>
    <t>levee</t>
  </si>
  <si>
    <t>if &lt; 0</t>
  </si>
  <si>
    <t>hmx/fc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</si>
</sst>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0" xfId="0" applyFont="1"/>
    <xf numFmtId="0" fontId="2" fillId="2" borderId="0" xfId="0" applyFont="1" applyFill="1" applyBorder="1"/>
    <xf numFmtId="0" fontId="1" fillId="0" borderId="0" xfId="0" applyFont="1"/>
    <xf numFmtId="0" fontId="2" fillId="2" borderId="0" xfId="0" applyFont="1" applyFill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44"/>
  <sheetViews>
    <sheetView tabSelected="1" topLeftCell="A7" workbookViewId="0">
      <selection activeCell="C22" sqref="C22"/>
    </sheetView>
  </sheetViews>
  <sheetFormatPr defaultRowHeight="14.4" x14ac:dyDescent="0.3"/>
  <sheetData>
    <row r="4" spans="1:13" x14ac:dyDescent="0.3">
      <c r="B4" t="s">
        <v>7</v>
      </c>
      <c r="F4" t="s">
        <v>7</v>
      </c>
      <c r="J4" t="s">
        <v>7</v>
      </c>
    </row>
    <row r="5" spans="1:13" x14ac:dyDescent="0.3">
      <c r="B5" t="s">
        <v>8</v>
      </c>
      <c r="F5" t="s">
        <v>9</v>
      </c>
      <c r="J5" t="s">
        <v>13</v>
      </c>
    </row>
    <row r="6" spans="1:13" x14ac:dyDescent="0.3">
      <c r="A6" s="4"/>
      <c r="B6" s="5" t="s">
        <v>0</v>
      </c>
      <c r="C6" s="5">
        <v>20</v>
      </c>
      <c r="D6" s="5" t="s">
        <v>4</v>
      </c>
      <c r="E6" s="5"/>
      <c r="F6" s="5" t="s">
        <v>0</v>
      </c>
      <c r="G6" s="5">
        <f>C6</f>
        <v>20</v>
      </c>
      <c r="H6" s="5" t="s">
        <v>4</v>
      </c>
      <c r="I6" s="5"/>
      <c r="J6" s="5" t="s">
        <v>0</v>
      </c>
      <c r="K6" s="5">
        <v>15</v>
      </c>
      <c r="L6" s="5" t="s">
        <v>4</v>
      </c>
      <c r="M6" s="5"/>
    </row>
    <row r="7" spans="1:13" x14ac:dyDescent="0.3">
      <c r="A7" s="6"/>
      <c r="B7" s="7" t="s">
        <v>5</v>
      </c>
      <c r="C7" s="7">
        <v>2</v>
      </c>
      <c r="D7" s="7" t="s">
        <v>4</v>
      </c>
      <c r="E7" s="7"/>
      <c r="F7" s="7" t="s">
        <v>5</v>
      </c>
      <c r="G7" s="7">
        <v>2</v>
      </c>
      <c r="H7" s="7" t="s">
        <v>4</v>
      </c>
      <c r="I7" s="7"/>
      <c r="J7" s="7" t="s">
        <v>5</v>
      </c>
      <c r="K7" s="7">
        <v>14</v>
      </c>
      <c r="L7" s="7" t="s">
        <v>4</v>
      </c>
      <c r="M7" s="7"/>
    </row>
    <row r="8" spans="1:13" x14ac:dyDescent="0.3">
      <c r="A8" s="6"/>
      <c r="B8" s="7" t="s">
        <v>3</v>
      </c>
      <c r="C8" s="7">
        <v>3</v>
      </c>
      <c r="D8" s="7" t="s">
        <v>4</v>
      </c>
      <c r="E8" s="7"/>
      <c r="F8" s="7" t="s">
        <v>3</v>
      </c>
      <c r="G8" s="7">
        <v>0.8</v>
      </c>
      <c r="H8" s="7" t="s">
        <v>4</v>
      </c>
      <c r="I8" s="7"/>
      <c r="J8" s="7" t="s">
        <v>3</v>
      </c>
      <c r="K8" s="7">
        <f>G8</f>
        <v>0.8</v>
      </c>
      <c r="L8" s="7" t="s">
        <v>4</v>
      </c>
      <c r="M8" s="7"/>
    </row>
    <row r="9" spans="1:13" x14ac:dyDescent="0.3">
      <c r="A9" s="8"/>
      <c r="B9" s="9" t="s">
        <v>6</v>
      </c>
      <c r="C9" s="9">
        <f>C6-C7</f>
        <v>18</v>
      </c>
      <c r="D9" s="9" t="s">
        <v>4</v>
      </c>
      <c r="E9" s="9"/>
      <c r="F9" s="9" t="s">
        <v>6</v>
      </c>
      <c r="G9" s="9">
        <f>G6-G7</f>
        <v>18</v>
      </c>
      <c r="H9" s="9" t="s">
        <v>4</v>
      </c>
      <c r="I9" s="9"/>
      <c r="J9" s="9" t="s">
        <v>6</v>
      </c>
      <c r="K9" s="9">
        <f>K6-K7</f>
        <v>1</v>
      </c>
      <c r="L9" s="9" t="s">
        <v>4</v>
      </c>
      <c r="M9" s="9"/>
    </row>
    <row r="10" spans="1:13" x14ac:dyDescent="0.3">
      <c r="A10" s="7"/>
      <c r="B10" s="7" t="s">
        <v>15</v>
      </c>
      <c r="C10" s="7">
        <v>0</v>
      </c>
      <c r="D10" s="7" t="s">
        <v>4</v>
      </c>
      <c r="E10" s="7"/>
      <c r="F10" s="7" t="str">
        <f>B10</f>
        <v>levee</v>
      </c>
      <c r="G10" s="7">
        <f>C10</f>
        <v>0</v>
      </c>
      <c r="H10" s="9" t="s">
        <v>4</v>
      </c>
      <c r="I10" s="7"/>
      <c r="J10" s="7" t="str">
        <f>F10</f>
        <v>levee</v>
      </c>
      <c r="K10" s="7">
        <f>G10</f>
        <v>0</v>
      </c>
      <c r="L10" s="9" t="s">
        <v>4</v>
      </c>
      <c r="M10" s="7"/>
    </row>
    <row r="11" spans="1:13" x14ac:dyDescent="0.3">
      <c r="B11" t="s">
        <v>1</v>
      </c>
      <c r="C11">
        <v>7.0000000000000007E-2</v>
      </c>
      <c r="D11" t="s">
        <v>4</v>
      </c>
      <c r="F11" t="s">
        <v>1</v>
      </c>
      <c r="G11">
        <v>0.05</v>
      </c>
      <c r="H11" t="s">
        <v>4</v>
      </c>
      <c r="J11" t="s">
        <v>1</v>
      </c>
      <c r="K11">
        <v>0.05</v>
      </c>
      <c r="L11" t="s">
        <v>4</v>
      </c>
      <c r="M11">
        <v>0.5</v>
      </c>
    </row>
    <row r="12" spans="1:13" x14ac:dyDescent="0.3">
      <c r="B12" t="s">
        <v>2</v>
      </c>
      <c r="C12">
        <v>0.03</v>
      </c>
      <c r="D12" t="s">
        <v>4</v>
      </c>
      <c r="F12" t="s">
        <v>2</v>
      </c>
      <c r="G12">
        <v>0</v>
      </c>
      <c r="H12" t="s">
        <v>4</v>
      </c>
      <c r="J12" t="s">
        <v>2</v>
      </c>
      <c r="K12">
        <v>0.2</v>
      </c>
      <c r="L12" t="s">
        <v>4</v>
      </c>
    </row>
    <row r="13" spans="1:13" x14ac:dyDescent="0.3">
      <c r="A13" s="10" t="s">
        <v>14</v>
      </c>
      <c r="B13" s="10"/>
      <c r="C13" s="10">
        <f>C12*C7+C11*C9</f>
        <v>1.3200000000000003</v>
      </c>
      <c r="D13" s="11" t="s">
        <v>12</v>
      </c>
      <c r="E13" s="10"/>
      <c r="F13" s="10"/>
      <c r="G13" s="10">
        <f>G11*G9+G12*G7</f>
        <v>0.9</v>
      </c>
      <c r="H13" s="11" t="s">
        <v>12</v>
      </c>
      <c r="I13" s="10"/>
      <c r="J13" s="10"/>
      <c r="K13" s="10">
        <f>K11*K9+K12*K7</f>
        <v>2.85</v>
      </c>
      <c r="L13" s="11" t="s">
        <v>12</v>
      </c>
      <c r="M13" s="10"/>
    </row>
    <row r="15" spans="1:13" x14ac:dyDescent="0.3">
      <c r="A15" s="1" t="s">
        <v>11</v>
      </c>
      <c r="B15" s="2"/>
      <c r="C15" s="2">
        <f>C11*(1-$C$7/$C$6)+(C12-$C$8)*$C$7/$C$6</f>
        <v>-0.23400000000000004</v>
      </c>
      <c r="D15" s="2" t="s">
        <v>4</v>
      </c>
      <c r="E15" s="2"/>
      <c r="F15" s="2"/>
      <c r="G15" s="2">
        <f>G11*(1-G7/G6)+(G12-G8)*G7/G6</f>
        <v>-3.4999999999999996E-2</v>
      </c>
      <c r="H15" s="2" t="s">
        <v>4</v>
      </c>
      <c r="I15" s="2"/>
      <c r="J15" s="2"/>
      <c r="K15" s="2">
        <f>K11*(1-K7/K6)+(K12-K8)*K7/K6</f>
        <v>-0.55666666666666687</v>
      </c>
      <c r="L15" s="2" t="s">
        <v>4</v>
      </c>
      <c r="M15" s="3"/>
    </row>
    <row r="16" spans="1:13" x14ac:dyDescent="0.3">
      <c r="B16" t="s">
        <v>1</v>
      </c>
      <c r="C16">
        <f>C15</f>
        <v>-0.23400000000000004</v>
      </c>
      <c r="D16">
        <f>C11+$A$12*(C12-C8)*C7/C9</f>
        <v>7.0000000000000007E-2</v>
      </c>
      <c r="F16" t="s">
        <v>1</v>
      </c>
      <c r="G16">
        <f>MAX(G15,0)</f>
        <v>0</v>
      </c>
      <c r="J16" t="s">
        <v>1</v>
      </c>
      <c r="K16">
        <f>MAX(0,K15)</f>
        <v>0</v>
      </c>
    </row>
    <row r="17" spans="1:13" x14ac:dyDescent="0.3">
      <c r="B17" t="s">
        <v>2</v>
      </c>
      <c r="C17">
        <f>C8+C15</f>
        <v>2.766</v>
      </c>
      <c r="D17">
        <f>C12-$A$12*(C12-C8)</f>
        <v>0.03</v>
      </c>
      <c r="F17" t="s">
        <v>2</v>
      </c>
      <c r="G17">
        <f>G8+G15</f>
        <v>0.76500000000000001</v>
      </c>
      <c r="J17" t="s">
        <v>2</v>
      </c>
      <c r="K17">
        <f>K11*K9/K7+K12</f>
        <v>0.20357142857142857</v>
      </c>
    </row>
    <row r="18" spans="1:13" x14ac:dyDescent="0.3">
      <c r="A18" s="12" t="s">
        <v>14</v>
      </c>
      <c r="B18" s="12"/>
      <c r="C18" s="10">
        <f>C16*C9+C17*C7</f>
        <v>1.3199999999999994</v>
      </c>
      <c r="D18" s="12" t="s">
        <v>12</v>
      </c>
      <c r="E18" s="12"/>
      <c r="F18" s="12"/>
      <c r="G18" s="10">
        <f>G16*G9+G17*G7</f>
        <v>1.53</v>
      </c>
      <c r="H18" s="12" t="s">
        <v>12</v>
      </c>
      <c r="I18" s="12"/>
      <c r="J18" s="12"/>
      <c r="K18" s="10">
        <f>K16*K9+K17*K7</f>
        <v>2.85</v>
      </c>
      <c r="L18" s="10" t="s">
        <v>12</v>
      </c>
      <c r="M18" s="12"/>
    </row>
    <row r="19" spans="1:13" x14ac:dyDescent="0.3">
      <c r="A19" s="12"/>
      <c r="B19" s="12"/>
      <c r="C19" s="10"/>
      <c r="D19" s="12"/>
      <c r="E19" s="12"/>
      <c r="F19" s="12"/>
      <c r="G19" s="10"/>
      <c r="H19" s="12"/>
      <c r="I19" s="12"/>
      <c r="J19" s="12"/>
      <c r="K19" s="14">
        <f>K13-K18</f>
        <v>0</v>
      </c>
      <c r="L19" s="10"/>
      <c r="M19" s="12"/>
    </row>
    <row r="20" spans="1:13" x14ac:dyDescent="0.3">
      <c r="A20" s="12"/>
      <c r="B20" s="12"/>
      <c r="C20" s="2">
        <f>C16*(1-$C$7/$C$6)+(C17-$C$8)*$C$7/$C$6</f>
        <v>-0.23400000000000004</v>
      </c>
      <c r="D20" s="12"/>
      <c r="E20" s="12"/>
      <c r="F20" s="12"/>
      <c r="H20" s="12"/>
      <c r="I20" s="12"/>
      <c r="J20" s="12"/>
      <c r="K20" s="14">
        <f>K19/K7</f>
        <v>0</v>
      </c>
      <c r="L20" s="10"/>
      <c r="M20" s="12"/>
    </row>
    <row r="21" spans="1:13" x14ac:dyDescent="0.3">
      <c r="A21" s="12"/>
      <c r="B21" s="12"/>
      <c r="C21" s="10"/>
      <c r="D21" s="12"/>
      <c r="E21" s="12"/>
      <c r="F21" s="12" t="s">
        <v>16</v>
      </c>
      <c r="G21" s="10">
        <f>G11*G9/G7</f>
        <v>0.45</v>
      </c>
      <c r="H21" s="12" t="s">
        <v>17</v>
      </c>
      <c r="I21" s="12"/>
      <c r="J21" s="12"/>
      <c r="K21" s="15">
        <f>K17+K20</f>
        <v>0.20357142857142857</v>
      </c>
      <c r="L21" s="10"/>
      <c r="M21" s="12"/>
    </row>
    <row r="22" spans="1:13" x14ac:dyDescent="0.3">
      <c r="A22" s="12"/>
      <c r="B22" s="12"/>
      <c r="C22" s="10">
        <f>C12+C11/(C7/C9)</f>
        <v>0.66000000000000014</v>
      </c>
      <c r="D22" s="12"/>
      <c r="E22" s="12"/>
      <c r="F22" s="12"/>
      <c r="G22" s="10">
        <f>G21*2</f>
        <v>0.9</v>
      </c>
      <c r="H22" s="12"/>
      <c r="I22" s="12"/>
      <c r="J22" s="12"/>
      <c r="K22" s="13">
        <f>K21*K7</f>
        <v>2.85</v>
      </c>
      <c r="L22" s="10"/>
      <c r="M22" s="12"/>
    </row>
    <row r="23" spans="1:13" x14ac:dyDescent="0.3">
      <c r="A23" s="12"/>
      <c r="B23" s="14"/>
      <c r="C23" s="15">
        <f>C22*2</f>
        <v>1.3200000000000003</v>
      </c>
      <c r="D23" s="12"/>
      <c r="E23" s="12"/>
      <c r="F23" s="12"/>
      <c r="G23" s="10"/>
      <c r="H23" s="12"/>
      <c r="I23" s="12"/>
      <c r="J23" s="12"/>
      <c r="K23" s="10"/>
      <c r="L23" s="10"/>
      <c r="M23" s="12"/>
    </row>
    <row r="24" spans="1:13" x14ac:dyDescent="0.3">
      <c r="A24" s="12"/>
      <c r="B24" s="14"/>
      <c r="C24" s="15"/>
      <c r="D24" s="12"/>
      <c r="E24" s="12"/>
      <c r="F24" s="12"/>
      <c r="G24" s="10">
        <f>G12+G11*(G9/G7)</f>
        <v>0.45</v>
      </c>
      <c r="H24" s="12"/>
      <c r="I24" s="12"/>
      <c r="J24" s="12"/>
      <c r="K24" s="10"/>
      <c r="L24" s="10"/>
      <c r="M24" s="12"/>
    </row>
    <row r="25" spans="1:13" x14ac:dyDescent="0.3">
      <c r="A25" s="12"/>
      <c r="B25" s="14"/>
      <c r="C25" s="15"/>
      <c r="D25" s="12"/>
      <c r="E25" s="12"/>
      <c r="F25" s="12"/>
      <c r="G25" s="10"/>
      <c r="H25" s="12"/>
      <c r="I25" s="12"/>
      <c r="J25" s="12"/>
      <c r="K25" s="10"/>
      <c r="L25" s="10"/>
      <c r="M25" s="12"/>
    </row>
    <row r="26" spans="1:13" x14ac:dyDescent="0.3">
      <c r="A26" s="12"/>
      <c r="B26" s="14"/>
      <c r="C26" s="15"/>
      <c r="D26" s="12"/>
      <c r="E26" s="12"/>
      <c r="F26" s="12"/>
      <c r="G26" s="10"/>
      <c r="H26" s="12"/>
      <c r="I26" s="12"/>
      <c r="J26" s="12"/>
      <c r="K26" s="10"/>
      <c r="L26" s="10"/>
      <c r="M26" s="12"/>
    </row>
    <row r="27" spans="1:13" x14ac:dyDescent="0.3">
      <c r="A27" s="12"/>
      <c r="B27" s="12"/>
      <c r="C27" s="10"/>
      <c r="D27" s="12"/>
      <c r="E27" s="12"/>
      <c r="F27" s="12"/>
      <c r="G27" s="10"/>
      <c r="H27" s="12"/>
      <c r="I27" s="12"/>
      <c r="J27" s="12"/>
      <c r="K27" s="10"/>
      <c r="L27" s="10"/>
      <c r="M27" s="12"/>
    </row>
    <row r="28" spans="1:13" x14ac:dyDescent="0.3">
      <c r="A28" s="12"/>
      <c r="B28" s="12"/>
      <c r="C28" s="10"/>
      <c r="D28" s="12"/>
      <c r="E28" s="12"/>
      <c r="F28" s="12"/>
      <c r="G28" s="10"/>
      <c r="H28" s="12"/>
      <c r="I28" s="12"/>
      <c r="J28" s="12"/>
      <c r="K28" s="10"/>
      <c r="L28" s="10"/>
      <c r="M28" s="12"/>
    </row>
    <row r="29" spans="1:13" x14ac:dyDescent="0.3">
      <c r="D29" s="12"/>
    </row>
    <row r="31" spans="1:13" x14ac:dyDescent="0.3">
      <c r="B31" t="s">
        <v>10</v>
      </c>
      <c r="F31" t="s">
        <v>10</v>
      </c>
      <c r="J31" t="s">
        <v>10</v>
      </c>
    </row>
    <row r="32" spans="1:13" x14ac:dyDescent="0.3">
      <c r="B32" t="s">
        <v>8</v>
      </c>
      <c r="F32" t="s">
        <v>9</v>
      </c>
      <c r="J32" t="s">
        <v>13</v>
      </c>
    </row>
    <row r="33" spans="1:13" x14ac:dyDescent="0.3">
      <c r="A33" s="4"/>
      <c r="B33" s="5" t="s">
        <v>0</v>
      </c>
      <c r="C33" s="5">
        <v>20</v>
      </c>
      <c r="D33" s="5" t="s">
        <v>4</v>
      </c>
      <c r="E33" s="5"/>
      <c r="F33" s="5" t="s">
        <v>0</v>
      </c>
      <c r="G33" s="5">
        <f>C33</f>
        <v>20</v>
      </c>
      <c r="H33" s="5" t="s">
        <v>4</v>
      </c>
      <c r="I33" s="5"/>
      <c r="J33" s="5" t="s">
        <v>0</v>
      </c>
      <c r="K33" s="5">
        <f>G33</f>
        <v>20</v>
      </c>
      <c r="L33" s="5" t="s">
        <v>4</v>
      </c>
      <c r="M33" s="5"/>
    </row>
    <row r="34" spans="1:13" x14ac:dyDescent="0.3">
      <c r="A34" s="6"/>
      <c r="B34" s="7" t="s">
        <v>5</v>
      </c>
      <c r="C34" s="7">
        <v>19</v>
      </c>
      <c r="D34" s="7" t="s">
        <v>4</v>
      </c>
      <c r="E34" s="7"/>
      <c r="F34" s="7" t="s">
        <v>5</v>
      </c>
      <c r="G34" s="7">
        <f>C34</f>
        <v>19</v>
      </c>
      <c r="H34" s="7" t="s">
        <v>4</v>
      </c>
      <c r="I34" s="7"/>
      <c r="J34" s="7" t="s">
        <v>5</v>
      </c>
      <c r="K34" s="7">
        <f>G34</f>
        <v>19</v>
      </c>
      <c r="L34" s="7" t="s">
        <v>4</v>
      </c>
      <c r="M34" s="7"/>
    </row>
    <row r="35" spans="1:13" x14ac:dyDescent="0.3">
      <c r="A35" s="6"/>
      <c r="B35" s="7" t="s">
        <v>3</v>
      </c>
      <c r="C35" s="7">
        <v>1</v>
      </c>
      <c r="D35" s="7" t="s">
        <v>4</v>
      </c>
      <c r="E35" s="7"/>
      <c r="F35" s="7" t="s">
        <v>3</v>
      </c>
      <c r="G35" s="7">
        <f>C35</f>
        <v>1</v>
      </c>
      <c r="H35" s="7" t="s">
        <v>4</v>
      </c>
      <c r="I35" s="7"/>
      <c r="J35" s="7" t="s">
        <v>3</v>
      </c>
      <c r="K35" s="7">
        <f>G35</f>
        <v>1</v>
      </c>
      <c r="L35" s="7" t="s">
        <v>4</v>
      </c>
      <c r="M35" s="7"/>
    </row>
    <row r="36" spans="1:13" x14ac:dyDescent="0.3">
      <c r="A36" s="8"/>
      <c r="B36" s="9" t="s">
        <v>6</v>
      </c>
      <c r="C36" s="9">
        <f>C33-C34</f>
        <v>1</v>
      </c>
      <c r="D36" s="9" t="s">
        <v>4</v>
      </c>
      <c r="E36" s="9"/>
      <c r="F36" s="9" t="s">
        <v>6</v>
      </c>
      <c r="G36" s="9">
        <f>C36</f>
        <v>1</v>
      </c>
      <c r="H36" s="9" t="s">
        <v>4</v>
      </c>
      <c r="I36" s="9"/>
      <c r="J36" s="9" t="s">
        <v>6</v>
      </c>
      <c r="K36" s="9">
        <f>G36</f>
        <v>1</v>
      </c>
      <c r="L36" s="9" t="s">
        <v>4</v>
      </c>
      <c r="M36" s="9"/>
    </row>
    <row r="37" spans="1:13" x14ac:dyDescent="0.3">
      <c r="B37" t="s">
        <v>1</v>
      </c>
      <c r="C37">
        <v>0.7</v>
      </c>
      <c r="D37" t="s">
        <v>4</v>
      </c>
      <c r="F37" t="s">
        <v>1</v>
      </c>
      <c r="G37">
        <v>0.1</v>
      </c>
      <c r="H37" t="s">
        <v>4</v>
      </c>
      <c r="J37" t="s">
        <v>1</v>
      </c>
      <c r="K37">
        <v>0.3</v>
      </c>
      <c r="L37" t="s">
        <v>4</v>
      </c>
      <c r="M37" t="e">
        <f>K37*#REF!</f>
        <v>#REF!</v>
      </c>
    </row>
    <row r="38" spans="1:13" x14ac:dyDescent="0.3">
      <c r="B38" t="s">
        <v>2</v>
      </c>
      <c r="C38">
        <v>1.8</v>
      </c>
      <c r="D38" t="s">
        <v>4</v>
      </c>
      <c r="F38" t="s">
        <v>2</v>
      </c>
      <c r="G38">
        <v>0</v>
      </c>
      <c r="H38" t="s">
        <v>4</v>
      </c>
      <c r="J38" t="s">
        <v>2</v>
      </c>
      <c r="K38">
        <v>1</v>
      </c>
      <c r="L38" t="s">
        <v>4</v>
      </c>
    </row>
    <row r="39" spans="1:13" x14ac:dyDescent="0.3">
      <c r="A39" s="10" t="s">
        <v>14</v>
      </c>
      <c r="B39" s="10"/>
      <c r="C39" s="10">
        <f>C38*C34+C37*C36</f>
        <v>34.900000000000006</v>
      </c>
      <c r="D39" s="11" t="s">
        <v>12</v>
      </c>
      <c r="E39" s="10"/>
      <c r="F39" s="10"/>
      <c r="G39" s="10">
        <f>G37*G36+G38*G34</f>
        <v>0.1</v>
      </c>
      <c r="H39" s="11" t="s">
        <v>12</v>
      </c>
      <c r="I39" s="10"/>
      <c r="J39" s="10"/>
      <c r="K39" s="10">
        <f>K37*K36+K38*K34</f>
        <v>19.3</v>
      </c>
      <c r="L39" s="11" t="s">
        <v>12</v>
      </c>
      <c r="M39" s="10"/>
    </row>
    <row r="41" spans="1:13" x14ac:dyDescent="0.3">
      <c r="A41" s="1" t="s">
        <v>11</v>
      </c>
      <c r="B41" s="2"/>
      <c r="C41" s="2">
        <f>C37*(1-C34/C33)+(C38-C35)*C34/C33</f>
        <v>0.79500000000000004</v>
      </c>
      <c r="D41" s="2" t="s">
        <v>4</v>
      </c>
      <c r="E41" s="2"/>
      <c r="F41" s="2"/>
      <c r="G41" s="2">
        <f>G37*(1-G34/G33)+(G38-G35)*G34/G33</f>
        <v>-0.94499999999999995</v>
      </c>
      <c r="H41" s="2" t="s">
        <v>4</v>
      </c>
      <c r="I41" s="2"/>
      <c r="J41" s="2"/>
      <c r="K41" s="2">
        <f>K37*(1-K34/K33)+(K38-K35)*K34/K33</f>
        <v>1.5000000000000013E-2</v>
      </c>
      <c r="L41" s="2" t="s">
        <v>4</v>
      </c>
      <c r="M41" s="3"/>
    </row>
    <row r="42" spans="1:13" x14ac:dyDescent="0.3">
      <c r="B42" t="s">
        <v>1</v>
      </c>
      <c r="C42">
        <f>C41</f>
        <v>0.79500000000000004</v>
      </c>
      <c r="D42">
        <v>0</v>
      </c>
      <c r="F42" t="s">
        <v>1</v>
      </c>
      <c r="G42">
        <f>G41</f>
        <v>-0.94499999999999995</v>
      </c>
      <c r="H42">
        <v>0</v>
      </c>
      <c r="J42" t="s">
        <v>1</v>
      </c>
      <c r="K42">
        <f>K41</f>
        <v>1.5000000000000013E-2</v>
      </c>
      <c r="L42">
        <v>0</v>
      </c>
      <c r="M42" t="e">
        <f>K37-M37</f>
        <v>#REF!</v>
      </c>
    </row>
    <row r="43" spans="1:13" x14ac:dyDescent="0.3">
      <c r="B43" t="s">
        <v>2</v>
      </c>
      <c r="C43">
        <f>C35+C41</f>
        <v>1.7949999999999999</v>
      </c>
      <c r="D43">
        <f>C38+C37*C36/C34</f>
        <v>1.8368421052631578</v>
      </c>
      <c r="F43" t="s">
        <v>2</v>
      </c>
      <c r="G43">
        <f>G35+G41</f>
        <v>5.5000000000000049E-2</v>
      </c>
      <c r="H43">
        <f>G38+G37*G36/G34</f>
        <v>5.263157894736842E-3</v>
      </c>
      <c r="J43" t="s">
        <v>2</v>
      </c>
      <c r="K43">
        <f>K35+K41</f>
        <v>1.0150000000000001</v>
      </c>
      <c r="L43">
        <f>K38+K37*K36/K34</f>
        <v>1.0157894736842106</v>
      </c>
      <c r="M43" t="e">
        <f>K38+M37*K36/K34</f>
        <v>#REF!</v>
      </c>
    </row>
    <row r="44" spans="1:13" x14ac:dyDescent="0.3">
      <c r="A44" s="12" t="s">
        <v>14</v>
      </c>
      <c r="B44" s="12"/>
      <c r="C44" s="10">
        <f>C42*C36+C43*C34</f>
        <v>34.9</v>
      </c>
      <c r="D44" s="10">
        <f>D43*C34+D42*C36</f>
        <v>34.9</v>
      </c>
      <c r="E44" s="12"/>
      <c r="F44" s="12"/>
      <c r="G44" s="10">
        <f>G42*G36+G43*G34</f>
        <v>0.10000000000000087</v>
      </c>
      <c r="H44" s="10">
        <f>H43*G34+H42*G36</f>
        <v>9.9999999999999992E-2</v>
      </c>
      <c r="I44" s="12"/>
      <c r="J44" s="12"/>
      <c r="K44" s="10">
        <f>K42*K36+K43*K34</f>
        <v>19.300000000000004</v>
      </c>
      <c r="L44" s="10">
        <f>L43*K34+L42*K36</f>
        <v>19.3</v>
      </c>
      <c r="M44" s="10" t="e">
        <f>M43*K34+M42*K36</f>
        <v>#REF!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Jetten, V.G. (Victor, ITC)</dc:creator>
  <cp:lastModifiedBy>Jetten, V.G. (Victor, ITC)</cp:lastModifiedBy>
  <dcterms:created xsi:type="dcterms:W3CDTF">2013-04-30T06:14:50Z</dcterms:created>
  <dcterms:modified xsi:type="dcterms:W3CDTF">2014-06-29T08:47:02Z</dcterms:modified>
</cp:coreProperties>
</file>