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5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F10" i="1"/>
  <c r="G10" i="1"/>
  <c r="K10" i="1" s="1"/>
  <c r="N20" i="1" l="1"/>
  <c r="K11" i="1"/>
  <c r="K12" i="1"/>
  <c r="D17" i="1" l="1"/>
  <c r="C15" i="1"/>
  <c r="C16" i="1" s="1"/>
  <c r="M27" i="1" l="1"/>
  <c r="M33" i="1" s="1"/>
  <c r="C31" i="1"/>
  <c r="C33" i="1" s="1"/>
  <c r="C26" i="1"/>
  <c r="G26" i="1" s="1"/>
  <c r="G25" i="1"/>
  <c r="K25" i="1" s="1"/>
  <c r="G24" i="1"/>
  <c r="K24" i="1" s="1"/>
  <c r="K23" i="1"/>
  <c r="G23" i="1"/>
  <c r="M32" i="1" l="1"/>
  <c r="K31" i="1"/>
  <c r="K32" i="1" s="1"/>
  <c r="M34" i="1"/>
  <c r="H33" i="1"/>
  <c r="H34" i="1" s="1"/>
  <c r="D33" i="1"/>
  <c r="D34" i="1" s="1"/>
  <c r="G29" i="1"/>
  <c r="C29" i="1"/>
  <c r="G31" i="1"/>
  <c r="G32" i="1" s="1"/>
  <c r="C32" i="1"/>
  <c r="C34" i="1" s="1"/>
  <c r="K26" i="1"/>
  <c r="G8" i="1"/>
  <c r="K8" i="1" s="1"/>
  <c r="G7" i="1"/>
  <c r="K7" i="1" s="1"/>
  <c r="G6" i="1"/>
  <c r="K6" i="1" s="1"/>
  <c r="K33" i="1" l="1"/>
  <c r="K29" i="1"/>
  <c r="L33" i="1"/>
  <c r="L34" i="1" s="1"/>
  <c r="G33" i="1"/>
  <c r="G34" i="1" s="1"/>
  <c r="K34" i="1"/>
  <c r="K15" i="1"/>
  <c r="K17" i="1" s="1"/>
  <c r="G15" i="1"/>
  <c r="G17" i="1" s="1"/>
  <c r="C9" i="1"/>
  <c r="C17" i="1"/>
  <c r="D16" i="1" l="1"/>
  <c r="D19" i="1" s="1"/>
  <c r="C13" i="1"/>
  <c r="K16" i="1"/>
  <c r="G9" i="1"/>
  <c r="G16" i="1"/>
  <c r="G18" i="1" s="1"/>
  <c r="C18" i="1"/>
  <c r="K18" i="1" l="1"/>
  <c r="K9" i="1"/>
  <c r="G13" i="1"/>
  <c r="K13" i="1" l="1"/>
</calcChain>
</file>

<file path=xl/sharedStrings.xml><?xml version="1.0" encoding="utf-8"?>
<sst xmlns="http://schemas.openxmlformats.org/spreadsheetml/2006/main" count="121" uniqueCount="16">
  <si>
    <t>dx</t>
  </si>
  <si>
    <t>hmx</t>
  </si>
  <si>
    <t>cwh</t>
  </si>
  <si>
    <t>cd</t>
  </si>
  <si>
    <t>m</t>
  </si>
  <si>
    <t>cw</t>
  </si>
  <si>
    <t>adj</t>
  </si>
  <si>
    <t>cwh&gt;cd</t>
  </si>
  <si>
    <t>hmx&gt;0</t>
  </si>
  <si>
    <t>hmx=0</t>
  </si>
  <si>
    <t>cwh&lt;cd</t>
  </si>
  <si>
    <t>avg wh</t>
  </si>
  <si>
    <t>m2</t>
  </si>
  <si>
    <t>hmx&gt;cwh-cd</t>
  </si>
  <si>
    <t>MASS</t>
  </si>
  <si>
    <t>levee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</si>
</sst>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2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4"/>
  <sheetViews>
    <sheetView tabSelected="1" topLeftCell="A13" workbookViewId="0">
      <selection activeCell="H33" sqref="H33"/>
    </sheetView>
  </sheetViews>
  <sheetFormatPr defaultRowHeight="15" x14ac:dyDescent="0.25"/>
  <sheetData>
    <row r="4" spans="1:13" x14ac:dyDescent="0.25">
      <c r="B4" t="s">
        <v>7</v>
      </c>
      <c r="F4" t="s">
        <v>7</v>
      </c>
      <c r="J4" t="s">
        <v>7</v>
      </c>
    </row>
    <row r="5" spans="1:13" x14ac:dyDescent="0.25">
      <c r="B5" t="s">
        <v>8</v>
      </c>
      <c r="F5" t="s">
        <v>9</v>
      </c>
      <c r="J5" t="s">
        <v>13</v>
      </c>
    </row>
    <row r="6" spans="1:13" x14ac:dyDescent="0.25">
      <c r="A6" s="4"/>
      <c r="B6" s="5" t="s">
        <v>0</v>
      </c>
      <c r="C6" s="5">
        <v>20</v>
      </c>
      <c r="D6" s="5" t="s">
        <v>4</v>
      </c>
      <c r="E6" s="5"/>
      <c r="F6" s="5" t="s">
        <v>0</v>
      </c>
      <c r="G6" s="5">
        <f>C6</f>
        <v>20</v>
      </c>
      <c r="H6" s="5" t="s">
        <v>4</v>
      </c>
      <c r="I6" s="5"/>
      <c r="J6" s="5" t="s">
        <v>0</v>
      </c>
      <c r="K6" s="5">
        <f>G6</f>
        <v>20</v>
      </c>
      <c r="L6" s="5" t="s">
        <v>4</v>
      </c>
      <c r="M6" s="5"/>
    </row>
    <row r="7" spans="1:13" x14ac:dyDescent="0.25">
      <c r="A7" s="6"/>
      <c r="B7" s="7" t="s">
        <v>5</v>
      </c>
      <c r="C7" s="7">
        <v>4</v>
      </c>
      <c r="D7" s="7" t="s">
        <v>4</v>
      </c>
      <c r="E7" s="7"/>
      <c r="F7" s="7" t="s">
        <v>5</v>
      </c>
      <c r="G7" s="7">
        <f>C7</f>
        <v>4</v>
      </c>
      <c r="H7" s="7" t="s">
        <v>4</v>
      </c>
      <c r="I7" s="7"/>
      <c r="J7" s="7" t="s">
        <v>5</v>
      </c>
      <c r="K7" s="7">
        <f>G7</f>
        <v>4</v>
      </c>
      <c r="L7" s="7" t="s">
        <v>4</v>
      </c>
      <c r="M7" s="7"/>
    </row>
    <row r="8" spans="1:13" x14ac:dyDescent="0.25">
      <c r="A8" s="6"/>
      <c r="B8" s="7" t="s">
        <v>3</v>
      </c>
      <c r="C8" s="7">
        <v>2</v>
      </c>
      <c r="D8" s="7" t="s">
        <v>4</v>
      </c>
      <c r="E8" s="7"/>
      <c r="F8" s="7" t="s">
        <v>3</v>
      </c>
      <c r="G8" s="7">
        <f>C8</f>
        <v>2</v>
      </c>
      <c r="H8" s="7" t="s">
        <v>4</v>
      </c>
      <c r="I8" s="7"/>
      <c r="J8" s="7" t="s">
        <v>3</v>
      </c>
      <c r="K8" s="7">
        <f>G8</f>
        <v>2</v>
      </c>
      <c r="L8" s="7" t="s">
        <v>4</v>
      </c>
      <c r="M8" s="7"/>
    </row>
    <row r="9" spans="1:13" x14ac:dyDescent="0.25">
      <c r="A9" s="8"/>
      <c r="B9" s="9" t="s">
        <v>6</v>
      </c>
      <c r="C9" s="9">
        <f>C6-C7</f>
        <v>16</v>
      </c>
      <c r="D9" s="9" t="s">
        <v>4</v>
      </c>
      <c r="E9" s="9"/>
      <c r="F9" s="9" t="s">
        <v>6</v>
      </c>
      <c r="G9" s="9">
        <f>C9</f>
        <v>16</v>
      </c>
      <c r="H9" s="9" t="s">
        <v>4</v>
      </c>
      <c r="I9" s="9"/>
      <c r="J9" s="9" t="s">
        <v>6</v>
      </c>
      <c r="K9" s="9">
        <f>G9</f>
        <v>16</v>
      </c>
      <c r="L9" s="9" t="s">
        <v>4</v>
      </c>
      <c r="M9" s="9"/>
    </row>
    <row r="10" spans="1:13" x14ac:dyDescent="0.25">
      <c r="A10" s="7"/>
      <c r="B10" s="7" t="s">
        <v>15</v>
      </c>
      <c r="C10" s="7">
        <v>0.1</v>
      </c>
      <c r="D10" s="7" t="s">
        <v>4</v>
      </c>
      <c r="E10" s="7"/>
      <c r="F10" s="7" t="str">
        <f>B10</f>
        <v>levee</v>
      </c>
      <c r="G10" s="7">
        <f>C10</f>
        <v>0.1</v>
      </c>
      <c r="H10" s="9" t="s">
        <v>4</v>
      </c>
      <c r="I10" s="7"/>
      <c r="J10" s="7" t="str">
        <f>F10</f>
        <v>levee</v>
      </c>
      <c r="K10" s="7">
        <f>G10</f>
        <v>0.1</v>
      </c>
      <c r="L10" s="9" t="s">
        <v>4</v>
      </c>
      <c r="M10" s="7"/>
    </row>
    <row r="11" spans="1:13" x14ac:dyDescent="0.25">
      <c r="B11" t="s">
        <v>1</v>
      </c>
      <c r="C11">
        <v>0.7</v>
      </c>
      <c r="D11" t="s">
        <v>4</v>
      </c>
      <c r="F11" t="s">
        <v>1</v>
      </c>
      <c r="G11">
        <v>1</v>
      </c>
      <c r="H11" t="s">
        <v>4</v>
      </c>
      <c r="J11" t="s">
        <v>1</v>
      </c>
      <c r="K11">
        <f>G16</f>
        <v>0.62000000000000011</v>
      </c>
      <c r="L11" t="s">
        <v>4</v>
      </c>
    </row>
    <row r="12" spans="1:13" x14ac:dyDescent="0.25">
      <c r="A12">
        <v>0.1</v>
      </c>
      <c r="B12" t="s">
        <v>2</v>
      </c>
      <c r="C12">
        <v>2.5</v>
      </c>
      <c r="D12" t="s">
        <v>4</v>
      </c>
      <c r="F12" t="s">
        <v>2</v>
      </c>
      <c r="G12">
        <v>1.1000000000000001</v>
      </c>
      <c r="H12" t="s">
        <v>4</v>
      </c>
      <c r="J12" t="s">
        <v>2</v>
      </c>
      <c r="K12">
        <f>G17</f>
        <v>2.62</v>
      </c>
      <c r="L12" t="s">
        <v>4</v>
      </c>
    </row>
    <row r="13" spans="1:13" x14ac:dyDescent="0.25">
      <c r="A13" s="10" t="s">
        <v>14</v>
      </c>
      <c r="B13" s="10"/>
      <c r="C13" s="10">
        <f>C12*C7+C11*C9</f>
        <v>21.2</v>
      </c>
      <c r="D13" s="11" t="s">
        <v>12</v>
      </c>
      <c r="E13" s="10"/>
      <c r="F13" s="10"/>
      <c r="G13" s="10">
        <f>G11*G9+G12*G7</f>
        <v>20.399999999999999</v>
      </c>
      <c r="H13" s="11" t="s">
        <v>12</v>
      </c>
      <c r="I13" s="10"/>
      <c r="J13" s="10"/>
      <c r="K13" s="10">
        <f>K11*K9+K12*K7</f>
        <v>20.400000000000002</v>
      </c>
      <c r="L13" s="11" t="s">
        <v>12</v>
      </c>
      <c r="M13" s="10"/>
    </row>
    <row r="15" spans="1:13" x14ac:dyDescent="0.25">
      <c r="A15" s="1" t="s">
        <v>11</v>
      </c>
      <c r="B15" s="2"/>
      <c r="C15" s="2">
        <f>C11*(1-C7/C6)+(C12-C8)*C7/C6*$A$12</f>
        <v>0.56999999999999995</v>
      </c>
      <c r="D15" s="2" t="s">
        <v>4</v>
      </c>
      <c r="E15" s="2"/>
      <c r="F15" s="2"/>
      <c r="G15" s="2">
        <f>G11*(1-G7/G6)+(G12-G8)*G7/G6</f>
        <v>0.62000000000000011</v>
      </c>
      <c r="H15" s="2" t="s">
        <v>4</v>
      </c>
      <c r="I15" s="2"/>
      <c r="J15" s="2"/>
      <c r="K15" s="2">
        <f>K11*(1-K7/K6)+(K12-K8)*K7/K6</f>
        <v>0.62000000000000011</v>
      </c>
      <c r="L15" s="2" t="s">
        <v>4</v>
      </c>
      <c r="M15" s="3"/>
    </row>
    <row r="16" spans="1:13" x14ac:dyDescent="0.25">
      <c r="B16" t="s">
        <v>1</v>
      </c>
      <c r="C16">
        <f>C15</f>
        <v>0.56999999999999995</v>
      </c>
      <c r="D16">
        <f>C11+$A$12*(C12-C8)*C7/C9</f>
        <v>0.71249999999999991</v>
      </c>
      <c r="F16" t="s">
        <v>1</v>
      </c>
      <c r="G16">
        <f>G15</f>
        <v>0.62000000000000011</v>
      </c>
      <c r="J16" t="s">
        <v>1</v>
      </c>
      <c r="K16">
        <f>K15</f>
        <v>0.62000000000000011</v>
      </c>
    </row>
    <row r="17" spans="1:14" x14ac:dyDescent="0.25">
      <c r="B17" t="s">
        <v>2</v>
      </c>
      <c r="C17">
        <f>C8+C15</f>
        <v>2.57</v>
      </c>
      <c r="D17">
        <f>C12-$A$12*(C12-C8)</f>
        <v>2.4500000000000002</v>
      </c>
      <c r="F17" t="s">
        <v>2</v>
      </c>
      <c r="G17">
        <f>G8+G15</f>
        <v>2.62</v>
      </c>
      <c r="J17" t="s">
        <v>2</v>
      </c>
      <c r="K17">
        <f>K8+K15</f>
        <v>2.62</v>
      </c>
    </row>
    <row r="18" spans="1:14" x14ac:dyDescent="0.25">
      <c r="A18" s="12" t="s">
        <v>14</v>
      </c>
      <c r="B18" s="12"/>
      <c r="C18" s="10">
        <f>C16*C9+C17*C7</f>
        <v>19.399999999999999</v>
      </c>
      <c r="D18" s="12" t="s">
        <v>12</v>
      </c>
      <c r="E18" s="12"/>
      <c r="F18" s="12"/>
      <c r="G18" s="10">
        <f>G16*G9+G17*G7</f>
        <v>20.400000000000002</v>
      </c>
      <c r="H18" s="12" t="s">
        <v>12</v>
      </c>
      <c r="I18" s="12"/>
      <c r="J18" s="12"/>
      <c r="K18" s="10">
        <f>K16*K9+K17*K7</f>
        <v>20.400000000000002</v>
      </c>
      <c r="L18" s="10" t="s">
        <v>12</v>
      </c>
      <c r="M18" s="12"/>
    </row>
    <row r="19" spans="1:14" x14ac:dyDescent="0.25">
      <c r="D19">
        <f>D16*C9+D17*C7</f>
        <v>21.2</v>
      </c>
    </row>
    <row r="20" spans="1:14" x14ac:dyDescent="0.25">
      <c r="N20">
        <f>2+EXP(-1.5*2)</f>
        <v>2.0497870683678641</v>
      </c>
    </row>
    <row r="21" spans="1:14" x14ac:dyDescent="0.25">
      <c r="B21" t="s">
        <v>10</v>
      </c>
      <c r="F21" t="s">
        <v>10</v>
      </c>
      <c r="J21" t="s">
        <v>10</v>
      </c>
    </row>
    <row r="22" spans="1:14" x14ac:dyDescent="0.25">
      <c r="B22" t="s">
        <v>8</v>
      </c>
      <c r="F22" t="s">
        <v>9</v>
      </c>
      <c r="J22" t="s">
        <v>13</v>
      </c>
    </row>
    <row r="23" spans="1:14" x14ac:dyDescent="0.25">
      <c r="A23" s="4"/>
      <c r="B23" s="5" t="s">
        <v>0</v>
      </c>
      <c r="C23" s="5">
        <v>20</v>
      </c>
      <c r="D23" s="5" t="s">
        <v>4</v>
      </c>
      <c r="E23" s="5"/>
      <c r="F23" s="5" t="s">
        <v>0</v>
      </c>
      <c r="G23" s="5">
        <f>C23</f>
        <v>20</v>
      </c>
      <c r="H23" s="5" t="s">
        <v>4</v>
      </c>
      <c r="I23" s="5"/>
      <c r="J23" s="5" t="s">
        <v>0</v>
      </c>
      <c r="K23" s="5">
        <f>G23</f>
        <v>20</v>
      </c>
      <c r="L23" s="5" t="s">
        <v>4</v>
      </c>
      <c r="M23" s="5"/>
    </row>
    <row r="24" spans="1:14" x14ac:dyDescent="0.25">
      <c r="A24" s="6"/>
      <c r="B24" s="7" t="s">
        <v>5</v>
      </c>
      <c r="C24" s="7">
        <v>19</v>
      </c>
      <c r="D24" s="7" t="s">
        <v>4</v>
      </c>
      <c r="E24" s="7"/>
      <c r="F24" s="7" t="s">
        <v>5</v>
      </c>
      <c r="G24" s="7">
        <f>C24</f>
        <v>19</v>
      </c>
      <c r="H24" s="7" t="s">
        <v>4</v>
      </c>
      <c r="I24" s="7"/>
      <c r="J24" s="7" t="s">
        <v>5</v>
      </c>
      <c r="K24" s="7">
        <f>G24</f>
        <v>19</v>
      </c>
      <c r="L24" s="7" t="s">
        <v>4</v>
      </c>
      <c r="M24" s="7"/>
    </row>
    <row r="25" spans="1:14" x14ac:dyDescent="0.25">
      <c r="A25" s="6"/>
      <c r="B25" s="7" t="s">
        <v>3</v>
      </c>
      <c r="C25" s="7">
        <v>1</v>
      </c>
      <c r="D25" s="7" t="s">
        <v>4</v>
      </c>
      <c r="E25" s="7"/>
      <c r="F25" s="7" t="s">
        <v>3</v>
      </c>
      <c r="G25" s="7">
        <f>C25</f>
        <v>1</v>
      </c>
      <c r="H25" s="7" t="s">
        <v>4</v>
      </c>
      <c r="I25" s="7"/>
      <c r="J25" s="7" t="s">
        <v>3</v>
      </c>
      <c r="K25" s="7">
        <f>G25</f>
        <v>1</v>
      </c>
      <c r="L25" s="7" t="s">
        <v>4</v>
      </c>
      <c r="M25" s="7"/>
    </row>
    <row r="26" spans="1:14" x14ac:dyDescent="0.25">
      <c r="A26" s="8"/>
      <c r="B26" s="9" t="s">
        <v>6</v>
      </c>
      <c r="C26" s="9">
        <f>C23-C24</f>
        <v>1</v>
      </c>
      <c r="D26" s="9" t="s">
        <v>4</v>
      </c>
      <c r="E26" s="9"/>
      <c r="F26" s="9" t="s">
        <v>6</v>
      </c>
      <c r="G26" s="9">
        <f>C26</f>
        <v>1</v>
      </c>
      <c r="H26" s="9" t="s">
        <v>4</v>
      </c>
      <c r="I26" s="9"/>
      <c r="J26" s="9" t="s">
        <v>6</v>
      </c>
      <c r="K26" s="9">
        <f>G26</f>
        <v>1</v>
      </c>
      <c r="L26" s="9" t="s">
        <v>4</v>
      </c>
      <c r="M26" s="9"/>
    </row>
    <row r="27" spans="1:14" x14ac:dyDescent="0.25">
      <c r="B27" t="s">
        <v>1</v>
      </c>
      <c r="C27">
        <v>0.7</v>
      </c>
      <c r="D27" t="s">
        <v>4</v>
      </c>
      <c r="F27" t="s">
        <v>1</v>
      </c>
      <c r="G27">
        <v>0.1</v>
      </c>
      <c r="H27" t="s">
        <v>4</v>
      </c>
      <c r="J27" t="s">
        <v>1</v>
      </c>
      <c r="K27">
        <v>0.3</v>
      </c>
      <c r="L27" t="s">
        <v>4</v>
      </c>
      <c r="M27">
        <f>K27*N27</f>
        <v>0.03</v>
      </c>
      <c r="N27">
        <v>0.1</v>
      </c>
    </row>
    <row r="28" spans="1:14" x14ac:dyDescent="0.25">
      <c r="B28" t="s">
        <v>2</v>
      </c>
      <c r="C28">
        <v>1.8</v>
      </c>
      <c r="D28" t="s">
        <v>4</v>
      </c>
      <c r="F28" t="s">
        <v>2</v>
      </c>
      <c r="G28">
        <v>0</v>
      </c>
      <c r="H28" t="s">
        <v>4</v>
      </c>
      <c r="J28" t="s">
        <v>2</v>
      </c>
      <c r="K28">
        <v>1</v>
      </c>
      <c r="L28" t="s">
        <v>4</v>
      </c>
    </row>
    <row r="29" spans="1:14" x14ac:dyDescent="0.25">
      <c r="A29" s="10" t="s">
        <v>14</v>
      </c>
      <c r="B29" s="10"/>
      <c r="C29" s="10">
        <f>C28*C24+C27*C26</f>
        <v>34.900000000000006</v>
      </c>
      <c r="D29" s="11" t="s">
        <v>12</v>
      </c>
      <c r="E29" s="10"/>
      <c r="F29" s="10"/>
      <c r="G29" s="10">
        <f>G27*G26+G28*G24</f>
        <v>0.1</v>
      </c>
      <c r="H29" s="11" t="s">
        <v>12</v>
      </c>
      <c r="I29" s="10"/>
      <c r="J29" s="10"/>
      <c r="K29" s="10">
        <f>K27*K26+K28*K24</f>
        <v>19.3</v>
      </c>
      <c r="L29" s="11" t="s">
        <v>12</v>
      </c>
      <c r="M29" s="10"/>
    </row>
    <row r="31" spans="1:14" x14ac:dyDescent="0.25">
      <c r="A31" s="1" t="s">
        <v>11</v>
      </c>
      <c r="B31" s="2"/>
      <c r="C31" s="2">
        <f>C27*(1-C24/C23)+(C28-C25)*C24/C23</f>
        <v>0.79500000000000004</v>
      </c>
      <c r="D31" s="2" t="s">
        <v>4</v>
      </c>
      <c r="E31" s="2"/>
      <c r="F31" s="2"/>
      <c r="G31" s="2">
        <f>G27*(1-G24/G23)+(G28-G25)*G24/G23</f>
        <v>-0.94499999999999995</v>
      </c>
      <c r="H31" s="2" t="s">
        <v>4</v>
      </c>
      <c r="I31" s="2"/>
      <c r="J31" s="2"/>
      <c r="K31" s="2">
        <f>K27*(1-K24/K23)+(K28-K25)*K24/K23</f>
        <v>1.5000000000000013E-2</v>
      </c>
      <c r="L31" s="2" t="s">
        <v>4</v>
      </c>
      <c r="M31" s="3"/>
    </row>
    <row r="32" spans="1:14" x14ac:dyDescent="0.25">
      <c r="B32" t="s">
        <v>1</v>
      </c>
      <c r="C32">
        <f>C31</f>
        <v>0.79500000000000004</v>
      </c>
      <c r="D32">
        <v>0</v>
      </c>
      <c r="F32" t="s">
        <v>1</v>
      </c>
      <c r="G32">
        <f>G31</f>
        <v>-0.94499999999999995</v>
      </c>
      <c r="H32">
        <v>0</v>
      </c>
      <c r="J32" t="s">
        <v>1</v>
      </c>
      <c r="K32">
        <f>K31</f>
        <v>1.5000000000000013E-2</v>
      </c>
      <c r="L32">
        <v>0</v>
      </c>
      <c r="M32">
        <f>K27-M27</f>
        <v>0.27</v>
      </c>
    </row>
    <row r="33" spans="1:13" x14ac:dyDescent="0.25">
      <c r="B33" t="s">
        <v>2</v>
      </c>
      <c r="C33">
        <f>C25+C31</f>
        <v>1.7949999999999999</v>
      </c>
      <c r="D33">
        <f>C28+C27*C26/C24</f>
        <v>1.8368421052631578</v>
      </c>
      <c r="F33" t="s">
        <v>2</v>
      </c>
      <c r="G33">
        <f>G25+G31</f>
        <v>5.5000000000000049E-2</v>
      </c>
      <c r="H33">
        <f>G28+G27*G26/G24</f>
        <v>5.263157894736842E-3</v>
      </c>
      <c r="J33" t="s">
        <v>2</v>
      </c>
      <c r="K33">
        <f>K25+K31</f>
        <v>1.0150000000000001</v>
      </c>
      <c r="L33">
        <f>K28+K27*K26/K24</f>
        <v>1.0157894736842106</v>
      </c>
      <c r="M33">
        <f>K28+M27*K26/K24</f>
        <v>1.0015789473684211</v>
      </c>
    </row>
    <row r="34" spans="1:13" x14ac:dyDescent="0.25">
      <c r="A34" s="12" t="s">
        <v>14</v>
      </c>
      <c r="B34" s="12"/>
      <c r="C34" s="10">
        <f>C32*C26+C33*C24</f>
        <v>34.9</v>
      </c>
      <c r="D34" s="10">
        <f>D33*C24+D32*C26</f>
        <v>34.9</v>
      </c>
      <c r="E34" s="12"/>
      <c r="F34" s="12"/>
      <c r="G34" s="10">
        <f>G32*G26+G33*G24</f>
        <v>0.10000000000000087</v>
      </c>
      <c r="H34" s="10">
        <f>H33*G24+H32*G26</f>
        <v>9.9999999999999992E-2</v>
      </c>
      <c r="I34" s="12"/>
      <c r="J34" s="12"/>
      <c r="K34" s="10">
        <f>K32*K26+K33*K24</f>
        <v>19.300000000000004</v>
      </c>
      <c r="L34" s="10">
        <f>L33*K24+L32*K26</f>
        <v>19.3</v>
      </c>
      <c r="M34" s="10">
        <f>M33*K24+M32*K26</f>
        <v>19.3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2013-04-30T06:14:50Z</dcterms:created>
  <dcterms:modified xsi:type="dcterms:W3CDTF">2013-06-03T05:53:17Z</dcterms:modified>
</cp:coreProperties>
</file>