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6" windowWidth="8592" windowHeight="8256" tabRatio="54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1" l="1"/>
  <c r="C11" i="1"/>
  <c r="H22" i="1"/>
  <c r="H23" i="1" s="1"/>
  <c r="I19" i="1"/>
  <c r="H19" i="1"/>
  <c r="H17" i="1"/>
  <c r="H21" i="1" s="1"/>
  <c r="H15" i="1"/>
  <c r="H9" i="1"/>
  <c r="I18" i="1" s="1"/>
  <c r="C24" i="1" l="1"/>
  <c r="C26" i="1"/>
  <c r="C25" i="1"/>
  <c r="H18" i="1"/>
  <c r="H20" i="1" s="1"/>
  <c r="C9" i="1"/>
  <c r="C27" i="1" l="1"/>
  <c r="C17" i="1"/>
  <c r="C19" i="1" l="1"/>
  <c r="C22" i="1"/>
  <c r="C23" i="1" s="1"/>
  <c r="C21" i="1"/>
  <c r="C18" i="1"/>
  <c r="D19" i="1" l="1"/>
  <c r="C43" i="1" l="1"/>
  <c r="C45" i="1" s="1"/>
  <c r="C38" i="1"/>
  <c r="D45" i="1" l="1"/>
  <c r="D46" i="1" s="1"/>
  <c r="C41" i="1"/>
  <c r="C44" i="1"/>
  <c r="C46" i="1" s="1"/>
  <c r="C15" i="1" l="1"/>
  <c r="D18" i="1" l="1"/>
  <c r="C20" i="1"/>
</calcChain>
</file>

<file path=xl/sharedStrings.xml><?xml version="1.0" encoding="utf-8"?>
<sst xmlns="http://schemas.openxmlformats.org/spreadsheetml/2006/main" count="85" uniqueCount="22">
  <si>
    <t>dx</t>
  </si>
  <si>
    <t>hmx</t>
  </si>
  <si>
    <t>cwh</t>
  </si>
  <si>
    <t>cd</t>
  </si>
  <si>
    <t>m</t>
  </si>
  <si>
    <t>cw</t>
  </si>
  <si>
    <t>adj</t>
  </si>
  <si>
    <t>cwh&gt;cd</t>
  </si>
  <si>
    <t>hmx&gt;0</t>
  </si>
  <si>
    <t>cwh&lt;cd</t>
  </si>
  <si>
    <t>avg wh</t>
  </si>
  <si>
    <t>m2</t>
  </si>
  <si>
    <t>MASS</t>
  </si>
  <si>
    <t>levee</t>
  </si>
  <si>
    <t xml:space="preserve">new </t>
  </si>
  <si>
    <t>if &lt;0</t>
  </si>
  <si>
    <t>V</t>
  </si>
  <si>
    <t>frac 10 sec</t>
  </si>
  <si>
    <t>hmxV</t>
  </si>
  <si>
    <t>cwhV</t>
  </si>
  <si>
    <t>mass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</si>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</sst>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2" fillId="0" borderId="0" xfId="0" applyFont="1"/>
    <xf numFmtId="0" fontId="2" fillId="2" borderId="0" xfId="0" applyFont="1" applyFill="1" applyBorder="1"/>
    <xf numFmtId="0" fontId="1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6"/>
  <sheetViews>
    <sheetView tabSelected="1" workbookViewId="0">
      <selection activeCell="C25" sqref="C25"/>
    </sheetView>
  </sheetViews>
  <sheetFormatPr defaultRowHeight="14.4" x14ac:dyDescent="0.3"/>
  <cols>
    <col min="2" max="2" width="9.77734375" bestFit="1" customWidth="1"/>
  </cols>
  <sheetData>
    <row r="4" spans="1:10" x14ac:dyDescent="0.3">
      <c r="B4" t="s">
        <v>7</v>
      </c>
      <c r="G4" t="s">
        <v>7</v>
      </c>
    </row>
    <row r="5" spans="1:10" x14ac:dyDescent="0.3">
      <c r="B5" t="s">
        <v>8</v>
      </c>
      <c r="G5" t="s">
        <v>8</v>
      </c>
    </row>
    <row r="6" spans="1:10" x14ac:dyDescent="0.3">
      <c r="A6" s="3"/>
      <c r="B6" s="4" t="s">
        <v>0</v>
      </c>
      <c r="C6" s="4">
        <v>10</v>
      </c>
      <c r="D6" s="4" t="s">
        <v>4</v>
      </c>
      <c r="E6" s="4"/>
      <c r="F6" s="3"/>
      <c r="G6" s="4" t="s">
        <v>0</v>
      </c>
      <c r="H6" s="4">
        <v>10</v>
      </c>
      <c r="I6" s="4" t="s">
        <v>4</v>
      </c>
      <c r="J6" s="4"/>
    </row>
    <row r="7" spans="1:10" x14ac:dyDescent="0.3">
      <c r="A7" s="5"/>
      <c r="B7" s="6" t="s">
        <v>5</v>
      </c>
      <c r="C7" s="6">
        <v>2</v>
      </c>
      <c r="D7" s="6" t="s">
        <v>4</v>
      </c>
      <c r="E7" s="6"/>
      <c r="F7" s="5"/>
      <c r="G7" s="6" t="s">
        <v>5</v>
      </c>
      <c r="H7" s="6">
        <v>2</v>
      </c>
      <c r="I7" s="6" t="s">
        <v>4</v>
      </c>
      <c r="J7" s="6"/>
    </row>
    <row r="8" spans="1:10" x14ac:dyDescent="0.3">
      <c r="A8" s="5"/>
      <c r="B8" s="6" t="s">
        <v>3</v>
      </c>
      <c r="C8" s="6">
        <v>1</v>
      </c>
      <c r="D8" s="6" t="s">
        <v>4</v>
      </c>
      <c r="E8" s="6"/>
      <c r="F8" s="5"/>
      <c r="G8" s="6" t="s">
        <v>3</v>
      </c>
      <c r="H8" s="6">
        <v>1</v>
      </c>
      <c r="I8" s="6" t="s">
        <v>4</v>
      </c>
      <c r="J8" s="6"/>
    </row>
    <row r="9" spans="1:10" x14ac:dyDescent="0.3">
      <c r="A9" s="7"/>
      <c r="B9" s="8" t="s">
        <v>6</v>
      </c>
      <c r="C9" s="8">
        <f>C6-C7</f>
        <v>8</v>
      </c>
      <c r="D9" s="8" t="s">
        <v>4</v>
      </c>
      <c r="E9" s="8"/>
      <c r="F9" s="7"/>
      <c r="G9" s="8" t="s">
        <v>6</v>
      </c>
      <c r="H9" s="8">
        <f>H6-H7</f>
        <v>8</v>
      </c>
      <c r="I9" s="8" t="s">
        <v>4</v>
      </c>
      <c r="J9" s="8"/>
    </row>
    <row r="10" spans="1:10" x14ac:dyDescent="0.3">
      <c r="A10" s="6"/>
      <c r="B10" s="6" t="s">
        <v>13</v>
      </c>
      <c r="C10" s="6">
        <v>0</v>
      </c>
      <c r="D10" s="6" t="s">
        <v>4</v>
      </c>
      <c r="E10" s="6"/>
      <c r="F10" s="6"/>
      <c r="G10" s="6" t="s">
        <v>13</v>
      </c>
      <c r="H10" s="6">
        <v>0</v>
      </c>
      <c r="I10" s="6" t="s">
        <v>4</v>
      </c>
      <c r="J10" s="6"/>
    </row>
    <row r="11" spans="1:10" x14ac:dyDescent="0.3">
      <c r="A11" s="6"/>
      <c r="B11" s="6" t="s">
        <v>16</v>
      </c>
      <c r="C11" s="6">
        <f>SQRT(0.005)/0.05*C13^(2/3)</f>
        <v>0.48365423502439148</v>
      </c>
      <c r="D11" s="6"/>
      <c r="E11" s="6"/>
      <c r="F11" s="6"/>
      <c r="G11" s="6"/>
      <c r="H11" s="6"/>
      <c r="I11" s="6"/>
      <c r="J11" s="6"/>
    </row>
    <row r="12" spans="1:10" x14ac:dyDescent="0.3">
      <c r="A12" s="6"/>
      <c r="B12" s="6" t="s">
        <v>17</v>
      </c>
      <c r="C12" s="6">
        <f>MIN(1, C11*10/(C9/2))</f>
        <v>1</v>
      </c>
      <c r="D12" s="6"/>
      <c r="E12" s="6"/>
      <c r="F12" s="6"/>
      <c r="G12" s="6"/>
      <c r="H12" s="6"/>
      <c r="I12" s="6"/>
      <c r="J12" s="6"/>
    </row>
    <row r="13" spans="1:10" x14ac:dyDescent="0.3">
      <c r="B13" t="s">
        <v>1</v>
      </c>
      <c r="C13">
        <v>0.2</v>
      </c>
      <c r="D13" t="s">
        <v>4</v>
      </c>
      <c r="G13" t="s">
        <v>1</v>
      </c>
      <c r="H13">
        <v>0.05</v>
      </c>
      <c r="I13" t="s">
        <v>4</v>
      </c>
    </row>
    <row r="14" spans="1:10" x14ac:dyDescent="0.3">
      <c r="B14" t="s">
        <v>2</v>
      </c>
      <c r="C14">
        <v>1.1000000000000001</v>
      </c>
      <c r="D14" t="s">
        <v>4</v>
      </c>
      <c r="G14" t="s">
        <v>2</v>
      </c>
      <c r="H14">
        <v>0.6</v>
      </c>
      <c r="I14" t="s">
        <v>4</v>
      </c>
    </row>
    <row r="15" spans="1:10" x14ac:dyDescent="0.3">
      <c r="A15" s="9" t="s">
        <v>12</v>
      </c>
      <c r="B15" s="9"/>
      <c r="C15" s="9">
        <f>C14*C7+C13*C9</f>
        <v>3.8000000000000003</v>
      </c>
      <c r="D15" s="10" t="s">
        <v>11</v>
      </c>
      <c r="E15" s="9"/>
      <c r="F15" s="9" t="s">
        <v>12</v>
      </c>
      <c r="G15" s="9"/>
      <c r="H15" s="9">
        <f>H14*H7+H13*H9</f>
        <v>1.6</v>
      </c>
      <c r="I15" s="10" t="s">
        <v>11</v>
      </c>
      <c r="J15" s="9"/>
    </row>
    <row r="17" spans="1:10" x14ac:dyDescent="0.3">
      <c r="A17" s="1" t="s">
        <v>10</v>
      </c>
      <c r="B17" s="2"/>
      <c r="C17" s="2">
        <f>C13*(1-$C$7/$C$6)+(C14-$C$8)*$C$7/$C$6</f>
        <v>0.18000000000000005</v>
      </c>
      <c r="D17" s="2" t="s">
        <v>4</v>
      </c>
      <c r="E17" s="2"/>
      <c r="F17" s="1" t="s">
        <v>10</v>
      </c>
      <c r="G17" s="2"/>
      <c r="H17" s="2">
        <f>H13*(1-$C$7/$C$6)+(H14-$C$8)*$C$7/$C$6</f>
        <v>-3.9999999999999994E-2</v>
      </c>
      <c r="I17" s="2" t="s">
        <v>4</v>
      </c>
      <c r="J17" s="2"/>
    </row>
    <row r="18" spans="1:10" x14ac:dyDescent="0.3">
      <c r="A18" t="s">
        <v>14</v>
      </c>
      <c r="B18" t="s">
        <v>1</v>
      </c>
      <c r="C18">
        <f>C17</f>
        <v>0.18000000000000005</v>
      </c>
      <c r="D18">
        <f>C13+$A$14*(C14-C8)*C7/C9</f>
        <v>0.2</v>
      </c>
      <c r="F18" t="s">
        <v>14</v>
      </c>
      <c r="G18" t="s">
        <v>1</v>
      </c>
      <c r="H18">
        <f>H17</f>
        <v>-3.9999999999999994E-2</v>
      </c>
      <c r="I18">
        <f>H13+$A$14*(H14-H8)*H7/H9</f>
        <v>0.05</v>
      </c>
    </row>
    <row r="19" spans="1:10" x14ac:dyDescent="0.3">
      <c r="B19" t="s">
        <v>2</v>
      </c>
      <c r="C19">
        <f>C8+C17</f>
        <v>1.1800000000000002</v>
      </c>
      <c r="D19">
        <f>C14-$A$14*(C14-C8)</f>
        <v>1.1000000000000001</v>
      </c>
      <c r="G19" t="s">
        <v>2</v>
      </c>
      <c r="H19">
        <f>H8+H17</f>
        <v>0.96</v>
      </c>
      <c r="I19">
        <f>H14-$A$14*(H14-H8)</f>
        <v>0.6</v>
      </c>
    </row>
    <row r="20" spans="1:10" x14ac:dyDescent="0.3">
      <c r="A20" s="11" t="s">
        <v>12</v>
      </c>
      <c r="B20" s="11"/>
      <c r="C20" s="9">
        <f>C18*C9+C19*C7</f>
        <v>3.8000000000000007</v>
      </c>
      <c r="D20" s="11" t="s">
        <v>11</v>
      </c>
      <c r="E20" s="11"/>
      <c r="F20" s="11" t="s">
        <v>12</v>
      </c>
      <c r="G20" s="11"/>
      <c r="H20" s="9">
        <f>H18*H9+H19*H7</f>
        <v>1.6</v>
      </c>
      <c r="I20" s="11" t="s">
        <v>11</v>
      </c>
      <c r="J20" s="11"/>
    </row>
    <row r="21" spans="1:10" x14ac:dyDescent="0.3">
      <c r="A21" s="11" t="s">
        <v>15</v>
      </c>
      <c r="B21" s="11" t="s">
        <v>1</v>
      </c>
      <c r="C21" s="12" t="b">
        <f>IF(C17&lt;0,0)</f>
        <v>0</v>
      </c>
      <c r="D21" s="11"/>
      <c r="E21" s="11"/>
      <c r="F21" s="11" t="s">
        <v>15</v>
      </c>
      <c r="G21" s="11" t="s">
        <v>1</v>
      </c>
      <c r="H21" s="12">
        <f>IF(H17&lt;0,0)</f>
        <v>0</v>
      </c>
      <c r="I21" s="11"/>
      <c r="J21" s="11"/>
    </row>
    <row r="22" spans="1:10" x14ac:dyDescent="0.3">
      <c r="A22" s="11"/>
      <c r="B22" s="11" t="s">
        <v>2</v>
      </c>
      <c r="C22" s="2" t="b">
        <f>IF(C17&lt;0,C14+C13*C9/C7)</f>
        <v>0</v>
      </c>
      <c r="D22" s="11"/>
      <c r="E22" s="11"/>
      <c r="F22" s="11"/>
      <c r="G22" s="11" t="s">
        <v>2</v>
      </c>
      <c r="H22" s="2">
        <f>IF(H17&lt;0,H14+H13*H9/H7)</f>
        <v>0.8</v>
      </c>
      <c r="I22" s="11"/>
      <c r="J22" s="11"/>
    </row>
    <row r="23" spans="1:10" x14ac:dyDescent="0.3">
      <c r="A23" s="11"/>
      <c r="B23" s="11"/>
      <c r="C23" s="9">
        <f>C22*C7</f>
        <v>0</v>
      </c>
      <c r="D23" s="11" t="s">
        <v>11</v>
      </c>
      <c r="E23" s="11"/>
      <c r="F23" s="11"/>
      <c r="G23" s="11"/>
      <c r="H23" s="9">
        <f>H22*H7</f>
        <v>1.6</v>
      </c>
      <c r="I23" s="11" t="s">
        <v>11</v>
      </c>
      <c r="J23" s="11"/>
    </row>
    <row r="24" spans="1:10" x14ac:dyDescent="0.3">
      <c r="A24" s="11"/>
      <c r="B24" s="11" t="s">
        <v>21</v>
      </c>
      <c r="C24" s="9">
        <f>C13*C12</f>
        <v>0.2</v>
      </c>
      <c r="D24" s="11"/>
      <c r="E24" s="11"/>
    </row>
    <row r="25" spans="1:10" x14ac:dyDescent="0.3">
      <c r="A25" s="11"/>
      <c r="B25" s="12" t="s">
        <v>18</v>
      </c>
      <c r="C25" s="13">
        <f>C13-C24</f>
        <v>0</v>
      </c>
      <c r="D25" s="11"/>
      <c r="E25" s="11"/>
    </row>
    <row r="26" spans="1:10" x14ac:dyDescent="0.3">
      <c r="A26" s="11"/>
      <c r="B26" s="12" t="s">
        <v>19</v>
      </c>
      <c r="C26" s="13">
        <f>C14+C24*C9/C7</f>
        <v>1.9000000000000001</v>
      </c>
      <c r="D26" s="11"/>
      <c r="E26" s="11"/>
    </row>
    <row r="27" spans="1:10" x14ac:dyDescent="0.3">
      <c r="A27" s="11"/>
      <c r="B27" s="12" t="s">
        <v>20</v>
      </c>
      <c r="C27" s="13">
        <f>C26*2+C25*8</f>
        <v>3.8000000000000003</v>
      </c>
      <c r="D27" s="11"/>
      <c r="E27" s="11"/>
    </row>
    <row r="28" spans="1:10" x14ac:dyDescent="0.3">
      <c r="A28" s="11"/>
      <c r="B28" s="12"/>
      <c r="C28" s="13"/>
      <c r="D28" s="11"/>
      <c r="E28" s="11"/>
    </row>
    <row r="29" spans="1:10" x14ac:dyDescent="0.3">
      <c r="A29" s="11"/>
      <c r="B29" s="11"/>
      <c r="C29" s="9"/>
      <c r="D29" s="11"/>
      <c r="E29" s="11"/>
    </row>
    <row r="30" spans="1:10" x14ac:dyDescent="0.3">
      <c r="A30" s="11"/>
      <c r="B30" s="11"/>
      <c r="C30" s="9"/>
      <c r="D30" s="11"/>
      <c r="E30" s="11"/>
    </row>
    <row r="31" spans="1:10" x14ac:dyDescent="0.3">
      <c r="D31" s="11"/>
    </row>
    <row r="33" spans="1:5" x14ac:dyDescent="0.3">
      <c r="B33" t="s">
        <v>9</v>
      </c>
    </row>
    <row r="34" spans="1:5" x14ac:dyDescent="0.3">
      <c r="B34" t="s">
        <v>8</v>
      </c>
    </row>
    <row r="35" spans="1:5" x14ac:dyDescent="0.3">
      <c r="A35" s="3"/>
      <c r="B35" s="4" t="s">
        <v>0</v>
      </c>
      <c r="C35" s="4">
        <v>20</v>
      </c>
      <c r="D35" s="4" t="s">
        <v>4</v>
      </c>
      <c r="E35" s="4"/>
    </row>
    <row r="36" spans="1:5" x14ac:dyDescent="0.3">
      <c r="A36" s="5"/>
      <c r="B36" s="6" t="s">
        <v>5</v>
      </c>
      <c r="C36" s="6">
        <v>19</v>
      </c>
      <c r="D36" s="6" t="s">
        <v>4</v>
      </c>
      <c r="E36" s="6"/>
    </row>
    <row r="37" spans="1:5" x14ac:dyDescent="0.3">
      <c r="A37" s="5"/>
      <c r="B37" s="6" t="s">
        <v>3</v>
      </c>
      <c r="C37" s="6">
        <v>1</v>
      </c>
      <c r="D37" s="6" t="s">
        <v>4</v>
      </c>
      <c r="E37" s="6"/>
    </row>
    <row r="38" spans="1:5" x14ac:dyDescent="0.3">
      <c r="A38" s="7"/>
      <c r="B38" s="8" t="s">
        <v>6</v>
      </c>
      <c r="C38" s="8">
        <f>C35-C36</f>
        <v>1</v>
      </c>
      <c r="D38" s="8" t="s">
        <v>4</v>
      </c>
      <c r="E38" s="8"/>
    </row>
    <row r="39" spans="1:5" x14ac:dyDescent="0.3">
      <c r="B39" t="s">
        <v>1</v>
      </c>
      <c r="C39">
        <v>0.7</v>
      </c>
      <c r="D39" t="s">
        <v>4</v>
      </c>
    </row>
    <row r="40" spans="1:5" x14ac:dyDescent="0.3">
      <c r="B40" t="s">
        <v>2</v>
      </c>
      <c r="C40">
        <v>1.8</v>
      </c>
      <c r="D40" t="s">
        <v>4</v>
      </c>
    </row>
    <row r="41" spans="1:5" x14ac:dyDescent="0.3">
      <c r="A41" s="9" t="s">
        <v>12</v>
      </c>
      <c r="B41" s="9"/>
      <c r="C41" s="9">
        <f>C40*C36+C39*C38</f>
        <v>34.900000000000006</v>
      </c>
      <c r="D41" s="10" t="s">
        <v>11</v>
      </c>
      <c r="E41" s="9"/>
    </row>
    <row r="43" spans="1:5" x14ac:dyDescent="0.3">
      <c r="A43" s="1" t="s">
        <v>10</v>
      </c>
      <c r="B43" s="2"/>
      <c r="C43" s="2">
        <f>C39*(1-C36/C35)+(C40-C37)*C36/C35</f>
        <v>0.79500000000000004</v>
      </c>
      <c r="D43" s="2" t="s">
        <v>4</v>
      </c>
      <c r="E43" s="2"/>
    </row>
    <row r="44" spans="1:5" x14ac:dyDescent="0.3">
      <c r="B44" t="s">
        <v>1</v>
      </c>
      <c r="C44">
        <f>C43</f>
        <v>0.79500000000000004</v>
      </c>
      <c r="D44">
        <v>0</v>
      </c>
    </row>
    <row r="45" spans="1:5" x14ac:dyDescent="0.3">
      <c r="B45" t="s">
        <v>2</v>
      </c>
      <c r="C45">
        <f>C37+C43</f>
        <v>1.7949999999999999</v>
      </c>
      <c r="D45">
        <f>C40+C39*C38/C36</f>
        <v>1.8368421052631578</v>
      </c>
    </row>
    <row r="46" spans="1:5" x14ac:dyDescent="0.3">
      <c r="A46" s="11" t="s">
        <v>12</v>
      </c>
      <c r="B46" s="11"/>
      <c r="C46" s="9">
        <f>C44*C38+C45*C36</f>
        <v>34.9</v>
      </c>
      <c r="D46" s="9">
        <f>D45*C36+D44*C38</f>
        <v>34.9</v>
      </c>
      <c r="E4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Jetten, V.G. (Victor, ITC)</dc:creator>
  <cp:lastModifiedBy>Jetten, V.G. (Victor, ITC)</cp:lastModifiedBy>
  <dcterms:created xsi:type="dcterms:W3CDTF">2013-04-30T06:14:50Z</dcterms:created>
  <dcterms:modified xsi:type="dcterms:W3CDTF">2015-08-25T15:41:37Z</dcterms:modified>
</cp:coreProperties>
</file>