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5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21500" windowHeight="9940" tabRatio="500" activeTab="1"/>
  </bookViews>
  <sheets>
    <sheet name="基本信息" sheetId="1" r:id="rId1"/>
    <sheet name="业绩指标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3" i="2" l="1"/>
  <c r="H43" i="2"/>
  <c r="G43" i="2"/>
  <c r="F43" i="2"/>
  <c r="E40" i="2"/>
  <c r="E43" i="2"/>
  <c r="H16" i="2"/>
  <c r="H17" i="2"/>
  <c r="H18" i="2"/>
  <c r="H19" i="2"/>
  <c r="G15" i="2"/>
  <c r="G16" i="2"/>
  <c r="G17" i="2"/>
  <c r="G18" i="2"/>
  <c r="G19" i="2"/>
  <c r="F16" i="2"/>
  <c r="F17" i="2"/>
  <c r="F18" i="2"/>
  <c r="F19" i="2"/>
  <c r="E18" i="2"/>
  <c r="F13" i="2"/>
  <c r="G13" i="2"/>
  <c r="H13" i="2"/>
</calcChain>
</file>

<file path=xl/sharedStrings.xml><?xml version="1.0" encoding="utf-8"?>
<sst xmlns="http://schemas.openxmlformats.org/spreadsheetml/2006/main" count="142" uniqueCount="83">
  <si>
    <r>
      <rPr>
        <sz val="12"/>
        <color theme="1"/>
        <rFont val="宋体"/>
        <charset val="134"/>
      </rPr>
      <t>浅石创投被投资企业信息汇总表</t>
    </r>
  </si>
  <si>
    <t>所属基金</t>
  </si>
  <si>
    <t>浅石人民币一期基金</t>
  </si>
  <si>
    <r>
      <rPr>
        <sz val="12"/>
        <color theme="1"/>
        <rFont val="宋体"/>
        <charset val="134"/>
      </rPr>
      <t>单位</t>
    </r>
  </si>
  <si>
    <r>
      <rPr>
        <sz val="12"/>
        <color theme="1"/>
        <rFont val="宋体"/>
        <charset val="134"/>
      </rPr>
      <t>人民币</t>
    </r>
  </si>
  <si>
    <r>
      <rPr>
        <sz val="12"/>
        <color theme="1"/>
        <rFont val="宋体"/>
        <charset val="134"/>
      </rPr>
      <t>更新日期</t>
    </r>
  </si>
  <si>
    <t>2016.05.06</t>
  </si>
  <si>
    <r>
      <rPr>
        <sz val="12"/>
        <color theme="1"/>
        <rFont val="宋体"/>
        <charset val="134"/>
      </rPr>
      <t>企业名</t>
    </r>
  </si>
  <si>
    <t>北京诸葛找房信息技术有限公司</t>
  </si>
  <si>
    <r>
      <rPr>
        <sz val="12"/>
        <color theme="1"/>
        <rFont val="宋体"/>
        <charset val="134"/>
      </rPr>
      <t>股东名录</t>
    </r>
  </si>
  <si>
    <r>
      <rPr>
        <sz val="12"/>
        <color theme="1"/>
        <rFont val="宋体"/>
        <charset val="134"/>
      </rPr>
      <t>浅石投资当轮</t>
    </r>
  </si>
  <si>
    <r>
      <rPr>
        <sz val="12"/>
        <color theme="1"/>
        <rFont val="宋体"/>
        <charset val="134"/>
      </rPr>
      <t>下一轮次</t>
    </r>
    <r>
      <rPr>
        <sz val="12"/>
        <color theme="1"/>
        <rFont val="Arial"/>
        <charset val="134"/>
      </rPr>
      <t xml:space="preserve"> X</t>
    </r>
  </si>
  <si>
    <r>
      <rPr>
        <sz val="12"/>
        <color theme="1"/>
        <rFont val="宋体"/>
        <charset val="134"/>
      </rPr>
      <t>股东名称</t>
    </r>
  </si>
  <si>
    <r>
      <rPr>
        <sz val="12"/>
        <color theme="1"/>
        <rFont val="宋体"/>
        <charset val="134"/>
      </rPr>
      <t>股份数（如果有）</t>
    </r>
  </si>
  <si>
    <r>
      <rPr>
        <sz val="12"/>
        <color theme="1"/>
        <rFont val="宋体"/>
        <charset val="134"/>
      </rPr>
      <t>股份比例</t>
    </r>
  </si>
  <si>
    <r>
      <rPr>
        <sz val="11"/>
        <color theme="1"/>
        <rFont val="宋体"/>
        <charset val="134"/>
      </rPr>
      <t>苏伟杰</t>
    </r>
  </si>
  <si>
    <r>
      <rPr>
        <sz val="11"/>
        <color theme="1"/>
        <rFont val="宋体"/>
        <charset val="134"/>
      </rPr>
      <t>张文战</t>
    </r>
  </si>
  <si>
    <t>北京诸葛知鼎科技发展中心（有限合伙）</t>
  </si>
  <si>
    <r>
      <rPr>
        <sz val="11"/>
        <color theme="1"/>
        <rFont val="宋体"/>
        <charset val="134"/>
      </rPr>
      <t>浅石</t>
    </r>
  </si>
  <si>
    <r>
      <rPr>
        <sz val="11"/>
        <color theme="1"/>
        <rFont val="宋体"/>
        <charset val="134"/>
      </rPr>
      <t>劲邦</t>
    </r>
  </si>
  <si>
    <r>
      <rPr>
        <sz val="12"/>
        <color theme="1"/>
        <rFont val="宋体"/>
        <charset val="134"/>
      </rPr>
      <t>总计</t>
    </r>
  </si>
  <si>
    <r>
      <rPr>
        <sz val="12"/>
        <color theme="1"/>
        <rFont val="宋体"/>
        <charset val="134"/>
      </rPr>
      <t>当轮融资交割时间</t>
    </r>
  </si>
  <si>
    <t>2016.4.14</t>
  </si>
  <si>
    <r>
      <rPr>
        <sz val="12"/>
        <color theme="1"/>
        <rFont val="宋体"/>
        <charset val="134"/>
      </rPr>
      <t>当轮新股融资金额总额</t>
    </r>
  </si>
  <si>
    <r>
      <rPr>
        <sz val="12"/>
        <color theme="1"/>
        <rFont val="Arial"/>
        <charset val="134"/>
      </rPr>
      <t>700</t>
    </r>
    <r>
      <rPr>
        <sz val="12"/>
        <color theme="1"/>
        <rFont val="宋体"/>
        <charset val="134"/>
      </rPr>
      <t>万元</t>
    </r>
  </si>
  <si>
    <r>
      <rPr>
        <sz val="12"/>
        <color theme="1"/>
        <rFont val="宋体"/>
        <charset val="134"/>
      </rPr>
      <t>浅石当轮投资金额</t>
    </r>
  </si>
  <si>
    <r>
      <rPr>
        <sz val="12"/>
        <color theme="1"/>
        <rFont val="Arial"/>
        <charset val="134"/>
      </rPr>
      <t>600</t>
    </r>
    <r>
      <rPr>
        <sz val="12"/>
        <color theme="1"/>
        <rFont val="宋体"/>
        <charset val="134"/>
      </rPr>
      <t>万元</t>
    </r>
  </si>
  <si>
    <r>
      <rPr>
        <sz val="12"/>
        <color theme="1"/>
        <rFont val="宋体"/>
        <charset val="134"/>
      </rPr>
      <t>当轮投后估值</t>
    </r>
  </si>
  <si>
    <r>
      <rPr>
        <sz val="12"/>
        <color theme="1"/>
        <rFont val="Arial"/>
        <charset val="134"/>
      </rPr>
      <t>4000</t>
    </r>
    <r>
      <rPr>
        <sz val="12"/>
        <color theme="1"/>
        <rFont val="宋体"/>
        <charset val="134"/>
      </rPr>
      <t>万元</t>
    </r>
  </si>
  <si>
    <r>
      <rPr>
        <sz val="12"/>
        <color theme="1"/>
        <rFont val="宋体"/>
        <charset val="134"/>
      </rPr>
      <t>董事会</t>
    </r>
  </si>
  <si>
    <r>
      <rPr>
        <sz val="12"/>
        <color theme="1"/>
        <rFont val="宋体"/>
        <charset val="134"/>
      </rPr>
      <t>董事名</t>
    </r>
  </si>
  <si>
    <r>
      <rPr>
        <sz val="12"/>
        <color theme="1"/>
        <rFont val="宋体"/>
        <charset val="134"/>
      </rPr>
      <t>任职机构</t>
    </r>
  </si>
  <si>
    <t>苏伟杰</t>
  </si>
  <si>
    <t>诸葛找房</t>
  </si>
  <si>
    <t>张文战</t>
  </si>
  <si>
    <t>郑毅</t>
  </si>
  <si>
    <t>浅石</t>
  </si>
  <si>
    <r>
      <rPr>
        <sz val="12"/>
        <color theme="1"/>
        <rFont val="宋体"/>
        <charset val="134"/>
      </rPr>
      <t>管理团队</t>
    </r>
  </si>
  <si>
    <r>
      <rPr>
        <sz val="12"/>
        <color theme="1"/>
        <rFont val="宋体"/>
        <charset val="134"/>
      </rPr>
      <t>姓名</t>
    </r>
  </si>
  <si>
    <r>
      <rPr>
        <sz val="12"/>
        <color theme="1"/>
        <rFont val="宋体"/>
        <charset val="134"/>
      </rPr>
      <t>职务</t>
    </r>
  </si>
  <si>
    <t>CEO</t>
  </si>
  <si>
    <t>张文站</t>
  </si>
  <si>
    <t>CTO</t>
  </si>
  <si>
    <t>刘子曜</t>
  </si>
  <si>
    <t>产品总监</t>
  </si>
  <si>
    <r>
      <rPr>
        <sz val="12"/>
        <color theme="1"/>
        <rFont val="宋体"/>
        <charset val="134"/>
      </rPr>
      <t>财务指标</t>
    </r>
    <r>
      <rPr>
        <sz val="12"/>
        <color theme="1"/>
        <rFont val="Arial"/>
        <charset val="134"/>
      </rPr>
      <t xml:space="preserve"> - </t>
    </r>
    <r>
      <rPr>
        <sz val="12"/>
        <color theme="1"/>
        <rFont val="宋体"/>
        <charset val="134"/>
      </rPr>
      <t>预算</t>
    </r>
  </si>
  <si>
    <r>
      <rPr>
        <sz val="12"/>
        <color theme="1"/>
        <rFont val="Arial"/>
        <charset val="134"/>
      </rPr>
      <t>2016</t>
    </r>
    <r>
      <rPr>
        <sz val="12"/>
        <color theme="1"/>
        <rFont val="宋体"/>
        <charset val="134"/>
      </rPr>
      <t>年</t>
    </r>
  </si>
  <si>
    <r>
      <rPr>
        <sz val="12"/>
        <color theme="1"/>
        <rFont val="Arial"/>
        <charset val="134"/>
      </rPr>
      <t>2017</t>
    </r>
    <r>
      <rPr>
        <sz val="12"/>
        <color theme="1"/>
        <rFont val="宋体"/>
        <charset val="134"/>
      </rPr>
      <t>年</t>
    </r>
  </si>
  <si>
    <r>
      <rPr>
        <sz val="12"/>
        <color theme="1"/>
        <rFont val="宋体"/>
        <charset val="134"/>
      </rPr>
      <t>科目名</t>
    </r>
  </si>
  <si>
    <t>Q1</t>
  </si>
  <si>
    <t>Q2</t>
  </si>
  <si>
    <t>Q3</t>
  </si>
  <si>
    <t>Q4</t>
  </si>
  <si>
    <r>
      <rPr>
        <sz val="12"/>
        <color theme="1"/>
        <rFont val="宋体"/>
        <charset val="134"/>
      </rPr>
      <t>现金余额</t>
    </r>
  </si>
  <si>
    <r>
      <rPr>
        <sz val="12"/>
        <color theme="1"/>
        <rFont val="宋体"/>
        <charset val="134"/>
      </rPr>
      <t>收入</t>
    </r>
  </si>
  <si>
    <t>成本和税金</t>
  </si>
  <si>
    <r>
      <rPr>
        <sz val="12"/>
        <color theme="1"/>
        <rFont val="宋体"/>
        <charset val="134"/>
      </rPr>
      <t>毛利润</t>
    </r>
  </si>
  <si>
    <t>期间费用</t>
  </si>
  <si>
    <r>
      <rPr>
        <sz val="12"/>
        <color theme="1"/>
        <rFont val="宋体"/>
        <charset val="134"/>
      </rPr>
      <t>净利润</t>
    </r>
  </si>
  <si>
    <r>
      <rPr>
        <sz val="12"/>
        <color theme="1"/>
        <rFont val="宋体"/>
        <charset val="134"/>
      </rPr>
      <t>财务指标</t>
    </r>
    <r>
      <rPr>
        <sz val="12"/>
        <color theme="1"/>
        <rFont val="Arial"/>
        <charset val="134"/>
      </rPr>
      <t xml:space="preserve"> - </t>
    </r>
    <r>
      <rPr>
        <sz val="12"/>
        <color theme="1"/>
        <rFont val="宋体"/>
        <charset val="134"/>
      </rPr>
      <t>实际</t>
    </r>
  </si>
  <si>
    <r>
      <rPr>
        <sz val="12"/>
        <color theme="1"/>
        <rFont val="宋体"/>
        <charset val="134"/>
      </rPr>
      <t>业务指标</t>
    </r>
    <r>
      <rPr>
        <sz val="12"/>
        <color theme="1"/>
        <rFont val="Arial"/>
        <charset val="134"/>
      </rPr>
      <t xml:space="preserve"> - </t>
    </r>
    <r>
      <rPr>
        <sz val="12"/>
        <color theme="1"/>
        <rFont val="宋体"/>
        <charset val="134"/>
      </rPr>
      <t>预算</t>
    </r>
  </si>
  <si>
    <r>
      <rPr>
        <sz val="12"/>
        <color theme="1"/>
        <rFont val="宋体"/>
        <charset val="134"/>
      </rPr>
      <t>项目名</t>
    </r>
  </si>
  <si>
    <r>
      <rPr>
        <sz val="12"/>
        <color theme="1"/>
        <rFont val="宋体"/>
        <charset val="134"/>
      </rPr>
      <t>员工数</t>
    </r>
  </si>
  <si>
    <r>
      <rPr>
        <sz val="12"/>
        <color theme="1"/>
        <rFont val="宋体"/>
        <charset val="134"/>
      </rPr>
      <t>每月现金消耗</t>
    </r>
  </si>
  <si>
    <t>第一月</t>
  </si>
  <si>
    <t>第二月</t>
  </si>
  <si>
    <t>第三月</t>
  </si>
  <si>
    <t>总计</t>
  </si>
  <si>
    <r>
      <rPr>
        <sz val="12"/>
        <color theme="1"/>
        <rFont val="宋体"/>
        <charset val="134"/>
      </rPr>
      <t>业务指标</t>
    </r>
    <r>
      <rPr>
        <sz val="12"/>
        <color theme="1"/>
        <rFont val="Arial"/>
        <charset val="134"/>
      </rPr>
      <t xml:space="preserve"> - </t>
    </r>
    <r>
      <rPr>
        <sz val="12"/>
        <color theme="1"/>
        <rFont val="宋体"/>
        <charset val="134"/>
      </rPr>
      <t>实际</t>
    </r>
  </si>
  <si>
    <r>
      <rPr>
        <sz val="12"/>
        <color theme="1"/>
        <rFont val="Arial"/>
        <charset val="134"/>
      </rPr>
      <t>指标</t>
    </r>
    <r>
      <rPr>
        <sz val="12"/>
        <color theme="1"/>
        <rFont val="Arial"/>
        <charset val="134"/>
      </rPr>
      <t>1</t>
    </r>
    <r>
      <rPr>
        <sz val="12"/>
        <color theme="1"/>
        <rFont val="宋体"/>
        <charset val="134"/>
      </rPr>
      <t>（</t>
    </r>
    <r>
      <rPr>
        <sz val="12"/>
        <color theme="1"/>
        <rFont val="Arial"/>
        <charset val="134"/>
      </rPr>
      <t xml:space="preserve"> 2016.01</t>
    </r>
    <r>
      <rPr>
        <sz val="12"/>
        <color theme="1"/>
        <rFont val="宋体"/>
        <charset val="134"/>
      </rPr>
      <t>）</t>
    </r>
  </si>
  <si>
    <r>
      <rPr>
        <sz val="12"/>
        <color theme="1"/>
        <rFont val="Arial"/>
        <charset val="134"/>
      </rPr>
      <t>指标</t>
    </r>
    <r>
      <rPr>
        <sz val="12"/>
        <color theme="1"/>
        <rFont val="Arial"/>
        <charset val="134"/>
      </rPr>
      <t>1</t>
    </r>
    <r>
      <rPr>
        <sz val="12"/>
        <color theme="1"/>
        <rFont val="宋体"/>
        <charset val="134"/>
      </rPr>
      <t>（</t>
    </r>
    <r>
      <rPr>
        <sz val="12"/>
        <color theme="1"/>
        <rFont val="Arial"/>
        <charset val="134"/>
      </rPr>
      <t xml:space="preserve"> 2016.02</t>
    </r>
    <r>
      <rPr>
        <sz val="12"/>
        <color theme="1"/>
        <rFont val="宋体"/>
        <charset val="134"/>
      </rPr>
      <t>）</t>
    </r>
  </si>
  <si>
    <r>
      <rPr>
        <sz val="12"/>
        <color theme="1"/>
        <rFont val="Arial"/>
        <charset val="134"/>
      </rPr>
      <t>指标</t>
    </r>
    <r>
      <rPr>
        <sz val="12"/>
        <color theme="1"/>
        <rFont val="Arial"/>
        <charset val="134"/>
      </rPr>
      <t>1</t>
    </r>
    <r>
      <rPr>
        <sz val="12"/>
        <color theme="1"/>
        <rFont val="宋体"/>
        <charset val="134"/>
      </rPr>
      <t>（</t>
    </r>
    <r>
      <rPr>
        <sz val="12"/>
        <color theme="1"/>
        <rFont val="Arial"/>
        <charset val="134"/>
      </rPr>
      <t xml:space="preserve"> 2016.03</t>
    </r>
    <r>
      <rPr>
        <sz val="12"/>
        <color theme="1"/>
        <rFont val="宋体"/>
        <charset val="134"/>
      </rPr>
      <t>）</t>
    </r>
  </si>
  <si>
    <r>
      <rPr>
        <sz val="12"/>
        <color theme="1"/>
        <rFont val="宋体"/>
        <charset val="134"/>
      </rPr>
      <t>指标</t>
    </r>
    <r>
      <rPr>
        <sz val="12"/>
        <color theme="1"/>
        <rFont val="Arial"/>
        <charset val="134"/>
      </rPr>
      <t>4</t>
    </r>
  </si>
  <si>
    <r>
      <rPr>
        <sz val="12"/>
        <color theme="1"/>
        <rFont val="宋体"/>
        <charset val="134"/>
      </rPr>
      <t>指标</t>
    </r>
    <r>
      <rPr>
        <sz val="12"/>
        <color theme="1"/>
        <rFont val="Arial"/>
        <charset val="134"/>
      </rPr>
      <t>5</t>
    </r>
  </si>
  <si>
    <r>
      <rPr>
        <sz val="12"/>
        <color theme="1"/>
        <rFont val="宋体"/>
        <charset val="134"/>
      </rPr>
      <t>下一轮融资</t>
    </r>
  </si>
  <si>
    <r>
      <rPr>
        <sz val="12"/>
        <color theme="1"/>
        <rFont val="宋体"/>
        <charset val="134"/>
      </rPr>
      <t>现金剩余月数</t>
    </r>
  </si>
  <si>
    <r>
      <t>6</t>
    </r>
    <r>
      <rPr>
        <sz val="12"/>
        <color theme="1"/>
        <rFont val="宋体"/>
        <charset val="134"/>
      </rPr>
      <t>个月</t>
    </r>
  </si>
  <si>
    <r>
      <rPr>
        <sz val="12"/>
        <color theme="1"/>
        <rFont val="宋体"/>
        <charset val="134"/>
      </rPr>
      <t>计划下一轮融资时间</t>
    </r>
  </si>
  <si>
    <t>2016.6.15</t>
  </si>
  <si>
    <r>
      <rPr>
        <sz val="12"/>
        <color theme="1"/>
        <rFont val="宋体"/>
        <charset val="134"/>
      </rPr>
      <t>融资金额需求</t>
    </r>
  </si>
  <si>
    <r>
      <t>2000</t>
    </r>
    <r>
      <rPr>
        <sz val="12"/>
        <color theme="1"/>
        <rFont val="宋体"/>
        <charset val="134"/>
      </rPr>
      <t>万元</t>
    </r>
  </si>
  <si>
    <r>
      <rPr>
        <sz val="12"/>
        <color theme="1"/>
        <rFont val="宋体"/>
        <charset val="134"/>
      </rPr>
      <t>每季度重大事项总结（只填写当季度）</t>
    </r>
  </si>
  <si>
    <t>Q1完成基础数据完善、全新产品研发以及团队搭建，预计五月中旬产品打磨上线并开始规模化的推广运营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</si>
</sst>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_ "/>
  </numFmts>
  <fonts count="8" x14ac:knownFonts="1">
    <font>
      <sz val="12"/>
      <color theme="1"/>
      <name val="宋体"/>
      <family val="2"/>
      <charset val="134"/>
      <scheme val="minor"/>
    </font>
    <font>
      <sz val="12"/>
      <color theme="1"/>
      <name val="Arial"/>
      <charset val="134"/>
    </font>
    <font>
      <sz val="12"/>
      <color theme="1"/>
      <name val="宋体"/>
      <charset val="134"/>
    </font>
    <font>
      <sz val="12"/>
      <color rgb="FFFF0000"/>
      <name val="Arial"/>
      <charset val="134"/>
    </font>
    <font>
      <sz val="11"/>
      <color theme="1"/>
      <name val="Times New Roman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90">
    <xf numFmtId="0" fontId="0" fillId="0" borderId="0" xfId="0"/>
    <xf numFmtId="0" fontId="1" fillId="0" borderId="0" xfId="0" applyFont="1" applyFill="1" applyAlignment="1"/>
    <xf numFmtId="0" fontId="1" fillId="2" borderId="0" xfId="0" applyFont="1" applyFill="1" applyAlignment="1"/>
    <xf numFmtId="0" fontId="1" fillId="0" borderId="0" xfId="0" applyFont="1" applyFill="1" applyBorder="1" applyAlignment="1"/>
    <xf numFmtId="0" fontId="1" fillId="0" borderId="0" xfId="0" applyFont="1" applyFill="1" applyAlignment="1">
      <alignment horizontal="center"/>
    </xf>
    <xf numFmtId="180" fontId="1" fillId="0" borderId="0" xfId="0" applyNumberFormat="1" applyFont="1" applyFill="1" applyAlignment="1"/>
    <xf numFmtId="180" fontId="1" fillId="0" borderId="0" xfId="0" applyNumberFormat="1" applyFont="1" applyFill="1" applyBorder="1" applyAlignment="1"/>
    <xf numFmtId="0" fontId="1" fillId="0" borderId="0" xfId="0" applyFont="1" applyFill="1" applyAlignment="1">
      <alignment horizontal="left"/>
    </xf>
    <xf numFmtId="180" fontId="1" fillId="0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left"/>
    </xf>
    <xf numFmtId="180" fontId="1" fillId="0" borderId="3" xfId="0" applyNumberFormat="1" applyFont="1" applyFill="1" applyBorder="1" applyAlignment="1">
      <alignment horizontal="center"/>
    </xf>
    <xf numFmtId="180" fontId="1" fillId="0" borderId="0" xfId="0" applyNumberFormat="1" applyFont="1" applyFill="1" applyBorder="1" applyAlignment="1">
      <alignment horizontal="center"/>
    </xf>
    <xf numFmtId="180" fontId="1" fillId="0" borderId="3" xfId="0" applyNumberFormat="1" applyFont="1" applyFill="1" applyBorder="1" applyAlignment="1"/>
    <xf numFmtId="180" fontId="1" fillId="3" borderId="3" xfId="0" applyNumberFormat="1" applyFont="1" applyFill="1" applyBorder="1" applyAlignment="1"/>
    <xf numFmtId="180" fontId="1" fillId="3" borderId="0" xfId="0" applyNumberFormat="1" applyFont="1" applyFill="1" applyBorder="1" applyAlignment="1"/>
    <xf numFmtId="0" fontId="2" fillId="0" borderId="0" xfId="0" applyFont="1" applyFill="1" applyAlignment="1"/>
    <xf numFmtId="180" fontId="1" fillId="3" borderId="3" xfId="0" applyNumberFormat="1" applyFont="1" applyFill="1" applyBorder="1" applyAlignment="1"/>
    <xf numFmtId="180" fontId="1" fillId="3" borderId="0" xfId="0" applyNumberFormat="1" applyFont="1" applyFill="1" applyBorder="1" applyAlignment="1"/>
    <xf numFmtId="180" fontId="1" fillId="3" borderId="4" xfId="0" applyNumberFormat="1" applyFont="1" applyFill="1" applyBorder="1" applyAlignment="1"/>
    <xf numFmtId="180" fontId="1" fillId="3" borderId="5" xfId="0" applyNumberFormat="1" applyFont="1" applyFill="1" applyBorder="1" applyAlignment="1"/>
    <xf numFmtId="180" fontId="1" fillId="3" borderId="3" xfId="0" applyNumberFormat="1" applyFont="1" applyFill="1" applyBorder="1" applyAlignment="1"/>
    <xf numFmtId="0" fontId="1" fillId="2" borderId="0" xfId="0" applyFont="1" applyFill="1" applyAlignment="1">
      <alignment horizontal="center"/>
    </xf>
    <xf numFmtId="180" fontId="1" fillId="2" borderId="3" xfId="0" applyNumberFormat="1" applyFont="1" applyFill="1" applyBorder="1" applyAlignment="1"/>
    <xf numFmtId="180" fontId="1" fillId="2" borderId="0" xfId="0" applyNumberFormat="1" applyFont="1" applyFill="1" applyBorder="1" applyAlignment="1"/>
    <xf numFmtId="0" fontId="2" fillId="3" borderId="0" xfId="0" applyFont="1" applyFill="1" applyAlignment="1"/>
    <xf numFmtId="0" fontId="1" fillId="3" borderId="0" xfId="0" applyFont="1" applyFill="1" applyAlignment="1"/>
    <xf numFmtId="180" fontId="1" fillId="0" borderId="8" xfId="0" applyNumberFormat="1" applyFont="1" applyFill="1" applyBorder="1" applyAlignment="1">
      <alignment horizontal="center"/>
    </xf>
    <xf numFmtId="180" fontId="1" fillId="0" borderId="8" xfId="0" applyNumberFormat="1" applyFont="1" applyFill="1" applyBorder="1" applyAlignment="1"/>
    <xf numFmtId="180" fontId="1" fillId="3" borderId="8" xfId="0" applyNumberFormat="1" applyFont="1" applyFill="1" applyBorder="1" applyAlignment="1"/>
    <xf numFmtId="180" fontId="1" fillId="3" borderId="8" xfId="0" applyNumberFormat="1" applyFont="1" applyFill="1" applyBorder="1" applyAlignment="1"/>
    <xf numFmtId="180" fontId="1" fillId="0" borderId="3" xfId="0" applyNumberFormat="1" applyFont="1" applyFill="1" applyBorder="1" applyAlignment="1"/>
    <xf numFmtId="180" fontId="1" fillId="0" borderId="0" xfId="0" applyNumberFormat="1" applyFont="1" applyFill="1" applyBorder="1" applyAlignment="1"/>
    <xf numFmtId="180" fontId="1" fillId="0" borderId="8" xfId="0" applyNumberFormat="1" applyFont="1" applyFill="1" applyBorder="1" applyAlignment="1"/>
    <xf numFmtId="180" fontId="1" fillId="3" borderId="9" xfId="0" applyNumberFormat="1" applyFont="1" applyFill="1" applyBorder="1" applyAlignment="1"/>
    <xf numFmtId="180" fontId="1" fillId="0" borderId="4" xfId="0" applyNumberFormat="1" applyFont="1" applyFill="1" applyBorder="1" applyAlignment="1"/>
    <xf numFmtId="180" fontId="1" fillId="0" borderId="5" xfId="0" applyNumberFormat="1" applyFont="1" applyFill="1" applyBorder="1" applyAlignment="1"/>
    <xf numFmtId="180" fontId="1" fillId="0" borderId="9" xfId="0" applyNumberFormat="1" applyFont="1" applyFill="1" applyBorder="1" applyAlignment="1"/>
    <xf numFmtId="180" fontId="1" fillId="3" borderId="8" xfId="0" applyNumberFormat="1" applyFont="1" applyFill="1" applyBorder="1" applyAlignment="1"/>
    <xf numFmtId="180" fontId="1" fillId="2" borderId="8" xfId="0" applyNumberFormat="1" applyFont="1" applyFill="1" applyBorder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2" xfId="0" applyFont="1" applyBorder="1"/>
    <xf numFmtId="0" fontId="3" fillId="0" borderId="0" xfId="0" applyFont="1" applyFill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 vertical="center"/>
    </xf>
    <xf numFmtId="10" fontId="1" fillId="0" borderId="12" xfId="1" applyNumberFormat="1" applyFont="1" applyBorder="1" applyAlignment="1">
      <alignment horizontal="center"/>
    </xf>
    <xf numFmtId="0" fontId="1" fillId="3" borderId="12" xfId="0" applyFont="1" applyFill="1" applyBorder="1"/>
    <xf numFmtId="0" fontId="1" fillId="0" borderId="0" xfId="0" applyFont="1" applyFill="1"/>
    <xf numFmtId="0" fontId="1" fillId="0" borderId="8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/>
    <xf numFmtId="0" fontId="1" fillId="3" borderId="0" xfId="0" applyFont="1" applyFill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80" fontId="1" fillId="0" borderId="1" xfId="0" applyNumberFormat="1" applyFont="1" applyFill="1" applyBorder="1" applyAlignment="1">
      <alignment horizontal="center"/>
    </xf>
    <xf numFmtId="180" fontId="1" fillId="0" borderId="2" xfId="0" applyNumberFormat="1" applyFont="1" applyFill="1" applyBorder="1" applyAlignment="1">
      <alignment horizontal="center"/>
    </xf>
    <xf numFmtId="180" fontId="1" fillId="0" borderId="10" xfId="0" applyNumberFormat="1" applyFont="1" applyFill="1" applyBorder="1" applyAlignment="1">
      <alignment horizontal="center"/>
    </xf>
    <xf numFmtId="180" fontId="1" fillId="3" borderId="6" xfId="0" applyNumberFormat="1" applyFont="1" applyFill="1" applyBorder="1" applyAlignment="1">
      <alignment horizontal="right"/>
    </xf>
    <xf numFmtId="180" fontId="1" fillId="3" borderId="7" xfId="0" applyNumberFormat="1" applyFont="1" applyFill="1" applyBorder="1" applyAlignment="1">
      <alignment horizontal="right"/>
    </xf>
    <xf numFmtId="180" fontId="1" fillId="3" borderId="3" xfId="0" applyNumberFormat="1" applyFont="1" applyFill="1" applyBorder="1" applyAlignment="1">
      <alignment horizontal="right"/>
    </xf>
    <xf numFmtId="180" fontId="1" fillId="3" borderId="8" xfId="0" applyNumberFormat="1" applyFont="1" applyFill="1" applyBorder="1" applyAlignment="1">
      <alignment horizontal="right"/>
    </xf>
    <xf numFmtId="180" fontId="1" fillId="3" borderId="4" xfId="0" applyNumberFormat="1" applyFont="1" applyFill="1" applyBorder="1" applyAlignment="1">
      <alignment horizontal="right"/>
    </xf>
    <xf numFmtId="180" fontId="1" fillId="3" borderId="9" xfId="0" applyNumberFormat="1" applyFont="1" applyFill="1" applyBorder="1" applyAlignment="1">
      <alignment horizontal="right"/>
    </xf>
    <xf numFmtId="0" fontId="2" fillId="3" borderId="6" xfId="0" applyFont="1" applyFill="1" applyBorder="1" applyAlignment="1">
      <alignment horizontal="left" wrapText="1"/>
    </xf>
    <xf numFmtId="0" fontId="1" fillId="3" borderId="11" xfId="0" applyFont="1" applyFill="1" applyBorder="1" applyAlignment="1">
      <alignment horizontal="left" wrapText="1"/>
    </xf>
    <xf numFmtId="180" fontId="1" fillId="3" borderId="11" xfId="0" applyNumberFormat="1" applyFont="1" applyFill="1" applyBorder="1" applyAlignment="1">
      <alignment horizontal="left" wrapText="1"/>
    </xf>
    <xf numFmtId="180" fontId="1" fillId="3" borderId="7" xfId="0" applyNumberFormat="1" applyFont="1" applyFill="1" applyBorder="1" applyAlignment="1">
      <alignment horizontal="left" wrapText="1"/>
    </xf>
    <xf numFmtId="0" fontId="1" fillId="3" borderId="3" xfId="0" applyFont="1" applyFill="1" applyBorder="1" applyAlignment="1">
      <alignment horizontal="left" wrapText="1"/>
    </xf>
    <xf numFmtId="0" fontId="1" fillId="3" borderId="0" xfId="0" applyFont="1" applyFill="1" applyBorder="1" applyAlignment="1">
      <alignment horizontal="left" wrapText="1"/>
    </xf>
    <xf numFmtId="180" fontId="1" fillId="3" borderId="0" xfId="0" applyNumberFormat="1" applyFont="1" applyFill="1" applyBorder="1" applyAlignment="1">
      <alignment horizontal="left" wrapText="1"/>
    </xf>
    <xf numFmtId="180" fontId="1" fillId="3" borderId="8" xfId="0" applyNumberFormat="1" applyFont="1" applyFill="1" applyBorder="1" applyAlignment="1">
      <alignment horizontal="left" wrapText="1"/>
    </xf>
    <xf numFmtId="0" fontId="1" fillId="3" borderId="4" xfId="0" applyFont="1" applyFill="1" applyBorder="1" applyAlignment="1">
      <alignment horizontal="left" wrapText="1"/>
    </xf>
    <xf numFmtId="0" fontId="1" fillId="3" borderId="5" xfId="0" applyFont="1" applyFill="1" applyBorder="1" applyAlignment="1">
      <alignment horizontal="left" wrapText="1"/>
    </xf>
    <xf numFmtId="180" fontId="1" fillId="3" borderId="5" xfId="0" applyNumberFormat="1" applyFont="1" applyFill="1" applyBorder="1" applyAlignment="1">
      <alignment horizontal="left" wrapText="1"/>
    </xf>
    <xf numFmtId="180" fontId="1" fillId="3" borderId="9" xfId="0" applyNumberFormat="1" applyFont="1" applyFill="1" applyBorder="1" applyAlignment="1">
      <alignment horizontal="left" wrapText="1"/>
    </xf>
  </cellXfs>
  <cellStyles count="2">
    <cellStyle name="百分比" xfId="1" builtinId="5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3"/>
  <sheetViews>
    <sheetView showGridLines="0" topLeftCell="A33" workbookViewId="0">
      <selection activeCell="E7" sqref="E7"/>
    </sheetView>
  </sheetViews>
  <sheetFormatPr baseColWidth="10" defaultColWidth="9" defaultRowHeight="15" x14ac:dyDescent="0"/>
  <cols>
    <col min="1" max="1" width="5.83203125" style="39" customWidth="1"/>
    <col min="2" max="2" width="10.33203125" style="40" customWidth="1"/>
    <col min="3" max="3" width="40.33203125" style="39" customWidth="1"/>
    <col min="4" max="4" width="31.5" style="40" customWidth="1"/>
    <col min="5" max="5" width="11.33203125" style="40" customWidth="1"/>
    <col min="6" max="6" width="2.5" style="40" customWidth="1"/>
    <col min="7" max="7" width="17.5" style="40" customWidth="1"/>
    <col min="8" max="8" width="13" style="40" customWidth="1"/>
    <col min="9" max="9" width="2.1640625" style="39" customWidth="1"/>
    <col min="10" max="16384" width="9" style="39"/>
  </cols>
  <sheetData>
    <row r="2" spans="2:8">
      <c r="B2" s="39" t="s">
        <v>0</v>
      </c>
    </row>
    <row r="3" spans="2:8">
      <c r="B3" s="39"/>
    </row>
    <row r="4" spans="2:8">
      <c r="B4" s="41" t="s">
        <v>1</v>
      </c>
      <c r="C4" s="41" t="s">
        <v>2</v>
      </c>
    </row>
    <row r="5" spans="2:8">
      <c r="B5" s="39"/>
    </row>
    <row r="6" spans="2:8">
      <c r="B6" s="42" t="s">
        <v>3</v>
      </c>
      <c r="C6" s="42" t="s">
        <v>4</v>
      </c>
    </row>
    <row r="7" spans="2:8">
      <c r="B7" s="42"/>
      <c r="C7" s="42"/>
    </row>
    <row r="8" spans="2:8">
      <c r="B8" s="42" t="s">
        <v>5</v>
      </c>
      <c r="C8" s="9" t="s">
        <v>6</v>
      </c>
    </row>
    <row r="9" spans="2:8">
      <c r="B9" s="39"/>
      <c r="C9" s="43"/>
    </row>
    <row r="10" spans="2:8">
      <c r="B10" s="40">
        <v>1</v>
      </c>
      <c r="C10" s="39" t="s">
        <v>7</v>
      </c>
      <c r="D10" s="44" t="s">
        <v>8</v>
      </c>
    </row>
    <row r="12" spans="2:8">
      <c r="B12" s="40">
        <v>2</v>
      </c>
      <c r="C12" s="39" t="s">
        <v>9</v>
      </c>
    </row>
    <row r="14" spans="2:8">
      <c r="D14" s="66" t="s">
        <v>10</v>
      </c>
      <c r="E14" s="66"/>
      <c r="F14" s="46"/>
      <c r="G14" s="67" t="s">
        <v>11</v>
      </c>
      <c r="H14" s="68"/>
    </row>
    <row r="15" spans="2:8">
      <c r="D15" s="47"/>
      <c r="E15" s="47"/>
      <c r="F15" s="46"/>
      <c r="G15" s="48"/>
      <c r="H15" s="49"/>
    </row>
    <row r="16" spans="2:8">
      <c r="C16" s="50" t="s">
        <v>12</v>
      </c>
      <c r="D16" s="45" t="s">
        <v>13</v>
      </c>
      <c r="E16" s="45" t="s">
        <v>14</v>
      </c>
      <c r="F16" s="51"/>
      <c r="G16" s="52" t="s">
        <v>13</v>
      </c>
      <c r="H16" s="49" t="s">
        <v>14</v>
      </c>
    </row>
    <row r="17" spans="2:8">
      <c r="C17" s="53" t="s">
        <v>15</v>
      </c>
      <c r="D17" s="45">
        <v>600000</v>
      </c>
      <c r="E17" s="54">
        <v>0.495</v>
      </c>
      <c r="F17" s="51"/>
      <c r="G17" s="52"/>
      <c r="H17" s="49"/>
    </row>
    <row r="18" spans="2:8">
      <c r="C18" s="53" t="s">
        <v>16</v>
      </c>
      <c r="D18" s="45">
        <v>300000</v>
      </c>
      <c r="E18" s="54">
        <v>0.2475</v>
      </c>
      <c r="F18" s="51"/>
      <c r="G18" s="52"/>
      <c r="H18" s="49"/>
    </row>
    <row r="19" spans="2:8">
      <c r="C19" s="53" t="s">
        <v>17</v>
      </c>
      <c r="D19" s="45">
        <v>100000</v>
      </c>
      <c r="E19" s="54">
        <v>8.2500000000000004E-2</v>
      </c>
      <c r="F19" s="51"/>
      <c r="G19" s="52"/>
      <c r="H19" s="49"/>
    </row>
    <row r="20" spans="2:8">
      <c r="C20" s="53" t="s">
        <v>18</v>
      </c>
      <c r="D20" s="45">
        <v>181818.181818182</v>
      </c>
      <c r="E20" s="54">
        <v>0.15</v>
      </c>
      <c r="F20" s="51"/>
      <c r="G20" s="52"/>
      <c r="H20" s="49"/>
    </row>
    <row r="21" spans="2:8">
      <c r="C21" s="53" t="s">
        <v>19</v>
      </c>
      <c r="D21" s="45">
        <v>30303.0303030303</v>
      </c>
      <c r="E21" s="54">
        <v>2.5000000000000001E-2</v>
      </c>
      <c r="F21" s="51"/>
      <c r="G21" s="52"/>
      <c r="H21" s="49"/>
    </row>
    <row r="22" spans="2:8">
      <c r="C22" s="55" t="s">
        <v>20</v>
      </c>
      <c r="D22" s="45">
        <v>1212121.2121212101</v>
      </c>
      <c r="E22" s="54">
        <v>1</v>
      </c>
      <c r="F22" s="43"/>
      <c r="G22" s="52"/>
      <c r="H22" s="49"/>
    </row>
    <row r="23" spans="2:8">
      <c r="C23" s="56"/>
      <c r="E23" s="57"/>
      <c r="G23" s="48"/>
      <c r="H23" s="49"/>
    </row>
    <row r="24" spans="2:8">
      <c r="C24" s="56" t="s">
        <v>21</v>
      </c>
      <c r="D24" s="58" t="s">
        <v>22</v>
      </c>
      <c r="E24" s="57"/>
      <c r="G24" s="48"/>
      <c r="H24" s="49"/>
    </row>
    <row r="25" spans="2:8">
      <c r="C25" s="56" t="s">
        <v>23</v>
      </c>
      <c r="D25" s="58" t="s">
        <v>24</v>
      </c>
      <c r="E25" s="57"/>
      <c r="G25" s="48"/>
      <c r="H25" s="49"/>
    </row>
    <row r="26" spans="2:8">
      <c r="C26" s="56" t="s">
        <v>25</v>
      </c>
      <c r="D26" s="58" t="s">
        <v>26</v>
      </c>
      <c r="E26" s="57"/>
      <c r="G26" s="48"/>
      <c r="H26" s="49"/>
    </row>
    <row r="27" spans="2:8">
      <c r="C27" s="56" t="s">
        <v>27</v>
      </c>
      <c r="D27" s="59" t="s">
        <v>28</v>
      </c>
      <c r="E27" s="60"/>
      <c r="G27" s="61"/>
      <c r="H27" s="62"/>
    </row>
    <row r="28" spans="2:8">
      <c r="C28" s="56"/>
      <c r="D28" s="43"/>
      <c r="E28" s="43"/>
    </row>
    <row r="29" spans="2:8">
      <c r="B29" s="40">
        <v>3</v>
      </c>
      <c r="C29" s="56" t="s">
        <v>29</v>
      </c>
      <c r="D29" s="43"/>
      <c r="E29" s="43"/>
    </row>
    <row r="30" spans="2:8">
      <c r="C30" s="56"/>
      <c r="D30" s="43"/>
      <c r="E30" s="43"/>
    </row>
    <row r="31" spans="2:8">
      <c r="C31" s="56" t="s">
        <v>30</v>
      </c>
      <c r="D31" s="43" t="s">
        <v>31</v>
      </c>
      <c r="E31" s="43"/>
    </row>
    <row r="32" spans="2:8">
      <c r="C32" s="63" t="s">
        <v>32</v>
      </c>
      <c r="D32" s="63" t="s">
        <v>33</v>
      </c>
      <c r="E32" s="43"/>
    </row>
    <row r="33" spans="2:5">
      <c r="C33" s="63" t="s">
        <v>34</v>
      </c>
      <c r="D33" s="63" t="s">
        <v>33</v>
      </c>
      <c r="E33" s="43"/>
    </row>
    <row r="34" spans="2:5">
      <c r="C34" s="63" t="s">
        <v>35</v>
      </c>
      <c r="D34" s="63" t="s">
        <v>36</v>
      </c>
    </row>
    <row r="36" spans="2:5">
      <c r="B36" s="40">
        <v>4</v>
      </c>
      <c r="C36" s="56" t="s">
        <v>37</v>
      </c>
    </row>
    <row r="37" spans="2:5">
      <c r="C37" s="56"/>
    </row>
    <row r="38" spans="2:5">
      <c r="C38" s="56" t="s">
        <v>38</v>
      </c>
      <c r="D38" s="40" t="s">
        <v>39</v>
      </c>
    </row>
    <row r="39" spans="2:5">
      <c r="C39" s="64" t="s">
        <v>32</v>
      </c>
      <c r="D39" s="65" t="s">
        <v>40</v>
      </c>
    </row>
    <row r="40" spans="2:5">
      <c r="C40" s="64" t="s">
        <v>41</v>
      </c>
      <c r="D40" s="65" t="s">
        <v>42</v>
      </c>
    </row>
    <row r="41" spans="2:5">
      <c r="C41" s="64" t="s">
        <v>43</v>
      </c>
      <c r="D41" s="44" t="s">
        <v>44</v>
      </c>
    </row>
    <row r="43" spans="2:5">
      <c r="C43" s="56"/>
    </row>
  </sheetData>
  <mergeCells count="2">
    <mergeCell ref="D14:E14"/>
    <mergeCell ref="G14:H14"/>
  </mergeCells>
  <phoneticPr fontId="7" type="noConversion"/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8"/>
  <sheetViews>
    <sheetView showGridLines="0" tabSelected="1" topLeftCell="A19" workbookViewId="0">
      <selection activeCell="F19" sqref="F19"/>
    </sheetView>
  </sheetViews>
  <sheetFormatPr baseColWidth="10" defaultColWidth="9" defaultRowHeight="15" x14ac:dyDescent="0"/>
  <cols>
    <col min="1" max="1" width="5.6640625" style="1" customWidth="1"/>
    <col min="2" max="2" width="9.6640625" style="4" customWidth="1"/>
    <col min="3" max="3" width="23.33203125" style="1" customWidth="1"/>
    <col min="4" max="4" width="3.1640625" style="1" customWidth="1"/>
    <col min="5" max="5" width="12.6640625" style="5" customWidth="1"/>
    <col min="6" max="7" width="12.1640625" style="5" customWidth="1"/>
    <col min="8" max="8" width="12.33203125" style="5" customWidth="1"/>
    <col min="9" max="9" width="9.5" style="5" customWidth="1"/>
    <col min="10" max="10" width="3.1640625" style="6" customWidth="1"/>
    <col min="11" max="15" width="9" style="5"/>
    <col min="16" max="16384" width="9" style="1"/>
  </cols>
  <sheetData>
    <row r="2" spans="2:15">
      <c r="B2" s="7" t="s">
        <v>0</v>
      </c>
      <c r="D2" s="4"/>
      <c r="E2" s="8"/>
      <c r="F2" s="8"/>
      <c r="G2" s="8"/>
      <c r="H2" s="8"/>
    </row>
    <row r="3" spans="2:15">
      <c r="D3" s="4"/>
      <c r="E3" s="8"/>
      <c r="F3" s="8"/>
      <c r="G3" s="8"/>
      <c r="H3" s="8"/>
    </row>
    <row r="4" spans="2:15">
      <c r="B4" s="7" t="s">
        <v>3</v>
      </c>
      <c r="C4" s="7" t="s">
        <v>4</v>
      </c>
      <c r="D4" s="4"/>
      <c r="E4" s="8"/>
      <c r="F4" s="8"/>
      <c r="G4" s="8"/>
      <c r="H4" s="8"/>
    </row>
    <row r="5" spans="2:15">
      <c r="B5" s="7"/>
      <c r="C5" s="7"/>
      <c r="D5" s="4"/>
      <c r="E5" s="8"/>
      <c r="F5" s="8"/>
      <c r="G5" s="8"/>
      <c r="H5" s="8"/>
      <c r="J5" s="5"/>
    </row>
    <row r="6" spans="2:15">
      <c r="B6" s="7" t="s">
        <v>5</v>
      </c>
      <c r="C6" s="9" t="s">
        <v>6</v>
      </c>
      <c r="D6" s="4"/>
      <c r="E6" s="8"/>
      <c r="F6" s="8"/>
      <c r="G6" s="8"/>
      <c r="H6" s="8"/>
      <c r="J6" s="5"/>
    </row>
    <row r="8" spans="2:15">
      <c r="B8" s="4">
        <v>1</v>
      </c>
      <c r="C8" s="1" t="s">
        <v>45</v>
      </c>
    </row>
    <row r="10" spans="2:15">
      <c r="E10" s="69" t="s">
        <v>46</v>
      </c>
      <c r="F10" s="70"/>
      <c r="G10" s="70"/>
      <c r="H10" s="70"/>
      <c r="I10" s="71"/>
      <c r="J10" s="11"/>
      <c r="K10" s="69" t="s">
        <v>47</v>
      </c>
      <c r="L10" s="70"/>
      <c r="M10" s="70"/>
      <c r="N10" s="70"/>
      <c r="O10" s="71"/>
    </row>
    <row r="11" spans="2:15">
      <c r="C11" s="1" t="s">
        <v>48</v>
      </c>
      <c r="E11" s="10" t="s">
        <v>49</v>
      </c>
      <c r="F11" s="11" t="s">
        <v>50</v>
      </c>
      <c r="G11" s="11" t="s">
        <v>51</v>
      </c>
      <c r="H11" s="11" t="s">
        <v>52</v>
      </c>
      <c r="I11" s="26" t="s">
        <v>20</v>
      </c>
      <c r="J11" s="11"/>
      <c r="K11" s="10" t="s">
        <v>49</v>
      </c>
      <c r="L11" s="11" t="s">
        <v>50</v>
      </c>
      <c r="M11" s="11" t="s">
        <v>51</v>
      </c>
      <c r="N11" s="11" t="s">
        <v>52</v>
      </c>
      <c r="O11" s="26" t="s">
        <v>20</v>
      </c>
    </row>
    <row r="12" spans="2:15">
      <c r="E12" s="12"/>
      <c r="F12" s="6"/>
      <c r="G12" s="6"/>
      <c r="H12" s="6"/>
      <c r="I12" s="27"/>
      <c r="K12" s="12"/>
      <c r="L12" s="6"/>
      <c r="M12" s="6"/>
      <c r="N12" s="6"/>
      <c r="O12" s="27"/>
    </row>
    <row r="13" spans="2:15">
      <c r="C13" s="1" t="s">
        <v>53</v>
      </c>
      <c r="E13" s="13">
        <v>592849.97</v>
      </c>
      <c r="F13" s="14">
        <f>E26+7000000+F15-F43</f>
        <v>4632849.97</v>
      </c>
      <c r="G13" s="14">
        <f>F13+G15-G43</f>
        <v>1732849.9699999997</v>
      </c>
      <c r="H13" s="14">
        <f>G13+20000000+H15-H43</f>
        <v>19332849.969999999</v>
      </c>
      <c r="I13" s="28"/>
      <c r="K13" s="12"/>
      <c r="L13" s="6"/>
      <c r="M13" s="6"/>
      <c r="N13" s="6"/>
      <c r="O13" s="27"/>
    </row>
    <row r="14" spans="2:15">
      <c r="E14" s="12"/>
      <c r="F14" s="6"/>
      <c r="G14" s="6"/>
      <c r="H14" s="6"/>
      <c r="I14" s="27"/>
      <c r="K14" s="12"/>
      <c r="L14" s="6"/>
      <c r="M14" s="6"/>
      <c r="N14" s="6"/>
      <c r="O14" s="27"/>
    </row>
    <row r="15" spans="2:15">
      <c r="C15" s="1" t="s">
        <v>54</v>
      </c>
      <c r="E15" s="13">
        <v>26500</v>
      </c>
      <c r="F15" s="14">
        <v>100000</v>
      </c>
      <c r="G15" s="14">
        <f>F15*5</f>
        <v>500000</v>
      </c>
      <c r="H15" s="14">
        <v>1000000</v>
      </c>
      <c r="I15" s="28"/>
      <c r="K15" s="12"/>
      <c r="L15" s="6"/>
      <c r="M15" s="6"/>
      <c r="N15" s="6"/>
      <c r="O15" s="27"/>
    </row>
    <row r="16" spans="2:15">
      <c r="C16" s="15" t="s">
        <v>55</v>
      </c>
      <c r="E16" s="13">
        <v>0</v>
      </c>
      <c r="F16" s="14">
        <f t="shared" ref="F16:H16" si="0">F15*3.5%+200000</f>
        <v>203500</v>
      </c>
      <c r="G16" s="14">
        <f t="shared" si="0"/>
        <v>217500</v>
      </c>
      <c r="H16" s="14">
        <f t="shared" si="0"/>
        <v>235000</v>
      </c>
      <c r="I16" s="28"/>
      <c r="K16" s="12"/>
      <c r="L16" s="6"/>
      <c r="M16" s="6"/>
      <c r="N16" s="6"/>
      <c r="O16" s="27"/>
    </row>
    <row r="17" spans="2:15">
      <c r="C17" s="1" t="s">
        <v>56</v>
      </c>
      <c r="E17" s="13">
        <v>26500</v>
      </c>
      <c r="F17" s="14">
        <f t="shared" ref="F17:H17" si="1">F15-F16</f>
        <v>-103500</v>
      </c>
      <c r="G17" s="14">
        <f t="shared" si="1"/>
        <v>282500</v>
      </c>
      <c r="H17" s="14">
        <f t="shared" si="1"/>
        <v>765000</v>
      </c>
      <c r="I17" s="28"/>
      <c r="K17" s="12"/>
      <c r="L17" s="6"/>
      <c r="M17" s="6"/>
      <c r="N17" s="6"/>
      <c r="O17" s="27"/>
    </row>
    <row r="18" spans="2:15">
      <c r="C18" s="15" t="s">
        <v>57</v>
      </c>
      <c r="E18" s="16">
        <f>E17-E19</f>
        <v>282985.83999999997</v>
      </c>
      <c r="F18" s="17">
        <f t="shared" ref="F18:H18" si="2">F43*60/92</f>
        <v>1995652.1739130435</v>
      </c>
      <c r="G18" s="17">
        <f t="shared" si="2"/>
        <v>2217391.3043478262</v>
      </c>
      <c r="H18" s="17">
        <f t="shared" si="2"/>
        <v>2217391.3043478262</v>
      </c>
      <c r="I18" s="29"/>
      <c r="K18" s="30"/>
      <c r="L18" s="31"/>
      <c r="M18" s="31"/>
      <c r="N18" s="31"/>
      <c r="O18" s="32"/>
    </row>
    <row r="19" spans="2:15">
      <c r="C19" s="1" t="s">
        <v>58</v>
      </c>
      <c r="E19" s="18">
        <v>-256485.84</v>
      </c>
      <c r="F19" s="19">
        <f t="shared" ref="F19:H19" si="3">F17-F18</f>
        <v>-2099152.1739130435</v>
      </c>
      <c r="G19" s="19">
        <f t="shared" si="3"/>
        <v>-1934891.3043478262</v>
      </c>
      <c r="H19" s="19">
        <f t="shared" si="3"/>
        <v>-1452391.3043478262</v>
      </c>
      <c r="I19" s="33"/>
      <c r="K19" s="34"/>
      <c r="L19" s="35"/>
      <c r="M19" s="35"/>
      <c r="N19" s="35"/>
      <c r="O19" s="36"/>
    </row>
    <row r="21" spans="2:15">
      <c r="B21" s="4">
        <v>2</v>
      </c>
      <c r="C21" s="1" t="s">
        <v>59</v>
      </c>
    </row>
    <row r="23" spans="2:15">
      <c r="E23" s="69" t="s">
        <v>46</v>
      </c>
      <c r="F23" s="70"/>
      <c r="G23" s="70"/>
      <c r="H23" s="70"/>
      <c r="I23" s="71"/>
      <c r="J23" s="11"/>
      <c r="K23" s="69" t="s">
        <v>47</v>
      </c>
      <c r="L23" s="70"/>
      <c r="M23" s="70"/>
      <c r="N23" s="70"/>
      <c r="O23" s="71"/>
    </row>
    <row r="24" spans="2:15">
      <c r="C24" s="1" t="s">
        <v>48</v>
      </c>
      <c r="E24" s="10" t="s">
        <v>49</v>
      </c>
      <c r="F24" s="11" t="s">
        <v>50</v>
      </c>
      <c r="G24" s="11" t="s">
        <v>51</v>
      </c>
      <c r="H24" s="11" t="s">
        <v>52</v>
      </c>
      <c r="I24" s="26" t="s">
        <v>20</v>
      </c>
      <c r="J24" s="11"/>
      <c r="K24" s="10" t="s">
        <v>49</v>
      </c>
      <c r="L24" s="11" t="s">
        <v>50</v>
      </c>
      <c r="M24" s="11" t="s">
        <v>51</v>
      </c>
      <c r="N24" s="11" t="s">
        <v>52</v>
      </c>
      <c r="O24" s="26" t="s">
        <v>20</v>
      </c>
    </row>
    <row r="25" spans="2:15">
      <c r="E25" s="12"/>
      <c r="F25" s="6"/>
      <c r="G25" s="6"/>
      <c r="H25" s="6"/>
      <c r="I25" s="27"/>
      <c r="K25" s="12"/>
      <c r="L25" s="6"/>
      <c r="M25" s="6"/>
      <c r="N25" s="6"/>
      <c r="O25" s="27"/>
    </row>
    <row r="26" spans="2:15">
      <c r="C26" s="1" t="s">
        <v>53</v>
      </c>
      <c r="E26" s="13">
        <v>592849.97</v>
      </c>
      <c r="F26" s="14"/>
      <c r="G26" s="14"/>
      <c r="H26" s="14"/>
      <c r="I26" s="37"/>
      <c r="K26" s="12"/>
      <c r="L26" s="6"/>
      <c r="M26" s="6"/>
      <c r="N26" s="6"/>
      <c r="O26" s="27"/>
    </row>
    <row r="27" spans="2:15">
      <c r="E27" s="12"/>
      <c r="F27" s="6"/>
      <c r="G27" s="6"/>
      <c r="H27" s="6"/>
      <c r="I27" s="27"/>
      <c r="K27" s="12"/>
      <c r="L27" s="6"/>
      <c r="M27" s="6"/>
      <c r="N27" s="6"/>
      <c r="O27" s="27"/>
    </row>
    <row r="28" spans="2:15">
      <c r="C28" s="1" t="s">
        <v>54</v>
      </c>
      <c r="E28" s="13">
        <v>26500</v>
      </c>
      <c r="F28" s="14"/>
      <c r="G28" s="14"/>
      <c r="H28" s="14"/>
      <c r="I28" s="28"/>
      <c r="K28" s="12"/>
      <c r="L28" s="6"/>
      <c r="M28" s="6"/>
      <c r="N28" s="6"/>
      <c r="O28" s="27"/>
    </row>
    <row r="29" spans="2:15">
      <c r="C29" s="1" t="s">
        <v>56</v>
      </c>
      <c r="E29" s="13">
        <v>26500</v>
      </c>
      <c r="F29" s="14"/>
      <c r="G29" s="14"/>
      <c r="H29" s="14"/>
      <c r="I29" s="28"/>
      <c r="K29" s="12"/>
      <c r="L29" s="6"/>
      <c r="M29" s="6"/>
      <c r="N29" s="6"/>
      <c r="O29" s="27"/>
    </row>
    <row r="30" spans="2:15">
      <c r="C30" s="1" t="s">
        <v>58</v>
      </c>
      <c r="E30" s="18">
        <v>-256485.84</v>
      </c>
      <c r="F30" s="19"/>
      <c r="G30" s="19"/>
      <c r="H30" s="19"/>
      <c r="I30" s="33"/>
      <c r="K30" s="34"/>
      <c r="L30" s="35"/>
      <c r="M30" s="35"/>
      <c r="N30" s="35"/>
      <c r="O30" s="36"/>
    </row>
    <row r="32" spans="2:15">
      <c r="B32" s="4">
        <v>3</v>
      </c>
      <c r="C32" s="1" t="s">
        <v>60</v>
      </c>
    </row>
    <row r="34" spans="2:15">
      <c r="E34" s="69" t="s">
        <v>46</v>
      </c>
      <c r="F34" s="70"/>
      <c r="G34" s="70"/>
      <c r="H34" s="70"/>
      <c r="I34" s="71"/>
      <c r="J34" s="11"/>
      <c r="K34" s="69" t="s">
        <v>47</v>
      </c>
      <c r="L34" s="70"/>
      <c r="M34" s="70"/>
      <c r="N34" s="70"/>
      <c r="O34" s="71"/>
    </row>
    <row r="35" spans="2:15">
      <c r="C35" s="1" t="s">
        <v>61</v>
      </c>
      <c r="E35" s="10" t="s">
        <v>49</v>
      </c>
      <c r="F35" s="11" t="s">
        <v>50</v>
      </c>
      <c r="G35" s="11" t="s">
        <v>51</v>
      </c>
      <c r="H35" s="11" t="s">
        <v>52</v>
      </c>
      <c r="I35" s="26" t="s">
        <v>20</v>
      </c>
      <c r="J35" s="11"/>
      <c r="K35" s="10" t="s">
        <v>49</v>
      </c>
      <c r="L35" s="11" t="s">
        <v>50</v>
      </c>
      <c r="M35" s="11" t="s">
        <v>51</v>
      </c>
      <c r="N35" s="11" t="s">
        <v>52</v>
      </c>
      <c r="O35" s="26" t="s">
        <v>20</v>
      </c>
    </row>
    <row r="36" spans="2:15">
      <c r="E36" s="12"/>
      <c r="F36" s="6"/>
      <c r="G36" s="6"/>
      <c r="H36" s="6"/>
      <c r="I36" s="27"/>
      <c r="K36" s="12"/>
      <c r="L36" s="6"/>
      <c r="M36" s="6"/>
      <c r="N36" s="6"/>
      <c r="O36" s="27"/>
    </row>
    <row r="37" spans="2:15">
      <c r="C37" s="1" t="s">
        <v>62</v>
      </c>
      <c r="E37" s="20">
        <v>46</v>
      </c>
      <c r="F37" s="14">
        <v>60</v>
      </c>
      <c r="G37" s="14">
        <v>70</v>
      </c>
      <c r="H37" s="14">
        <v>80</v>
      </c>
      <c r="I37" s="28"/>
      <c r="K37" s="12"/>
      <c r="L37" s="6"/>
      <c r="M37" s="6"/>
      <c r="N37" s="6"/>
      <c r="O37" s="27"/>
    </row>
    <row r="38" spans="2:15" s="2" customFormat="1">
      <c r="B38" s="21"/>
      <c r="C38" s="2" t="s">
        <v>63</v>
      </c>
      <c r="E38" s="22"/>
      <c r="F38" s="23"/>
      <c r="G38" s="23"/>
      <c r="H38" s="23"/>
      <c r="I38" s="38"/>
      <c r="J38" s="23"/>
      <c r="K38" s="22"/>
      <c r="L38" s="23"/>
      <c r="M38" s="23"/>
      <c r="N38" s="23"/>
      <c r="O38" s="38"/>
    </row>
    <row r="39" spans="2:15">
      <c r="C39" s="24" t="s">
        <v>64</v>
      </c>
      <c r="E39" s="13">
        <v>710</v>
      </c>
      <c r="F39" s="14">
        <v>960000</v>
      </c>
      <c r="G39" s="14">
        <v>1100000</v>
      </c>
      <c r="H39" s="14">
        <v>1200000</v>
      </c>
      <c r="I39" s="28"/>
      <c r="K39" s="12"/>
      <c r="L39" s="6"/>
      <c r="M39" s="6"/>
      <c r="N39" s="6"/>
      <c r="O39" s="27"/>
    </row>
    <row r="40" spans="2:15">
      <c r="C40" s="24" t="s">
        <v>65</v>
      </c>
      <c r="E40" s="13">
        <f>78455.5-25000+19305.28</f>
        <v>72760.78</v>
      </c>
      <c r="F40" s="14">
        <v>1000000</v>
      </c>
      <c r="G40" s="14">
        <v>1100000</v>
      </c>
      <c r="H40" s="14">
        <v>1100000</v>
      </c>
      <c r="I40" s="28"/>
      <c r="K40" s="12"/>
      <c r="L40" s="6"/>
      <c r="M40" s="6"/>
      <c r="N40" s="6"/>
      <c r="O40" s="27"/>
    </row>
    <row r="41" spans="2:15">
      <c r="C41" s="24" t="s">
        <v>66</v>
      </c>
      <c r="E41" s="13">
        <v>364979.16</v>
      </c>
      <c r="F41" s="14">
        <v>1100000</v>
      </c>
      <c r="G41" s="14">
        <v>1200000</v>
      </c>
      <c r="H41" s="14">
        <v>1100000</v>
      </c>
      <c r="I41" s="28"/>
      <c r="K41" s="12"/>
      <c r="L41" s="6"/>
      <c r="M41" s="6"/>
      <c r="N41" s="6"/>
      <c r="O41" s="27"/>
    </row>
    <row r="42" spans="2:15">
      <c r="C42" s="25"/>
      <c r="E42" s="13"/>
      <c r="F42" s="14"/>
      <c r="G42" s="14"/>
      <c r="H42" s="14"/>
      <c r="I42" s="28"/>
      <c r="K42" s="12"/>
      <c r="L42" s="6"/>
      <c r="M42" s="6"/>
      <c r="N42" s="6"/>
      <c r="O42" s="27"/>
    </row>
    <row r="43" spans="2:15">
      <c r="C43" s="24" t="s">
        <v>67</v>
      </c>
      <c r="E43" s="18">
        <f t="shared" ref="E43:H43" si="4">SUM(E39:E42)</f>
        <v>438449.93999999994</v>
      </c>
      <c r="F43" s="18">
        <f t="shared" si="4"/>
        <v>3060000</v>
      </c>
      <c r="G43" s="18">
        <f t="shared" si="4"/>
        <v>3400000</v>
      </c>
      <c r="H43" s="18">
        <f t="shared" si="4"/>
        <v>3400000</v>
      </c>
      <c r="I43" s="33"/>
      <c r="K43" s="34"/>
      <c r="L43" s="35"/>
      <c r="M43" s="35"/>
      <c r="N43" s="35"/>
      <c r="O43" s="36"/>
    </row>
    <row r="45" spans="2:15">
      <c r="B45" s="4">
        <v>4</v>
      </c>
      <c r="C45" s="1" t="s">
        <v>68</v>
      </c>
    </row>
    <row r="47" spans="2:15">
      <c r="E47" s="69" t="s">
        <v>46</v>
      </c>
      <c r="F47" s="70"/>
      <c r="G47" s="70"/>
      <c r="H47" s="70"/>
      <c r="I47" s="71"/>
      <c r="J47" s="11"/>
      <c r="K47" s="69" t="s">
        <v>47</v>
      </c>
      <c r="L47" s="70"/>
      <c r="M47" s="70"/>
      <c r="N47" s="70"/>
      <c r="O47" s="71"/>
    </row>
    <row r="48" spans="2:15">
      <c r="C48" s="1" t="s">
        <v>61</v>
      </c>
      <c r="E48" s="10" t="s">
        <v>49</v>
      </c>
      <c r="F48" s="11" t="s">
        <v>50</v>
      </c>
      <c r="G48" s="11" t="s">
        <v>51</v>
      </c>
      <c r="H48" s="11" t="s">
        <v>52</v>
      </c>
      <c r="I48" s="26" t="s">
        <v>20</v>
      </c>
      <c r="J48" s="11"/>
      <c r="K48" s="10" t="s">
        <v>49</v>
      </c>
      <c r="L48" s="11" t="s">
        <v>50</v>
      </c>
      <c r="M48" s="11" t="s">
        <v>51</v>
      </c>
      <c r="N48" s="11" t="s">
        <v>52</v>
      </c>
      <c r="O48" s="26" t="s">
        <v>20</v>
      </c>
    </row>
    <row r="49" spans="2:15">
      <c r="E49" s="12"/>
      <c r="F49" s="6"/>
      <c r="G49" s="6"/>
      <c r="H49" s="6"/>
      <c r="I49" s="27"/>
      <c r="K49" s="12"/>
      <c r="L49" s="6"/>
      <c r="M49" s="6"/>
      <c r="N49" s="6"/>
      <c r="O49" s="27"/>
    </row>
    <row r="50" spans="2:15">
      <c r="C50" s="1" t="s">
        <v>62</v>
      </c>
      <c r="E50" s="13">
        <v>46</v>
      </c>
      <c r="F50" s="14"/>
      <c r="G50" s="14"/>
      <c r="H50" s="14"/>
      <c r="I50" s="28"/>
      <c r="K50" s="12"/>
      <c r="L50" s="6"/>
      <c r="M50" s="6"/>
      <c r="N50" s="6"/>
      <c r="O50" s="27"/>
    </row>
    <row r="51" spans="2:15">
      <c r="C51" s="1" t="s">
        <v>63</v>
      </c>
      <c r="E51" s="13"/>
      <c r="F51" s="14"/>
      <c r="G51" s="14"/>
      <c r="H51" s="14"/>
      <c r="I51" s="28"/>
      <c r="K51" s="12"/>
      <c r="L51" s="6"/>
      <c r="M51" s="6"/>
      <c r="N51" s="6"/>
      <c r="O51" s="27"/>
    </row>
    <row r="52" spans="2:15">
      <c r="C52" s="25" t="s">
        <v>69</v>
      </c>
      <c r="E52" s="13">
        <v>710</v>
      </c>
      <c r="F52" s="14"/>
      <c r="G52" s="14"/>
      <c r="H52" s="14"/>
      <c r="I52" s="28"/>
      <c r="K52" s="12"/>
      <c r="L52" s="6"/>
      <c r="M52" s="6"/>
      <c r="N52" s="6"/>
      <c r="O52" s="27"/>
    </row>
    <row r="53" spans="2:15">
      <c r="C53" s="25" t="s">
        <v>70</v>
      </c>
      <c r="E53" s="13">
        <f>78455.5-25000+19305.28</f>
        <v>72760.78</v>
      </c>
      <c r="F53" s="14"/>
      <c r="G53" s="14"/>
      <c r="H53" s="14"/>
      <c r="I53" s="28"/>
      <c r="K53" s="12"/>
      <c r="L53" s="6"/>
      <c r="M53" s="6"/>
      <c r="N53" s="6"/>
      <c r="O53" s="27"/>
    </row>
    <row r="54" spans="2:15">
      <c r="C54" s="25" t="s">
        <v>71</v>
      </c>
      <c r="E54" s="13">
        <v>364979.16</v>
      </c>
      <c r="F54" s="14"/>
      <c r="G54" s="14"/>
      <c r="H54" s="14"/>
      <c r="I54" s="28"/>
      <c r="K54" s="12"/>
      <c r="L54" s="6"/>
      <c r="M54" s="6"/>
      <c r="N54" s="6"/>
      <c r="O54" s="27"/>
    </row>
    <row r="55" spans="2:15">
      <c r="C55" s="25" t="s">
        <v>72</v>
      </c>
      <c r="E55" s="13"/>
      <c r="F55" s="14"/>
      <c r="G55" s="14"/>
      <c r="H55" s="14"/>
      <c r="I55" s="28"/>
      <c r="K55" s="12"/>
      <c r="L55" s="6"/>
      <c r="M55" s="6"/>
      <c r="N55" s="6"/>
      <c r="O55" s="27"/>
    </row>
    <row r="56" spans="2:15">
      <c r="C56" s="25" t="s">
        <v>73</v>
      </c>
      <c r="E56" s="18"/>
      <c r="F56" s="19"/>
      <c r="G56" s="19"/>
      <c r="H56" s="19"/>
      <c r="I56" s="33"/>
      <c r="K56" s="34"/>
      <c r="L56" s="35"/>
      <c r="M56" s="35"/>
      <c r="N56" s="35"/>
      <c r="O56" s="36"/>
    </row>
    <row r="58" spans="2:15">
      <c r="B58" s="4">
        <v>5</v>
      </c>
      <c r="C58" s="1" t="s">
        <v>74</v>
      </c>
    </row>
    <row r="60" spans="2:15">
      <c r="C60" s="1" t="s">
        <v>75</v>
      </c>
      <c r="E60" s="72" t="s">
        <v>76</v>
      </c>
      <c r="F60" s="73"/>
    </row>
    <row r="61" spans="2:15">
      <c r="C61" s="1" t="s">
        <v>77</v>
      </c>
      <c r="E61" s="74" t="s">
        <v>78</v>
      </c>
      <c r="F61" s="75"/>
    </row>
    <row r="62" spans="2:15">
      <c r="C62" s="1" t="s">
        <v>79</v>
      </c>
      <c r="E62" s="76" t="s">
        <v>80</v>
      </c>
      <c r="F62" s="77"/>
    </row>
    <row r="64" spans="2:15">
      <c r="B64" s="4">
        <v>5</v>
      </c>
      <c r="C64" s="1" t="s">
        <v>81</v>
      </c>
    </row>
    <row r="66" spans="1:15" s="3" customFormat="1">
      <c r="A66" s="1"/>
      <c r="B66" s="4"/>
      <c r="C66" s="78" t="s">
        <v>82</v>
      </c>
      <c r="D66" s="79"/>
      <c r="E66" s="80"/>
      <c r="F66" s="80"/>
      <c r="G66" s="80"/>
      <c r="H66" s="80"/>
      <c r="I66" s="81"/>
      <c r="J66" s="6"/>
      <c r="K66" s="6"/>
      <c r="L66" s="6"/>
      <c r="M66" s="6"/>
      <c r="N66" s="6"/>
      <c r="O66" s="6"/>
    </row>
    <row r="67" spans="1:15" s="3" customFormat="1">
      <c r="A67" s="1"/>
      <c r="B67" s="4"/>
      <c r="C67" s="82"/>
      <c r="D67" s="83"/>
      <c r="E67" s="84"/>
      <c r="F67" s="84"/>
      <c r="G67" s="84"/>
      <c r="H67" s="84"/>
      <c r="I67" s="85"/>
      <c r="J67" s="6"/>
      <c r="K67" s="6"/>
      <c r="L67" s="6"/>
      <c r="M67" s="6"/>
      <c r="N67" s="6"/>
      <c r="O67" s="6"/>
    </row>
    <row r="68" spans="1:15" s="3" customFormat="1">
      <c r="A68" s="1"/>
      <c r="B68" s="4"/>
      <c r="C68" s="86"/>
      <c r="D68" s="87"/>
      <c r="E68" s="88"/>
      <c r="F68" s="88"/>
      <c r="G68" s="88"/>
      <c r="H68" s="88"/>
      <c r="I68" s="89"/>
      <c r="J68" s="6"/>
      <c r="K68" s="6"/>
      <c r="L68" s="6"/>
      <c r="M68" s="6"/>
      <c r="N68" s="6"/>
      <c r="O68" s="6"/>
    </row>
  </sheetData>
  <mergeCells count="12">
    <mergeCell ref="C66:I68"/>
    <mergeCell ref="E47:I47"/>
    <mergeCell ref="K47:O47"/>
    <mergeCell ref="E60:F60"/>
    <mergeCell ref="E61:F61"/>
    <mergeCell ref="E62:F62"/>
    <mergeCell ref="E10:I10"/>
    <mergeCell ref="K10:O10"/>
    <mergeCell ref="E23:I23"/>
    <mergeCell ref="K23:O23"/>
    <mergeCell ref="E34:I34"/>
    <mergeCell ref="K34:O34"/>
  </mergeCells>
  <phoneticPr fontId="7" type="noConversion"/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基本信息</vt:lpstr>
      <vt:lpstr>业绩指标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 roger</dc:creator>
  <cp:lastModifiedBy>Philip Gao</cp:lastModifiedBy>
  <dcterms:created xsi:type="dcterms:W3CDTF">2016-04-18T16:00:00Z</dcterms:created>
  <dcterms:modified xsi:type="dcterms:W3CDTF">2016-06-16T16:17:04Z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