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phillmv/code/ok/logue/source/img/"/>
    </mc:Choice>
  </mc:AlternateContent>
  <bookViews>
    <workbookView xWindow="0" yWindow="460" windowWidth="28720" windowHeight="17540" tabRatio="500" firstSheet="2" activeTab="6"/>
  </bookViews>
  <sheets>
    <sheet name="Toronto - dwelling all" sheetId="1" r:id="rId1"/>
    <sheet name="Toronto - rental" sheetId="2" r:id="rId2"/>
    <sheet name="Toronto - co-op" sheetId="3" r:id="rId3"/>
    <sheet name="Toronto - Combined" sheetId="5" r:id="rId4"/>
    <sheet name="027-0045" sheetId="20" r:id="rId5"/>
    <sheet name="Toronto 1981-2016" sheetId="8" r:id="rId6"/>
    <sheet name="Renter Core Hsg Need" sheetId="22" r:id="rId7"/>
    <sheet name="ON 1969-1986" sheetId="10" r:id="rId8"/>
    <sheet name="ON 1969-2016" sheetId="11" r:id="rId9"/>
    <sheet name="graphs1" sheetId="6" r:id="rId10"/>
    <sheet name="first attempt" sheetId="7" r:id="rId11"/>
    <sheet name="cumulative graphs" sheetId="9"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5" i="22" l="1"/>
  <c r="H66" i="22"/>
  <c r="H67" i="22"/>
  <c r="H68" i="22"/>
  <c r="H69" i="22"/>
  <c r="H70" i="22"/>
  <c r="H71" i="22"/>
  <c r="H72" i="22"/>
  <c r="H73" i="22"/>
  <c r="H74" i="22"/>
  <c r="H75" i="22"/>
  <c r="H76" i="22"/>
  <c r="H77" i="22"/>
  <c r="H78" i="22"/>
  <c r="H64" i="22"/>
  <c r="H40" i="22"/>
  <c r="H41" i="22"/>
  <c r="H42" i="22"/>
  <c r="H43" i="22"/>
  <c r="H44" i="22"/>
  <c r="H45" i="22"/>
  <c r="H46" i="22"/>
  <c r="H47" i="22"/>
  <c r="H48" i="22"/>
  <c r="H49" i="22"/>
  <c r="H50" i="22"/>
  <c r="H51" i="22"/>
  <c r="H52" i="22"/>
  <c r="H53" i="22"/>
  <c r="H39" i="22"/>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G42" i="11"/>
  <c r="G43" i="11"/>
  <c r="G44" i="11"/>
  <c r="G45" i="11"/>
  <c r="G46" i="11"/>
  <c r="G47" i="11"/>
  <c r="G48" i="11"/>
  <c r="G49" i="11"/>
  <c r="G20" i="11"/>
  <c r="G21" i="11"/>
  <c r="G22" i="11"/>
  <c r="G23" i="11"/>
  <c r="G24" i="11"/>
  <c r="G25" i="11"/>
  <c r="G26" i="11"/>
  <c r="G27" i="11"/>
  <c r="G28" i="11"/>
  <c r="G29" i="11"/>
  <c r="G30" i="11"/>
  <c r="G31" i="11"/>
  <c r="G32" i="11"/>
  <c r="G33" i="11"/>
  <c r="G34" i="11"/>
  <c r="G35" i="11"/>
  <c r="G36" i="11"/>
  <c r="G37" i="11"/>
  <c r="G38" i="11"/>
  <c r="G39" i="11"/>
  <c r="G40" i="11"/>
  <c r="G41" i="11"/>
  <c r="F43" i="11"/>
  <c r="F44" i="11"/>
  <c r="F45" i="11"/>
  <c r="F46" i="11"/>
  <c r="F47" i="11"/>
  <c r="F48" i="11"/>
  <c r="F49" i="11"/>
  <c r="F23" i="11"/>
  <c r="F24" i="11"/>
  <c r="F25" i="11"/>
  <c r="F26" i="11"/>
  <c r="F27" i="11"/>
  <c r="F28" i="11"/>
  <c r="F29" i="11"/>
  <c r="F30" i="11"/>
  <c r="F31" i="11"/>
  <c r="F32" i="11"/>
  <c r="F33" i="11"/>
  <c r="F34" i="11"/>
  <c r="F35" i="11"/>
  <c r="F36" i="11"/>
  <c r="F37" i="11"/>
  <c r="F38" i="11"/>
  <c r="F39" i="11"/>
  <c r="F40" i="11"/>
  <c r="F41" i="11"/>
  <c r="F42" i="11"/>
  <c r="F22" i="11"/>
  <c r="J61" i="11"/>
  <c r="G19" i="11"/>
  <c r="E19" i="11"/>
  <c r="G18" i="11"/>
  <c r="E18" i="11"/>
  <c r="G17" i="11"/>
  <c r="E17" i="11"/>
  <c r="G16" i="11"/>
  <c r="E16" i="11"/>
  <c r="G15" i="11"/>
  <c r="E15" i="11"/>
  <c r="G14" i="11"/>
  <c r="E14" i="11"/>
  <c r="G13" i="11"/>
  <c r="E13" i="11"/>
  <c r="G12" i="11"/>
  <c r="E12" i="11"/>
  <c r="G11" i="11"/>
  <c r="E11" i="11"/>
  <c r="G10" i="11"/>
  <c r="E10" i="11"/>
  <c r="G9" i="11"/>
  <c r="E9" i="11"/>
  <c r="G8" i="11"/>
  <c r="E8" i="11"/>
  <c r="G7" i="11"/>
  <c r="E7" i="11"/>
  <c r="G6" i="11"/>
  <c r="E6" i="11"/>
  <c r="G5" i="11"/>
  <c r="E5" i="11"/>
  <c r="G4" i="11"/>
  <c r="E4" i="11"/>
  <c r="G3" i="11"/>
  <c r="E3" i="11"/>
  <c r="G2" i="11"/>
  <c r="E2" i="11"/>
  <c r="G3" i="10"/>
  <c r="G4" i="10"/>
  <c r="G5" i="10"/>
  <c r="G6" i="10"/>
  <c r="G7" i="10"/>
  <c r="G8" i="10"/>
  <c r="G9" i="10"/>
  <c r="G10" i="10"/>
  <c r="G11" i="10"/>
  <c r="G12" i="10"/>
  <c r="G13" i="10"/>
  <c r="G14" i="10"/>
  <c r="G15" i="10"/>
  <c r="G16" i="10"/>
  <c r="G17" i="10"/>
  <c r="G18" i="10"/>
  <c r="G19" i="10"/>
  <c r="G2" i="10"/>
  <c r="E19" i="10"/>
  <c r="E18" i="10"/>
  <c r="E17" i="10"/>
  <c r="E16" i="10"/>
  <c r="E15" i="10"/>
  <c r="E14" i="10"/>
  <c r="E13" i="10"/>
  <c r="E12" i="10"/>
  <c r="E11" i="10"/>
  <c r="E10" i="10"/>
  <c r="E9" i="10"/>
  <c r="E8" i="10"/>
  <c r="E7" i="10"/>
  <c r="E6" i="10"/>
  <c r="E5" i="10"/>
  <c r="E4" i="10"/>
  <c r="E3" i="10"/>
  <c r="E2" i="10"/>
  <c r="K2"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F2" i="9"/>
  <c r="M2" i="9"/>
  <c r="F3" i="9"/>
  <c r="M3" i="9"/>
  <c r="F4" i="9"/>
  <c r="M4" i="9"/>
  <c r="F5" i="9"/>
  <c r="M5" i="9"/>
  <c r="F6" i="9"/>
  <c r="M6" i="9"/>
  <c r="F7" i="9"/>
  <c r="M7" i="9"/>
  <c r="F8" i="9"/>
  <c r="M8" i="9"/>
  <c r="F9" i="9"/>
  <c r="M9" i="9"/>
  <c r="F10" i="9"/>
  <c r="M10" i="9"/>
  <c r="F11" i="9"/>
  <c r="M11" i="9"/>
  <c r="F12" i="9"/>
  <c r="M12" i="9"/>
  <c r="F13" i="9"/>
  <c r="M13" i="9"/>
  <c r="F14" i="9"/>
  <c r="M14" i="9"/>
  <c r="F15" i="9"/>
  <c r="M15" i="9"/>
  <c r="F16" i="9"/>
  <c r="M16" i="9"/>
  <c r="F17" i="9"/>
  <c r="M17" i="9"/>
  <c r="F18" i="9"/>
  <c r="M18" i="9"/>
  <c r="F19" i="9"/>
  <c r="M19" i="9"/>
  <c r="F20" i="9"/>
  <c r="M20" i="9"/>
  <c r="F21" i="9"/>
  <c r="M21" i="9"/>
  <c r="F22" i="9"/>
  <c r="M22" i="9"/>
  <c r="F23" i="9"/>
  <c r="M23" i="9"/>
  <c r="F24" i="9"/>
  <c r="M24" i="9"/>
  <c r="F25" i="9"/>
  <c r="M25" i="9"/>
  <c r="F26" i="9"/>
  <c r="M26" i="9"/>
  <c r="F27" i="9"/>
  <c r="M27" i="9"/>
  <c r="F28" i="9"/>
  <c r="M28" i="9"/>
  <c r="F29" i="9"/>
  <c r="M29" i="9"/>
  <c r="F30" i="9"/>
  <c r="M30" i="9"/>
  <c r="F31" i="9"/>
  <c r="M31" i="9"/>
  <c r="F32" i="9"/>
  <c r="M32" i="9"/>
  <c r="F33" i="9"/>
  <c r="M33" i="9"/>
  <c r="F34" i="9"/>
  <c r="M34" i="9"/>
  <c r="F35" i="9"/>
  <c r="M35" i="9"/>
  <c r="F36" i="9"/>
  <c r="M36" i="9"/>
  <c r="F37" i="9"/>
  <c r="M37" i="9"/>
  <c r="L2"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J2"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I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2" i="8"/>
  <c r="E3" i="7"/>
  <c r="F3" i="7"/>
  <c r="G3" i="7"/>
  <c r="E4" i="7"/>
  <c r="F4" i="7"/>
  <c r="G4" i="7"/>
  <c r="E5" i="7"/>
  <c r="F5" i="7"/>
  <c r="G5" i="7"/>
  <c r="E6" i="7"/>
  <c r="F6" i="7"/>
  <c r="G6" i="7"/>
  <c r="E7" i="7"/>
  <c r="F7" i="7"/>
  <c r="G7" i="7"/>
  <c r="E8" i="7"/>
  <c r="F8" i="7"/>
  <c r="G8" i="7"/>
  <c r="E9" i="7"/>
  <c r="F9" i="7"/>
  <c r="G9" i="7"/>
  <c r="E10" i="7"/>
  <c r="F10" i="7"/>
  <c r="G10" i="7"/>
  <c r="E11" i="7"/>
  <c r="F11" i="7"/>
  <c r="G11" i="7"/>
  <c r="E12" i="7"/>
  <c r="F12" i="7"/>
  <c r="G12" i="7"/>
  <c r="E13" i="7"/>
  <c r="F13" i="7"/>
  <c r="G13" i="7"/>
  <c r="E14" i="7"/>
  <c r="F14" i="7"/>
  <c r="G14" i="7"/>
  <c r="E15" i="7"/>
  <c r="F15" i="7"/>
  <c r="G15" i="7"/>
  <c r="E16" i="7"/>
  <c r="F16" i="7"/>
  <c r="G16" i="7"/>
  <c r="E17" i="7"/>
  <c r="F17" i="7"/>
  <c r="G17" i="7"/>
  <c r="E18" i="7"/>
  <c r="F18" i="7"/>
  <c r="G18" i="7"/>
  <c r="E19" i="7"/>
  <c r="F19" i="7"/>
  <c r="G19" i="7"/>
  <c r="E20" i="7"/>
  <c r="F20" i="7"/>
  <c r="G20" i="7"/>
  <c r="E21" i="7"/>
  <c r="F21" i="7"/>
  <c r="G21" i="7"/>
  <c r="E22" i="7"/>
  <c r="F22" i="7"/>
  <c r="G22" i="7"/>
  <c r="E23" i="7"/>
  <c r="F23" i="7"/>
  <c r="G23" i="7"/>
  <c r="E24" i="7"/>
  <c r="F24" i="7"/>
  <c r="G24" i="7"/>
  <c r="E25" i="7"/>
  <c r="F25" i="7"/>
  <c r="G25" i="7"/>
  <c r="E26" i="7"/>
  <c r="F26" i="7"/>
  <c r="G26" i="7"/>
  <c r="E27" i="7"/>
  <c r="F27" i="7"/>
  <c r="G27" i="7"/>
  <c r="E28" i="7"/>
  <c r="F28" i="7"/>
  <c r="G28" i="7"/>
  <c r="E29" i="7"/>
  <c r="F29" i="7"/>
  <c r="G29" i="7"/>
  <c r="E30" i="7"/>
  <c r="F30" i="7"/>
  <c r="G30" i="7"/>
  <c r="E31" i="7"/>
  <c r="F31" i="7"/>
  <c r="G31" i="7"/>
  <c r="E32" i="7"/>
  <c r="F32" i="7"/>
  <c r="G32" i="7"/>
  <c r="E33" i="7"/>
  <c r="F33" i="7"/>
  <c r="G33" i="7"/>
  <c r="E34" i="7"/>
  <c r="F34" i="7"/>
  <c r="G34" i="7"/>
  <c r="E35" i="7"/>
  <c r="F35" i="7"/>
  <c r="G35" i="7"/>
  <c r="E36" i="7"/>
  <c r="F36" i="7"/>
  <c r="G36" i="7"/>
  <c r="E37" i="7"/>
  <c r="F37" i="7"/>
  <c r="G37" i="7"/>
  <c r="E2" i="7"/>
  <c r="F2" i="7"/>
  <c r="G2" i="7"/>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2" i="6"/>
  <c r="E2" i="6"/>
  <c r="J5" i="5"/>
  <c r="J6" i="5"/>
  <c r="J7" i="5"/>
  <c r="J8" i="5"/>
  <c r="J9" i="5"/>
  <c r="J10" i="5"/>
  <c r="J11" i="5"/>
  <c r="J12" i="5"/>
  <c r="H13" i="5"/>
  <c r="J13" i="5"/>
  <c r="H14" i="5"/>
  <c r="J14" i="5"/>
  <c r="H15" i="5"/>
  <c r="J15" i="5"/>
  <c r="H16" i="5"/>
  <c r="J16" i="5"/>
  <c r="H17" i="5"/>
  <c r="J17" i="5"/>
  <c r="H18" i="5"/>
  <c r="J18" i="5"/>
  <c r="H19" i="5"/>
  <c r="J19" i="5"/>
  <c r="H20" i="5"/>
  <c r="J20" i="5"/>
  <c r="H21" i="5"/>
  <c r="J21" i="5"/>
  <c r="H22" i="5"/>
  <c r="J22" i="5"/>
  <c r="H23" i="5"/>
  <c r="J23" i="5"/>
  <c r="H24" i="5"/>
  <c r="J24" i="5"/>
  <c r="H25" i="5"/>
  <c r="J25" i="5"/>
  <c r="H26" i="5"/>
  <c r="J26" i="5"/>
  <c r="H27" i="5"/>
  <c r="J27" i="5"/>
  <c r="H28" i="5"/>
  <c r="J28" i="5"/>
  <c r="H29" i="5"/>
  <c r="J29" i="5"/>
  <c r="H30" i="5"/>
  <c r="J30" i="5"/>
  <c r="H31" i="5"/>
  <c r="J31" i="5"/>
  <c r="H32" i="5"/>
  <c r="J32" i="5"/>
  <c r="H33" i="5"/>
  <c r="J33" i="5"/>
  <c r="H34" i="5"/>
  <c r="J34" i="5"/>
  <c r="H35" i="5"/>
  <c r="J35" i="5"/>
  <c r="H36" i="5"/>
  <c r="J36" i="5"/>
  <c r="H37" i="5"/>
  <c r="J37" i="5"/>
  <c r="H38" i="5"/>
  <c r="J38" i="5"/>
  <c r="H39" i="5"/>
  <c r="J39" i="5"/>
  <c r="J4" i="5"/>
</calcChain>
</file>

<file path=xl/comments1.xml><?xml version="1.0" encoding="utf-8"?>
<comments xmlns="http://schemas.openxmlformats.org/spreadsheetml/2006/main">
  <authors>
    <author>A satisfied Microsoft Office user</author>
  </authors>
  <commentList>
    <comment ref="A9"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C9"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9"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9"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9"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11"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12"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12" authorId="0">
      <text>
        <r>
          <rPr>
            <sz val="10"/>
            <color indexed="81"/>
            <rFont val="Calibri"/>
          </rPr>
          <t>The household count refers to the number of households being examined.</t>
        </r>
      </text>
    </comment>
    <comment ref="D12"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12"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12"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13"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13" authorId="0">
      <text>
        <r>
          <rPr>
            <sz val="10"/>
            <color indexed="81"/>
            <rFont val="Calibri"/>
          </rPr>
          <t>The year refers to the survey from which the data are derived and include:
- the 1991 Census, 
- the 1996 Census, 
- the 2001 Census, 
- the 2006 Census, and 
- the 2011 National Household Survey.</t>
        </r>
      </text>
    </comment>
    <comment ref="B1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1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19" authorId="0">
      <text>
        <r>
          <rPr>
            <sz val="10"/>
            <color indexed="81"/>
            <rFont val="Calibri"/>
          </rPr>
          <t>Prior to 2001, the City of Toronto was known as the Toronto Metropolitan Municipality.</t>
        </r>
      </text>
    </comment>
    <comment ref="B2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2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2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2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34"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34" authorId="0">
      <text>
        <r>
          <rPr>
            <sz val="10"/>
            <color indexed="81"/>
            <rFont val="Calibri"/>
          </rPr>
          <t>A dwelling is classified as "rented" even if it is provided without cash rent or at a reduced rent or if the dwelling is part of a cooperative.</t>
        </r>
      </text>
    </comment>
    <comment ref="C34"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34"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34"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34"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36"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37"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37" authorId="0">
      <text>
        <r>
          <rPr>
            <sz val="10"/>
            <color indexed="81"/>
            <rFont val="Calibri"/>
          </rPr>
          <t>The household count refers to the number of households being examined.</t>
        </r>
      </text>
    </comment>
    <comment ref="D37"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37"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37"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38"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38" authorId="0">
      <text>
        <r>
          <rPr>
            <sz val="10"/>
            <color indexed="81"/>
            <rFont val="Calibri"/>
          </rPr>
          <t>The year refers to the survey from which the data are derived and include:
- the 1991 Census, 
- the 1996 Census, 
- the 2001 Census, 
- the 2006 Census, and 
- the 2011 National Household Survey.</t>
        </r>
      </text>
    </comment>
    <comment ref="B4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4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44" authorId="0">
      <text>
        <r>
          <rPr>
            <sz val="10"/>
            <color indexed="81"/>
            <rFont val="Calibri"/>
          </rPr>
          <t>Prior to 2001, the City of Toronto was known as the Toronto Metropolitan Municipality.</t>
        </r>
      </text>
    </comment>
    <comment ref="B4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4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5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5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59"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59" authorId="0">
      <text>
        <r>
          <rPr>
            <sz val="10"/>
            <color indexed="81"/>
            <rFont val="Calibri"/>
          </rPr>
          <t>A dwelling is classified as "rented" even if it is provided without cash rent or at a reduced rent or if the dwelling is part of a cooperative.</t>
        </r>
      </text>
    </comment>
    <comment ref="C59"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59"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59"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H59" authorId="0">
      <text>
        <r>
          <rPr>
            <sz val="10"/>
            <color indexed="81"/>
            <rFont val="Calibri"/>
          </rPr>
          <t xml:space="preserve">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t>
        </r>
      </text>
    </comment>
    <comment ref="I59"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61"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62"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62" authorId="0">
      <text>
        <r>
          <rPr>
            <sz val="10"/>
            <color indexed="81"/>
            <rFont val="Calibri"/>
          </rPr>
          <t>The household count refers to the number of households being examined.</t>
        </r>
      </text>
    </comment>
    <comment ref="D62"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62"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62"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63"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63" authorId="0">
      <text>
        <r>
          <rPr>
            <sz val="10"/>
            <color indexed="81"/>
            <rFont val="Calibri"/>
          </rPr>
          <t>The year refers to the survey from which the data are derived and include:
- the 1991 Census, 
- the 1996 Census, 
- the 2001 Census, 
- the 2006 Census, and 
- the 2011 National Household Survey.</t>
        </r>
      </text>
    </comment>
    <comment ref="B6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6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69" authorId="0">
      <text>
        <r>
          <rPr>
            <sz val="10"/>
            <color indexed="81"/>
            <rFont val="Calibri"/>
          </rPr>
          <t>Prior to 2001, the City of Toronto was known as the Toronto Metropolitan Municipality.</t>
        </r>
      </text>
    </comment>
    <comment ref="B7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7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7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7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84" authorId="0">
      <text>
        <r>
          <rPr>
            <sz val="10"/>
            <color indexed="81"/>
            <rFont val="Calibri"/>
          </rPr>
          <t xml:space="preserve">Total
- Owner
- Renter
Refers to whether some member of the household owns or rents the dwelling.
A dwelling is classified as "owned" even if it is not fully paid for, that is, even if it has a mortgage or some other claim on it. The dwelling may be situated on rented or leased land or be part of a condominium (whether registered or unregistered).
A dwelling is classified as "rented" even if it is provided without cash rent or at a reduced rent or if the dwelling is part of a cooperative.
</t>
        </r>
      </text>
    </comment>
    <comment ref="B84" authorId="0">
      <text>
        <r>
          <rPr>
            <sz val="10"/>
            <color indexed="81"/>
            <rFont val="Calibri"/>
          </rPr>
          <t xml:space="preserve">A dwelling is classified as "owned" even if it is not fully paid for, that is, even if it has a mortgage or some other claim on it. The dwelling may be situated on rented or leased land or be part of a condominium (whether registered or unregistered).
</t>
        </r>
      </text>
    </comment>
    <comment ref="C84" authorId="0">
      <text>
        <r>
          <rPr>
            <sz val="10"/>
            <color indexed="81"/>
            <rFont val="Calibri"/>
          </rPr>
          <t>Total
- Non-Senior households
- - 15-29 Years
- - 30-44 Years
- - 45-64 Years
- Senior households
Refers to age ranges for the primary household maintainer. 
The primary household maintainer refers to the person in the household most responsible for paying the rent or mortgage, the taxes, the electricity, etc., for the dwelling. If no person in the household is responsible for such payments, the household member indicated on the questionnaire as "Person 1" is considered to be the only household maintainer. In order for a person identified as being responsible for the household payments to be considered as the household maintainer, that person must be 15 years of age or older and be related to Person 1 in terms other than as a lodger or an employee (or as a member of a lodger's or an employee's census family).
In non-senior-led households, the primary household maintainer is less than 65 years of age.
In senior-led households, the primary household maintainer is aged 65 or over.</t>
        </r>
      </text>
    </comment>
    <comment ref="E84" authorId="0">
      <text>
        <r>
          <rPr>
            <sz val="10"/>
            <color indexed="81"/>
            <rFont val="Calibri"/>
          </rPr>
          <t>Total All Household Types 
- Family Households
- - Couples 
- - Lone-parent Families 
- - Multi-family Households
- Non-Family Households 
Refers to the basic division of private households into family and non-family households.
A family household is a household that contains at least one census family, that is, a married couple with or without sons or daughters, a couple living common-law with or without sons or daughters, or a lone parent living with one or more sons or daughters. Prior to the 2001 Census, the sons or daughters had to have never been married to be considered children in the household. Most of these couple- and lone-parent families live in one-family households. However, a few reside in multiple-family households.
A multiple-family household is made up of two or more families (with or without additional non-family persons) occupying the same private dwelling. 
A non-family household consists either of one person living alone in a private dwelling or of two or more people who share a private dwelling but who do not constitute a family</t>
        </r>
      </text>
    </comment>
    <comment ref="G84" authorId="0">
      <text>
        <r>
          <rPr>
            <sz val="10"/>
            <color indexed="81"/>
            <rFont val="Calibri"/>
          </rPr>
          <t>Total - All households regardless of core housing need status
- Household is not in Core Housing Need
- Household is in Core Housing Need
A household is said to be in core housing need if its housing falls below at least one of the adequacy, suitability, or affordability standards and it would have to spend 30% or more of its total before-tax income to pay the median rent of alternative local housing that is acceptable (meets all three standards).
- Adequate dwellings are those reported by their residents as not requiring any major repairs.
- Suitable dwellings have enough bedrooms for the size and make-up of resident households, according to National Occupancy Standard (NOS) requirements.
- Affordable dwellings cost less than 30% of total before-tax household income. 
A household is not in core housing need if its housing meets all of the adequacy, suitability and affordability standards
OR,
If its housing does not meet one or more of these standards, but it has sufficient income to obtain alternative local housing that is acceptable (meets all three standards).
NOTE: Non-family households with at least one maintainer aged 15 to 29 attending school full-time are considered not to be in core housing need regardless of their circumstances. Attending school full-time is considered a transitional phase, and low incomes earned by student households are viewed as being a temporary condition.</t>
        </r>
      </text>
    </comment>
    <comment ref="I84" authorId="0">
      <text>
        <r>
          <rPr>
            <sz val="10"/>
            <color indexed="81"/>
            <rFont val="Calibri"/>
          </rPr>
          <t xml:space="preserve">Total of all households regardless of housing standards
- Above all housing standards
- Below housing standards
- - Below Adequacy Standard
- - Below Affordability Standard
- - Below Suitability Standard 
Indicates whether households live in accommodation that meets or falls short of the adequacy, affordability and suitability housing standards. 
Adequate dwellings are those reported by their residents as not requiring any major repairs. The dwelling, according to its residents, requires major repairs. Major repairs include those to defective plumbing or electrical wiring, or structural repairs to walls, floors or ceilings.
Affordable dwellings cost less than 30% of before-tax household income.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Suitable housing has enough bedrooms for the size and make-up of resident households, according to National Occupancy Standard (NOS) requirements. Enough bedrooms based on NOS requirements means one bedroom for:
- each cohabiting adult couple; 
- each lone parent; 
- unattached household member 18 years of age and over; 
- same-sex pair of children under age 18; 
- and additional boy or girl in the family, unless there are two opposite sex children under 5 years of age, in which case they are expected to share a bedroom. 
A household of one individual can occupy a bachelor unit (i.e. a unit with no bedroom).
NOTE: The total number of households below housing standards will not be the sum of the number below the individual standards since some households are below two or more housing standards. For example, a household living below both the affordability and adequacy standards would be counted as being under both standards, resulting in double counting when the two standards are added together.
</t>
        </r>
      </text>
    </comment>
    <comment ref="A86" authorId="0">
      <text>
        <r>
          <rPr>
            <sz val="10"/>
            <color indexed="81"/>
            <rFont val="Calibri"/>
          </rPr>
          <t xml:space="preserve">Total - Regardless of Aboriginal status
- Aboriginal household
- Non-Aboriginal household
Aboriginal household status refers to whether or not a household is classified as being an Aboriginal household. An Aboriginal household is defined by CMHC as one of the following: 
a) a non-family household in which at least 50% of household members self-identified as Aboriginal;
or
b) a family household that meets at least one of two criteria:
- at least one spouse, common-law partner, or lone parent self-identified as an Aboriginal;
or
- at least 50% of household members self-identified as Aboriginal.
A person self-identifies as being Aboriginal on the census questionnaire. Aboriginal identities include North American Indians (both status and non-status), Métis and Inuit.
NOTE 1: HiCO data, for 1996, 2001, 2006, and 2011 define Aboriginal households using the Aboriginal identity of household members. By contrast, in 1991, Aboriginal households could only be defined using the ethnic origins of household members. Since ethnic origins and Aboriginal identity are very different concepts that produce very different estimates for households, HiCO provides only 1996, 2001, 2006 and 2011 data, in order to ensure the comparability of household estimates. For more information on Aboriginal identity and ethnic origins, please consult Statistics Canada's National Household Survey Dictionary.
NOTE 2: Caution should be exercised in analyzing trends for Aboriginal households. Over time, patterns in Aboriginal self-identification for the Census have changed, and in recent years, a growing number of people who had not previously identified with an Aboriginal group are now doing so. Demographic factors are thought to have accounted for about half of overall Aboriginal population, while non-demographic factors, such as increased awareness of Aboriginal roots as well as changes in net undercoverage in the census over time, accounted for the other half. </t>
        </r>
      </text>
    </comment>
    <comment ref="A87" authorId="0">
      <text>
        <r>
          <rPr>
            <sz val="10"/>
            <color indexed="81"/>
            <rFont val="Calibri"/>
          </rPr>
          <t xml:space="preserve">Household Count
Average Household Income
Average Shelter Cost
Average Shelter - Cost - to - Income Ratio (STIR)
This variable displays statistical data on the households examined in HiCO. 
The household count refers to the number of households being examined.
Average household income refers to the total annual before-tax household income from all sources for all members of the household 15 years of age or over. Income sources include, but are not limited to, employment income, investment income, and transfer payments from the government.
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
</t>
        </r>
      </text>
    </comment>
    <comment ref="C87" authorId="0">
      <text>
        <r>
          <rPr>
            <sz val="10"/>
            <color indexed="81"/>
            <rFont val="Calibri"/>
          </rPr>
          <t>The household count refers to the number of households being examined.</t>
        </r>
      </text>
    </comment>
    <comment ref="D87" authorId="0">
      <text>
        <r>
          <rPr>
            <sz val="10"/>
            <color indexed="81"/>
            <rFont val="Calibri"/>
          </rPr>
          <t>Average household income refers to the total annual before-tax household income from all sources for all members of the household 15 years of age or over. Income sources include, but are not limited to, employment income, investment income, and transfer payments from the government.</t>
        </r>
      </text>
    </comment>
    <comment ref="E87" authorId="0">
      <text>
        <r>
          <rPr>
            <sz val="10"/>
            <color indexed="81"/>
            <rFont val="Calibri"/>
          </rPr>
          <t xml:space="preserve">Average shelter cost refers to the total monthly shelter cost paid by the household for their dwelling. Shelter costs include the following:
- for renters, rent and any payments for electricity, fuel, water and other municipal services; 
and
- for owners, mortgage payments (principal and interest), property taxes, and any condominium fees, along with payments for electricity, fuel, water and other municipal services.
</t>
        </r>
      </text>
    </comment>
    <comment ref="F87" authorId="0">
      <text>
        <r>
          <rPr>
            <sz val="10"/>
            <color indexed="81"/>
            <rFont val="Calibri"/>
          </rPr>
          <t>Average shelter-cost-to-income ratio (STIR) refers to the proportion of total before-tax household income spent on shelter. The shelter-cost-to-income ratio is calculated for each household individually by dividing its total annual shelter cost by its total annual income. The average STIR is then computed by taking the average of the individual households' STIRs.
NOTE: The average STIR is not calculated by dividing the average shelter cost by the average household income.</t>
        </r>
      </text>
    </comment>
    <comment ref="A88" authorId="0">
      <text>
        <r>
          <rPr>
            <sz val="10"/>
            <color indexed="81"/>
            <rFont val="Calibri"/>
          </rPr>
          <t>The geographic coverage in HiCO includes Canada, the provinces, and territories, as well as Census Divisions, Census Metropolitan Areas (CMAs) and Census Agglomerations (CAs).
NOTE: These data reflect boundaries in existence at the time of enumeration. They are not adjusted for any changes in the boundaries of CMAs, CAs or Census Divisions that occurred between 1991 and 2011. In addition, the CMA and CA totals for Canada include only those areas which were CMAs or CAs in the reference year and are not adjusted for changes which occurred in the number of communities classified as CMAs and CAs between 1991 and 2011.</t>
        </r>
      </text>
    </comment>
    <comment ref="B88" authorId="0">
      <text>
        <r>
          <rPr>
            <sz val="10"/>
            <color indexed="81"/>
            <rFont val="Calibri"/>
          </rPr>
          <t>The year refers to the survey from which the data are derived and include:
- the 1991 Census, 
- the 1996 Census, 
- the 2001 Census, 
- the 2006 Census, and 
- the 2011 National Household Survey.</t>
        </r>
      </text>
    </comment>
    <comment ref="B9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9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A94" authorId="0">
      <text>
        <r>
          <rPr>
            <sz val="10"/>
            <color indexed="81"/>
            <rFont val="Calibri"/>
          </rPr>
          <t>Prior to 2001, the City of Toronto was known as the Toronto Metropolitan Municipality.</t>
        </r>
      </text>
    </comment>
    <comment ref="B96"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98"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 ref="B101" authorId="0">
      <text>
        <r>
          <rPr>
            <sz val="10"/>
            <color indexed="81"/>
            <rFont val="Calibri"/>
          </rPr>
          <t>The 2001 estimates of core housing need presented in Housing in Canada On-line (HiCO) have been updated. Estimates of housing need in the Nunavik region of Quebec have been updated based on revised information on housing costs and core need income thresholds in this non-market area. As a result of this update, small adjustments have been made to the core housing need data presented in HiCO for the totals for Quebec and Canada.</t>
        </r>
      </text>
    </comment>
    <comment ref="B103" authorId="0">
      <text>
        <r>
          <rPr>
            <sz val="10"/>
            <color indexed="81"/>
            <rFont val="Calibri"/>
          </rPr>
          <t>On September 11, 2013, Statistics Canada published income, earnings, housing and shelter cost data, including data on condominiums, from its voluntary 2011 National Household Survey (NHS), which in 2011 replaced the former mandatory "long form" census. 
Statistics Canada has cautioned that because of the methodological change from a mandatory to voluntary survey, data from the 2011 NHS may not be strictly comparable to those from earlier censuses.</t>
        </r>
      </text>
    </comment>
  </commentList>
</comments>
</file>

<file path=xl/sharedStrings.xml><?xml version="1.0" encoding="utf-8"?>
<sst xmlns="http://schemas.openxmlformats.org/spreadsheetml/2006/main" count="281" uniqueCount="95">
  <si>
    <t xml:space="preserve">Toronto (C) — Historical Completions by Dwelling Type  </t>
  </si>
  <si>
    <t>1990 to 2016 Intended Markets - All</t>
  </si>
  <si>
    <t>Single</t>
  </si>
  <si>
    <t>Semi-Detached</t>
  </si>
  <si>
    <t>Row</t>
  </si>
  <si>
    <t>Apartment</t>
  </si>
  <si>
    <t>All</t>
  </si>
  <si>
    <t>Source</t>
  </si>
  <si>
    <t>CMHC Starts and Completions Survey</t>
  </si>
  <si>
    <t>1990 to 2016 Rental</t>
  </si>
  <si>
    <t>1990 to 2016 Co-op</t>
  </si>
  <si>
    <t>All Co-Ops</t>
  </si>
  <si>
    <t>Adjusted Rentals</t>
  </si>
  <si>
    <t>Total Completions</t>
  </si>
  <si>
    <t>Rental / Total Ratio</t>
  </si>
  <si>
    <t>Rent / Total Ratio</t>
  </si>
  <si>
    <t>Recession</t>
  </si>
  <si>
    <t>Completion %</t>
  </si>
  <si>
    <t>Condos</t>
  </si>
  <si>
    <t>Rentals</t>
  </si>
  <si>
    <t>Rentals %</t>
  </si>
  <si>
    <t>Condos %</t>
  </si>
  <si>
    <t>Other</t>
  </si>
  <si>
    <t>Rental %</t>
  </si>
  <si>
    <t>Condo %</t>
  </si>
  <si>
    <t>Single %</t>
  </si>
  <si>
    <t>Detached %</t>
  </si>
  <si>
    <t>Rentals + Co-ops</t>
  </si>
  <si>
    <t>Semi</t>
  </si>
  <si>
    <t>CMHC + City of Toronto Report</t>
  </si>
  <si>
    <t>Single + Detached</t>
  </si>
  <si>
    <t>Total</t>
  </si>
  <si>
    <t>Ontario Housing Starts By Category 1969-1986</t>
  </si>
  <si>
    <t>An Economic Assessment of Rent Controls: The Ontario Experience, pg 223</t>
  </si>
  <si>
    <t>Non Rentals</t>
  </si>
  <si>
    <t>Type of unit</t>
  </si>
  <si>
    <t>Total units</t>
  </si>
  <si>
    <t>Homeowner</t>
  </si>
  <si>
    <t>Rental</t>
  </si>
  <si>
    <t>Condo</t>
  </si>
  <si>
    <t>Co-op</t>
  </si>
  <si>
    <t>Other market type</t>
  </si>
  <si>
    <t>Table 027-0045 Canada Mortgage and Housing Corporation, housing starts, by type of dwelling unit and market type in all centres of 10,000 and over for Canada and provinces, annual (units)(1,2,3)</t>
  </si>
  <si>
    <t>Survey or program details:</t>
  </si>
  <si>
    <t>Canada Mortgage and Housing Corporation - 7505</t>
  </si>
  <si>
    <t>Geography</t>
  </si>
  <si>
    <t>Ontario</t>
  </si>
  <si>
    <t>Type of market</t>
  </si>
  <si>
    <t>Footnotes:</t>
  </si>
  <si>
    <t>Geographical areas modified every 5 years to reflect most recent census definitions, therefore, data are not strictly comparable historically.</t>
  </si>
  <si>
    <t>These data are obtained from Canada Mortgage and Housing Corporation (CMHC) and are provided subject to CMHC's End-Use License Agreement.</t>
  </si>
  <si>
    <t>For additional information and definitions, refer to &lt;a href="https://www03.cmhc-schl.gc.ca/hmip-pimh/en/TableMapChart/ScsMasMethodology"&gt;Starts and Completions Survey Methodology and Definitions&lt;/a&gt;.</t>
  </si>
  <si>
    <t>Source:</t>
  </si>
  <si>
    <t>This is non-Statistics Canada information. Table 027-0045 - Canada Mortgage and Housing Corporation, housing starts, by type of dwelling unit and market type in all centres of 10,000 and over for Canada and provinces, annual (units)</t>
  </si>
  <si>
    <t>(accessed: September 12, 2017)</t>
  </si>
  <si>
    <t>Obtained from Canadian Housing Statistics 1987, 1988</t>
  </si>
  <si>
    <t>2011</t>
  </si>
  <si>
    <t>2006</t>
  </si>
  <si>
    <t>2001</t>
  </si>
  <si>
    <t>1996</t>
  </si>
  <si>
    <t>1991</t>
  </si>
  <si>
    <t xml:space="preserve">      Toronto - CMA</t>
  </si>
  <si>
    <t xml:space="preserve">  ONTARIO</t>
  </si>
  <si>
    <t>Year</t>
  </si>
  <si>
    <t>Average STIR (%)</t>
  </si>
  <si>
    <t>Average Shelter Cost ($)</t>
  </si>
  <si>
    <t>Average Household Income ($)</t>
  </si>
  <si>
    <t>Household Count</t>
  </si>
  <si>
    <t>Household Data</t>
  </si>
  <si>
    <t>Total - Regardless of Aboriginal status</t>
  </si>
  <si>
    <t>Aboriginal Hhld</t>
  </si>
  <si>
    <t>Total - All households regardless of standards</t>
  </si>
  <si>
    <t>Hsg Standards</t>
  </si>
  <si>
    <t>Total - Regardless of core need status</t>
  </si>
  <si>
    <t>Core Hsg Need</t>
  </si>
  <si>
    <t>Total - Household type</t>
  </si>
  <si>
    <t>Household Type</t>
  </si>
  <si>
    <t>Total  - Age of Primary Maintainer</t>
  </si>
  <si>
    <t>Age</t>
  </si>
  <si>
    <t xml:space="preserve">  Renters</t>
  </si>
  <si>
    <t>Tenure</t>
  </si>
  <si>
    <t/>
  </si>
  <si>
    <t>Housing in Canada Online</t>
  </si>
  <si>
    <t xml:space="preserve">  Household in core housing need</t>
  </si>
  <si>
    <t>Title:</t>
  </si>
  <si>
    <t>Author:</t>
  </si>
  <si>
    <t>CMHC (Census-based and NHS-based housing indicators and data)</t>
  </si>
  <si>
    <t>Renters in Core Housing Need</t>
  </si>
  <si>
    <t>Ratio of renters</t>
  </si>
  <si>
    <t xml:space="preserve">      Toronto</t>
  </si>
  <si>
    <t>All households</t>
  </si>
  <si>
    <t>Renters</t>
  </si>
  <si>
    <t>Ratio to all residents</t>
  </si>
  <si>
    <t>Owners</t>
  </si>
  <si>
    <t xml:space="preserve">  Owners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</si>
</sst>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sz val="10"/>
      <color indexed="81"/>
      <name val="Calibri"/>
    </font>
    <font>
      <sz val="12"/>
      <color theme="1"/>
      <name val="Times"/>
    </font>
    <font>
      <b/>
      <sz val="10.199999999999999"/>
      <color rgb="FF000000"/>
      <name val="Verdan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10" fontId="0" fillId="0" borderId="0" xfId="0" applyNumberFormat="1"/>
    <xf numFmtId="0" fontId="4" fillId="0" borderId="0" xfId="0" applyFont="1"/>
    <xf numFmtId="0" fontId="3" fillId="0" borderId="0" xfId="0" applyFont="1"/>
    <xf numFmtId="0" fontId="1" fillId="0" borderId="0" xfId="0" applyFont="1"/>
    <xf numFmtId="0" fontId="3" fillId="0" borderId="0" xfId="0" applyFont="1"/>
  </cellXfs>
  <cellStyles count="1">
    <cellStyle name="Normal" xfId="0" builtinId="0"/>
  </cellStyles>
  <dxfs count="0"/>
  <tableStyles count="0" defaultTableStyle="TableStyleMedium9" defaultPivotStyle="PivotStyleMedium7"/>
  <colors>
    <mruColors>
      <color rgb="FF9437FF"/>
      <color rgb="FFFF7E79"/>
      <color rgb="FFFF2600"/>
      <color rgb="FF009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 Id="rId3"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Toronto (C) Housing Completions 1981-2016</a:t>
            </a:r>
          </a:p>
        </c:rich>
      </c:tx>
      <c:layout>
        <c:manualLayout>
          <c:xMode val="edge"/>
          <c:yMode val="edge"/>
          <c:x val="0.00886027803022653"/>
          <c:y val="0.00701370376680607"/>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491103705947693"/>
          <c:y val="0.0774640901392746"/>
          <c:w val="0.930237049378976"/>
          <c:h val="0.826467561899079"/>
        </c:manualLayout>
      </c:layout>
      <c:barChart>
        <c:barDir val="col"/>
        <c:grouping val="percentStacked"/>
        <c:varyColors val="0"/>
        <c:ser>
          <c:idx val="0"/>
          <c:order val="0"/>
          <c:tx>
            <c:strRef>
              <c:f>'Toronto 1981-2016'!$B$1</c:f>
              <c:strCache>
                <c:ptCount val="1"/>
                <c:pt idx="0">
                  <c:v>Rentals + Co-ops</c:v>
                </c:pt>
              </c:strCache>
            </c:strRef>
          </c:tx>
          <c:spPr>
            <a:solidFill>
              <a:schemeClr val="accent2"/>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'Toronto 1981-2016'!$C$1</c:f>
              <c:strCache>
                <c:ptCount val="1"/>
                <c:pt idx="0">
                  <c:v>Condos</c:v>
                </c:pt>
              </c:strCache>
            </c:strRef>
          </c:tx>
          <c:spPr>
            <a:solidFill>
              <a:schemeClr val="accent1"/>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'Toronto 1981-2016'!$D$1</c:f>
              <c:strCache>
                <c:ptCount val="1"/>
                <c:pt idx="0">
                  <c:v>Single</c:v>
                </c:pt>
              </c:strCache>
            </c:strRef>
          </c:tx>
          <c:spPr>
            <a:solidFill>
              <a:schemeClr val="accent4"/>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1981-2016'!$D$2:$D$37</c:f>
              <c:numCache>
                <c:formatCode>General</c:formatCode>
                <c:ptCount val="36"/>
                <c:pt idx="0">
                  <c:v>2462.0</c:v>
                </c:pt>
                <c:pt idx="1">
                  <c:v>1935.0</c:v>
                </c:pt>
                <c:pt idx="2">
                  <c:v>3597.0</c:v>
                </c:pt>
                <c:pt idx="3">
                  <c:v>2603.0</c:v>
                </c:pt>
                <c:pt idx="4">
                  <c:v>2798.0</c:v>
                </c:pt>
                <c:pt idx="5">
                  <c:v>2645.0</c:v>
                </c:pt>
                <c:pt idx="6">
                  <c:v>674.0</c:v>
                </c:pt>
                <c:pt idx="7">
                  <c:v>1396.0</c:v>
                </c:pt>
                <c:pt idx="8">
                  <c:v>2083.0</c:v>
                </c:pt>
                <c:pt idx="9" formatCode="#,##0">
                  <c:v>1629.0</c:v>
                </c:pt>
                <c:pt idx="10">
                  <c:v>998.0</c:v>
                </c:pt>
                <c:pt idx="11">
                  <c:v>736.0</c:v>
                </c:pt>
                <c:pt idx="12">
                  <c:v>850.0</c:v>
                </c:pt>
                <c:pt idx="13">
                  <c:v>787.0</c:v>
                </c:pt>
                <c:pt idx="14">
                  <c:v>739.0</c:v>
                </c:pt>
                <c:pt idx="15">
                  <c:v>826.0</c:v>
                </c:pt>
                <c:pt idx="16" formatCode="#,##0">
                  <c:v>1016.0</c:v>
                </c:pt>
                <c:pt idx="17" formatCode="#,##0">
                  <c:v>1122.0</c:v>
                </c:pt>
                <c:pt idx="18" formatCode="#,##0">
                  <c:v>1314.0</c:v>
                </c:pt>
                <c:pt idx="19" formatCode="#,##0">
                  <c:v>1203.0</c:v>
                </c:pt>
                <c:pt idx="20" formatCode="#,##0">
                  <c:v>1059.0</c:v>
                </c:pt>
                <c:pt idx="21" formatCode="#,##0">
                  <c:v>1124.0</c:v>
                </c:pt>
                <c:pt idx="22" formatCode="#,##0">
                  <c:v>1759.0</c:v>
                </c:pt>
                <c:pt idx="23" formatCode="#,##0">
                  <c:v>1876.0</c:v>
                </c:pt>
                <c:pt idx="24" formatCode="#,##0">
                  <c:v>1799.0</c:v>
                </c:pt>
                <c:pt idx="25" formatCode="#,##0">
                  <c:v>1148.0</c:v>
                </c:pt>
                <c:pt idx="26" formatCode="#,##0">
                  <c:v>1085.0</c:v>
                </c:pt>
                <c:pt idx="27" formatCode="#,##0">
                  <c:v>1008.0</c:v>
                </c:pt>
                <c:pt idx="28">
                  <c:v>987.0</c:v>
                </c:pt>
                <c:pt idx="29">
                  <c:v>849.0</c:v>
                </c:pt>
                <c:pt idx="30">
                  <c:v>865.0</c:v>
                </c:pt>
                <c:pt idx="31">
                  <c:v>877.0</c:v>
                </c:pt>
                <c:pt idx="32" formatCode="#,##0">
                  <c:v>1013.0</c:v>
                </c:pt>
                <c:pt idx="33" formatCode="#,##0">
                  <c:v>1205.0</c:v>
                </c:pt>
                <c:pt idx="34" formatCode="#,##0">
                  <c:v>1124.0</c:v>
                </c:pt>
                <c:pt idx="35" formatCode="#,##0">
                  <c:v>1250.0</c:v>
                </c:pt>
              </c:numCache>
            </c:numRef>
          </c:val>
        </c:ser>
        <c:ser>
          <c:idx val="3"/>
          <c:order val="3"/>
          <c:tx>
            <c:strRef>
              <c:f>'Toronto 1981-2016'!$E$1</c:f>
              <c:strCache>
                <c:ptCount val="1"/>
                <c:pt idx="0">
                  <c:v>Semi-Detached</c:v>
                </c:pt>
              </c:strCache>
            </c:strRef>
          </c:tx>
          <c:spPr>
            <a:solidFill>
              <a:schemeClr val="accent5"/>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1981-2016'!$E$2:$E$37</c:f>
              <c:numCache>
                <c:formatCode>General</c:formatCode>
                <c:ptCount val="36"/>
                <c:pt idx="0">
                  <c:v>1172.0</c:v>
                </c:pt>
                <c:pt idx="1">
                  <c:v>934.0</c:v>
                </c:pt>
                <c:pt idx="2">
                  <c:v>198.0</c:v>
                </c:pt>
                <c:pt idx="3">
                  <c:v>102.0</c:v>
                </c:pt>
                <c:pt idx="4">
                  <c:v>174.0</c:v>
                </c:pt>
                <c:pt idx="5">
                  <c:v>22.0</c:v>
                </c:pt>
                <c:pt idx="6">
                  <c:v>160.0</c:v>
                </c:pt>
                <c:pt idx="7">
                  <c:v>86.0</c:v>
                </c:pt>
                <c:pt idx="8">
                  <c:v>108.0</c:v>
                </c:pt>
                <c:pt idx="9">
                  <c:v>72.0</c:v>
                </c:pt>
                <c:pt idx="10">
                  <c:v>66.0</c:v>
                </c:pt>
                <c:pt idx="11">
                  <c:v>72.0</c:v>
                </c:pt>
                <c:pt idx="12">
                  <c:v>54.0</c:v>
                </c:pt>
                <c:pt idx="13">
                  <c:v>108.0</c:v>
                </c:pt>
                <c:pt idx="14">
                  <c:v>84.0</c:v>
                </c:pt>
                <c:pt idx="15">
                  <c:v>132.0</c:v>
                </c:pt>
                <c:pt idx="16">
                  <c:v>348.0</c:v>
                </c:pt>
                <c:pt idx="17">
                  <c:v>238.0</c:v>
                </c:pt>
                <c:pt idx="18">
                  <c:v>546.0</c:v>
                </c:pt>
                <c:pt idx="19">
                  <c:v>302.0</c:v>
                </c:pt>
                <c:pt idx="20">
                  <c:v>668.0</c:v>
                </c:pt>
                <c:pt idx="21">
                  <c:v>406.0</c:v>
                </c:pt>
                <c:pt idx="22">
                  <c:v>630.0</c:v>
                </c:pt>
                <c:pt idx="23">
                  <c:v>333.0</c:v>
                </c:pt>
                <c:pt idx="24">
                  <c:v>440.0</c:v>
                </c:pt>
                <c:pt idx="25">
                  <c:v>221.0</c:v>
                </c:pt>
                <c:pt idx="26">
                  <c:v>142.0</c:v>
                </c:pt>
                <c:pt idx="27">
                  <c:v>178.0</c:v>
                </c:pt>
                <c:pt idx="28">
                  <c:v>408.0</c:v>
                </c:pt>
                <c:pt idx="29">
                  <c:v>166.0</c:v>
                </c:pt>
                <c:pt idx="30">
                  <c:v>82.0</c:v>
                </c:pt>
                <c:pt idx="31">
                  <c:v>230.0</c:v>
                </c:pt>
                <c:pt idx="32">
                  <c:v>172.0</c:v>
                </c:pt>
                <c:pt idx="33">
                  <c:v>136.0</c:v>
                </c:pt>
                <c:pt idx="34">
                  <c:v>106.0</c:v>
                </c:pt>
                <c:pt idx="35">
                  <c:v>108.0</c:v>
                </c:pt>
              </c:numCache>
            </c:numRef>
          </c:val>
        </c:ser>
        <c:ser>
          <c:idx val="4"/>
          <c:order val="4"/>
          <c:tx>
            <c:strRef>
              <c:f>'Toronto 1981-2016'!$F$1</c:f>
              <c:strCache>
                <c:ptCount val="1"/>
                <c:pt idx="0">
                  <c:v>Other</c:v>
                </c:pt>
              </c:strCache>
            </c:strRef>
          </c:tx>
          <c:spPr>
            <a:solidFill>
              <a:schemeClr val="accent3"/>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1981-2016'!$F$2:$F$37</c:f>
              <c:numCache>
                <c:formatCode>General</c:formatCode>
                <c:ptCount val="36"/>
                <c:pt idx="0">
                  <c:v>799.0</c:v>
                </c:pt>
                <c:pt idx="1">
                  <c:v>373.0</c:v>
                </c:pt>
                <c:pt idx="2">
                  <c:v>50.0</c:v>
                </c:pt>
                <c:pt idx="3">
                  <c:v>8.0</c:v>
                </c:pt>
                <c:pt idx="4">
                  <c:v>272.0</c:v>
                </c:pt>
                <c:pt idx="5">
                  <c:v>236.0</c:v>
                </c:pt>
                <c:pt idx="6">
                  <c:v>1205.0</c:v>
                </c:pt>
                <c:pt idx="7">
                  <c:v>56.0</c:v>
                </c:pt>
                <c:pt idx="8">
                  <c:v>281.0</c:v>
                </c:pt>
                <c:pt idx="9">
                  <c:v>87.0</c:v>
                </c:pt>
                <c:pt idx="10">
                  <c:v>40.0</c:v>
                </c:pt>
                <c:pt idx="11">
                  <c:v>129.0</c:v>
                </c:pt>
                <c:pt idx="12">
                  <c:v>63.0</c:v>
                </c:pt>
                <c:pt idx="13">
                  <c:v>82.0</c:v>
                </c:pt>
                <c:pt idx="14">
                  <c:v>95.0</c:v>
                </c:pt>
                <c:pt idx="15">
                  <c:v>258.0</c:v>
                </c:pt>
                <c:pt idx="16">
                  <c:v>780.0</c:v>
                </c:pt>
                <c:pt idx="17">
                  <c:v>1359.0</c:v>
                </c:pt>
                <c:pt idx="18">
                  <c:v>1204.0</c:v>
                </c:pt>
                <c:pt idx="19">
                  <c:v>1128.0</c:v>
                </c:pt>
                <c:pt idx="20">
                  <c:v>1168.0</c:v>
                </c:pt>
                <c:pt idx="21">
                  <c:v>1053.0</c:v>
                </c:pt>
                <c:pt idx="22">
                  <c:v>1058.0</c:v>
                </c:pt>
                <c:pt idx="23">
                  <c:v>761.0</c:v>
                </c:pt>
                <c:pt idx="24">
                  <c:v>1361.0</c:v>
                </c:pt>
                <c:pt idx="25">
                  <c:v>997.0</c:v>
                </c:pt>
                <c:pt idx="26">
                  <c:v>552.0</c:v>
                </c:pt>
                <c:pt idx="27">
                  <c:v>940.0</c:v>
                </c:pt>
                <c:pt idx="28">
                  <c:v>919.0</c:v>
                </c:pt>
                <c:pt idx="29">
                  <c:v>290.0</c:v>
                </c:pt>
                <c:pt idx="30">
                  <c:v>626.0</c:v>
                </c:pt>
                <c:pt idx="31">
                  <c:v>483.0</c:v>
                </c:pt>
                <c:pt idx="32">
                  <c:v>671.0</c:v>
                </c:pt>
                <c:pt idx="33">
                  <c:v>446.0</c:v>
                </c:pt>
                <c:pt idx="34">
                  <c:v>187.0</c:v>
                </c:pt>
                <c:pt idx="35">
                  <c:v>236.0</c:v>
                </c:pt>
              </c:numCache>
            </c:numRef>
          </c:val>
        </c:ser>
        <c:dLbls>
          <c:showLegendKey val="0"/>
          <c:showVal val="0"/>
          <c:showCatName val="0"/>
          <c:showSerName val="0"/>
          <c:showPercent val="0"/>
          <c:showBubbleSize val="0"/>
        </c:dLbls>
        <c:gapWidth val="20"/>
        <c:overlap val="100"/>
        <c:axId val="2097287568"/>
        <c:axId val="2097283984"/>
      </c:barChart>
      <c:catAx>
        <c:axId val="2097287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97283984"/>
        <c:crosses val="autoZero"/>
        <c:auto val="1"/>
        <c:lblAlgn val="ctr"/>
        <c:lblOffset val="100"/>
        <c:noMultiLvlLbl val="0"/>
      </c:catAx>
      <c:valAx>
        <c:axId val="2097283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97287568"/>
        <c:crosses val="autoZero"/>
        <c:crossBetween val="between"/>
      </c:valAx>
      <c:spPr>
        <a:noFill/>
        <a:ln>
          <a:noFill/>
        </a:ln>
        <a:effectLst/>
      </c:spPr>
    </c:plotArea>
    <c:legend>
      <c:legendPos val="t"/>
      <c:layout>
        <c:manualLayout>
          <c:xMode val="edge"/>
          <c:yMode val="edge"/>
          <c:x val="0.466937964926453"/>
          <c:y val="0.0116738822428873"/>
          <c:w val="0.514894139822949"/>
          <c:h val="0.043046696768974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Toronto</a:t>
            </a:r>
            <a:r>
              <a:rPr lang="en-US" baseline="0"/>
              <a:t> Housing Completions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1"/>
          <c:order val="1"/>
          <c:tx>
            <c:strRef>
              <c:f>'first attempt'!$E$1</c:f>
              <c:strCache>
                <c:ptCount val="1"/>
                <c:pt idx="0">
                  <c:v>Rentals %</c:v>
                </c:pt>
              </c:strCache>
            </c:strRef>
          </c:tx>
          <c:spPr>
            <a:solidFill>
              <a:schemeClr val="accent2"/>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attempt'!$E$2:$E$37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ser>
          <c:idx val="2"/>
          <c:order val="2"/>
          <c:tx>
            <c:strRef>
              <c:f>'first attempt'!$F$1</c:f>
              <c:strCache>
                <c:ptCount val="1"/>
                <c:pt idx="0">
                  <c:v>Condos %</c:v>
                </c:pt>
              </c:strCache>
            </c:strRef>
          </c:tx>
          <c:spPr>
            <a:solidFill>
              <a:schemeClr val="accent1"/>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attempt'!$F$2:$F$37</c:f>
              <c:numCache>
                <c:formatCode>0.00%</c:formatCode>
                <c:ptCount val="36"/>
                <c:pt idx="0">
                  <c:v>0.298348789866546</c:v>
                </c:pt>
                <c:pt idx="1">
                  <c:v>0.178658324643726</c:v>
                </c:pt>
                <c:pt idx="2">
                  <c:v>0.153636611277581</c:v>
                </c:pt>
                <c:pt idx="3">
                  <c:v>0.145581844519556</c:v>
                </c:pt>
                <c:pt idx="4">
                  <c:v>0.0889789303079416</c:v>
                </c:pt>
                <c:pt idx="5">
                  <c:v>0.199561102729392</c:v>
                </c:pt>
                <c:pt idx="6">
                  <c:v>0.519976921967402</c:v>
                </c:pt>
                <c:pt idx="7">
                  <c:v>0.308985132514544</c:v>
                </c:pt>
                <c:pt idx="8">
                  <c:v>0.585342685956452</c:v>
                </c:pt>
                <c:pt idx="9">
                  <c:v>0.5473387664755</c:v>
                </c:pt>
                <c:pt idx="10">
                  <c:v>0.606788928123932</c:v>
                </c:pt>
                <c:pt idx="11">
                  <c:v>0.432025117739403</c:v>
                </c:pt>
                <c:pt idx="12">
                  <c:v>0.0481305803571428</c:v>
                </c:pt>
                <c:pt idx="13">
                  <c:v>0.134924500730638</c:v>
                </c:pt>
                <c:pt idx="14">
                  <c:v>0.223594410139746</c:v>
                </c:pt>
                <c:pt idx="15">
                  <c:v>0.508290155440415</c:v>
                </c:pt>
                <c:pt idx="16">
                  <c:v>0.443626570915619</c:v>
                </c:pt>
                <c:pt idx="17">
                  <c:v>0.354632587859425</c:v>
                </c:pt>
                <c:pt idx="18">
                  <c:v>0.54474656810982</c:v>
                </c:pt>
                <c:pt idx="19">
                  <c:v>0.700619632568757</c:v>
                </c:pt>
                <c:pt idx="20">
                  <c:v>0.519294377067255</c:v>
                </c:pt>
                <c:pt idx="21">
                  <c:v>0.754463960352744</c:v>
                </c:pt>
                <c:pt idx="22">
                  <c:v>0.659730162359936</c:v>
                </c:pt>
                <c:pt idx="23">
                  <c:v>0.679919524813183</c:v>
                </c:pt>
                <c:pt idx="24">
                  <c:v>0.711482558139535</c:v>
                </c:pt>
                <c:pt idx="25">
                  <c:v>0.738325281803543</c:v>
                </c:pt>
                <c:pt idx="26">
                  <c:v>0.653551429413498</c:v>
                </c:pt>
                <c:pt idx="27">
                  <c:v>0.743717472118959</c:v>
                </c:pt>
                <c:pt idx="28">
                  <c:v>0.740719955103023</c:v>
                </c:pt>
                <c:pt idx="29">
                  <c:v>0.833129584352078</c:v>
                </c:pt>
                <c:pt idx="30">
                  <c:v>0.857210682492582</c:v>
                </c:pt>
                <c:pt idx="31">
                  <c:v>0.734674187323734</c:v>
                </c:pt>
                <c:pt idx="32">
                  <c:v>0.756773483702379</c:v>
                </c:pt>
                <c:pt idx="33">
                  <c:v>0.791854256098838</c:v>
                </c:pt>
                <c:pt idx="34">
                  <c:v>0.909558034407623</c:v>
                </c:pt>
                <c:pt idx="35">
                  <c:v>0.8322830223997</c:v>
                </c:pt>
              </c:numCache>
            </c:numRef>
          </c:val>
        </c:ser>
        <c:ser>
          <c:idx val="3"/>
          <c:order val="3"/>
          <c:tx>
            <c:strRef>
              <c:f>'first attempt'!$G$1</c:f>
              <c:strCache>
                <c:ptCount val="1"/>
                <c:pt idx="0">
                  <c:v>Completion %</c:v>
                </c:pt>
              </c:strCache>
            </c:strRef>
          </c:tx>
          <c:spPr>
            <a:solidFill>
              <a:schemeClr val="accent3"/>
            </a:solidFill>
            <a:ln>
              <a:noFill/>
            </a:ln>
            <a:effectLst/>
          </c:spP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attempt'!$G$2:$G$37</c:f>
              <c:numCache>
                <c:formatCode>0.00%</c:formatCode>
                <c:ptCount val="36"/>
                <c:pt idx="0">
                  <c:v>0.501357159013798</c:v>
                </c:pt>
                <c:pt idx="1">
                  <c:v>0.375622755184799</c:v>
                </c:pt>
                <c:pt idx="2">
                  <c:v>0.349132843003723</c:v>
                </c:pt>
                <c:pt idx="3">
                  <c:v>0.327498792853694</c:v>
                </c:pt>
                <c:pt idx="4">
                  <c:v>0.525769854132901</c:v>
                </c:pt>
                <c:pt idx="5">
                  <c:v>0.398162117679331</c:v>
                </c:pt>
                <c:pt idx="6">
                  <c:v>0.294100677917207</c:v>
                </c:pt>
                <c:pt idx="7">
                  <c:v>0.248545572074984</c:v>
                </c:pt>
                <c:pt idx="8">
                  <c:v>0.180622533976326</c:v>
                </c:pt>
                <c:pt idx="9">
                  <c:v>0.179897373981286</c:v>
                </c:pt>
                <c:pt idx="10">
                  <c:v>0.125754641758742</c:v>
                </c:pt>
                <c:pt idx="11">
                  <c:v>0.147095761381476</c:v>
                </c:pt>
                <c:pt idx="12">
                  <c:v>0.134905133928571</c:v>
                </c:pt>
                <c:pt idx="13">
                  <c:v>0.237944471505114</c:v>
                </c:pt>
                <c:pt idx="14">
                  <c:v>0.298342541436464</c:v>
                </c:pt>
                <c:pt idx="15">
                  <c:v>0.210017271157167</c:v>
                </c:pt>
                <c:pt idx="16">
                  <c:v>0.38491921005386</c:v>
                </c:pt>
                <c:pt idx="17">
                  <c:v>0.620492925604747</c:v>
                </c:pt>
                <c:pt idx="18">
                  <c:v>0.404435058078141</c:v>
                </c:pt>
                <c:pt idx="19">
                  <c:v>0.286226763778672</c:v>
                </c:pt>
                <c:pt idx="20">
                  <c:v>0.455977319262876</c:v>
                </c:pt>
                <c:pt idx="21">
                  <c:v>0.188251585161431</c:v>
                </c:pt>
                <c:pt idx="22">
                  <c:v>0.262748685113195</c:v>
                </c:pt>
                <c:pt idx="23">
                  <c:v>0.2845372676758</c:v>
                </c:pt>
                <c:pt idx="24">
                  <c:v>0.23784355179704</c:v>
                </c:pt>
                <c:pt idx="25">
                  <c:v>0.190499194847021</c:v>
                </c:pt>
                <c:pt idx="26">
                  <c:v>0.262157382847038</c:v>
                </c:pt>
                <c:pt idx="27">
                  <c:v>0.158066914498141</c:v>
                </c:pt>
                <c:pt idx="28">
                  <c:v>0.185520724765493</c:v>
                </c:pt>
                <c:pt idx="29">
                  <c:v>0.0997096577017114</c:v>
                </c:pt>
                <c:pt idx="30">
                  <c:v>0.093353115727003</c:v>
                </c:pt>
                <c:pt idx="31">
                  <c:v>0.118005046756717</c:v>
                </c:pt>
                <c:pt idx="32">
                  <c:v>0.127630312199147</c:v>
                </c:pt>
                <c:pt idx="33">
                  <c:v>0.187100827138519</c:v>
                </c:pt>
                <c:pt idx="34">
                  <c:v>0.0460827994406322</c:v>
                </c:pt>
                <c:pt idx="35">
                  <c:v>0.0994571660323204</c:v>
                </c:pt>
              </c:numCache>
            </c:numRef>
          </c:val>
        </c:ser>
        <c:dLbls>
          <c:showLegendKey val="0"/>
          <c:showVal val="0"/>
          <c:showCatName val="0"/>
          <c:showSerName val="0"/>
          <c:showPercent val="0"/>
          <c:showBubbleSize val="0"/>
        </c:dLbls>
        <c:axId val="2123507984"/>
        <c:axId val="2123504640"/>
      </c:areaChart>
      <c:barChart>
        <c:barDir val="col"/>
        <c:grouping val="clustered"/>
        <c:varyColors val="0"/>
        <c:ser>
          <c:idx val="4"/>
          <c:order val="4"/>
          <c:tx>
            <c:strRef>
              <c:f>'first attempt'!$H$1</c:f>
              <c:strCache>
                <c:ptCount val="1"/>
                <c:pt idx="0">
                  <c:v>Recession</c:v>
                </c:pt>
              </c:strCache>
            </c:strRef>
          </c:tx>
          <c:spPr>
            <a:solidFill>
              <a:schemeClr val="bg2">
                <a:lumMod val="50000"/>
                <a:alpha val="53000"/>
              </a:schemeClr>
            </a:solidFill>
            <a:ln w="25400">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attempt'!$H$2:$H$37</c:f>
              <c:numCache>
                <c:formatCode>General</c:formatCode>
                <c:ptCount val="36"/>
                <c:pt idx="0">
                  <c:v>1.0</c:v>
                </c:pt>
                <c:pt idx="1">
                  <c:v>1.0</c:v>
                </c:pt>
                <c:pt idx="2">
                  <c:v>0.0</c:v>
                </c:pt>
                <c:pt idx="3">
                  <c:v>0.0</c:v>
                </c:pt>
                <c:pt idx="4">
                  <c:v>0.0</c:v>
                </c:pt>
                <c:pt idx="5">
                  <c:v>0.0</c:v>
                </c:pt>
                <c:pt idx="6">
                  <c:v>0.0</c:v>
                </c:pt>
                <c:pt idx="7">
                  <c:v>0.0</c:v>
                </c:pt>
                <c:pt idx="8">
                  <c:v>0.0</c:v>
                </c:pt>
                <c:pt idx="9">
                  <c:v>1.0</c:v>
                </c:pt>
                <c:pt idx="10">
                  <c:v>1.0</c:v>
                </c:pt>
                <c:pt idx="11">
                  <c:v>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1.0</c:v>
                </c:pt>
                <c:pt idx="28">
                  <c:v>1.0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0"/>
        <c:axId val="2123507984"/>
        <c:axId val="2123504640"/>
      </c:barChart>
      <c:lineChart>
        <c:grouping val="standard"/>
        <c:varyColors val="0"/>
        <c:ser>
          <c:idx val="0"/>
          <c:order val="0"/>
          <c:tx>
            <c:strRef>
              <c:f>'first attempt'!$D$1</c:f>
              <c:strCache>
                <c:ptCount val="1"/>
                <c:pt idx="0">
                  <c:v>Total Completions</c:v>
                </c:pt>
              </c:strCache>
            </c:strRef>
          </c:tx>
          <c:spPr>
            <a:ln w="28575" cap="rnd">
              <a:solidFill>
                <a:schemeClr val="accent4"/>
              </a:solidFill>
              <a:round/>
            </a:ln>
            <a:effectLst/>
          </c:spPr>
          <c:marker>
            <c:symbol val="none"/>
          </c:marker>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attempt'!$D$2:$D$37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mooth val="0"/>
        </c:ser>
        <c:dLbls>
          <c:showLegendKey val="0"/>
          <c:showVal val="0"/>
          <c:showCatName val="0"/>
          <c:showSerName val="0"/>
          <c:showPercent val="0"/>
          <c:showBubbleSize val="0"/>
        </c:dLbls>
        <c:marker val="1"/>
        <c:smooth val="0"/>
        <c:axId val="2123498064"/>
        <c:axId val="2123501232"/>
      </c:lineChart>
      <c:catAx>
        <c:axId val="2123507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04640"/>
        <c:crosses val="autoZero"/>
        <c:auto val="0"/>
        <c:lblAlgn val="ctr"/>
        <c:lblOffset val="100"/>
        <c:noMultiLvlLbl val="0"/>
      </c:catAx>
      <c:valAx>
        <c:axId val="212350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07984"/>
        <c:crosses val="autoZero"/>
        <c:crossBetween val="midCat"/>
      </c:valAx>
      <c:valAx>
        <c:axId val="2123501232"/>
        <c:scaling>
          <c:orientation val="minMax"/>
          <c:max val="32000.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98064"/>
        <c:crosses val="max"/>
        <c:crossBetween val="between"/>
      </c:valAx>
      <c:catAx>
        <c:axId val="2123498064"/>
        <c:scaling>
          <c:orientation val="minMax"/>
        </c:scaling>
        <c:delete val="1"/>
        <c:axPos val="b"/>
        <c:numFmt formatCode="General" sourceLinked="1"/>
        <c:majorTickMark val="out"/>
        <c:minorTickMark val="none"/>
        <c:tickLblPos val="nextTo"/>
        <c:crossAx val="2123501232"/>
        <c:crosses val="autoZero"/>
        <c:auto val="1"/>
        <c:lblAlgn val="ctr"/>
        <c:lblOffset val="100"/>
        <c:noMultiLvlLbl val="0"/>
      </c:catAx>
      <c:spPr>
        <a:noFill/>
        <a:ln>
          <a:noFill/>
        </a:ln>
        <a:effectLst/>
      </c:spPr>
    </c:plotArea>
    <c:legend>
      <c:legendPos val="t"/>
      <c:legendEntry>
        <c:idx val="2"/>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'first attempt'!$B$1</c:f>
              <c:strCache>
                <c:ptCount val="1"/>
                <c:pt idx="0">
                  <c:v>Adjusted Rentals</c:v>
                </c:pt>
              </c:strCache>
            </c:strRef>
          </c:tx>
          <c:spPr>
            <a:solidFill>
              <a:schemeClr val="accent1"/>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'first attempt'!$C$1</c:f>
              <c:strCache>
                <c:ptCount val="1"/>
                <c:pt idx="0">
                  <c:v>Condos</c:v>
                </c:pt>
              </c:strCache>
            </c:strRef>
          </c:tx>
          <c:spPr>
            <a:solidFill>
              <a:schemeClr val="accent2"/>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'first attempt'!$D$1</c:f>
              <c:strCache>
                <c:ptCount val="1"/>
                <c:pt idx="0">
                  <c:v>Total Completions</c:v>
                </c:pt>
              </c:strCache>
            </c:strRef>
          </c:tx>
          <c:spPr>
            <a:solidFill>
              <a:schemeClr val="accent3"/>
            </a:solidFill>
            <a:ln>
              <a:noFill/>
            </a:ln>
            <a:effectLst/>
          </c:spPr>
          <c:invertIfNegative val="0"/>
          <c:cat>
            <c:numRef>
              <c:f>'first attempt'!$A$2:$A$37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'first attempt'!$D$2:$D$37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er>
        <c:dLbls>
          <c:showLegendKey val="0"/>
          <c:showVal val="0"/>
          <c:showCatName val="0"/>
          <c:showSerName val="0"/>
          <c:showPercent val="0"/>
          <c:showBubbleSize val="0"/>
        </c:dLbls>
        <c:gapWidth val="9"/>
        <c:overlap val="100"/>
        <c:axId val="2123455936"/>
        <c:axId val="2123452528"/>
      </c:barChart>
      <c:catAx>
        <c:axId val="21234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52528"/>
        <c:crosses val="autoZero"/>
        <c:auto val="1"/>
        <c:lblAlgn val="ctr"/>
        <c:lblOffset val="100"/>
        <c:noMultiLvlLbl val="0"/>
      </c:catAx>
      <c:valAx>
        <c:axId val="21234525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55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Toronto</a:t>
            </a:r>
            <a:r>
              <a:rPr lang="en-US" baseline="0"/>
              <a:t> Housing Completions by Dwelling Type 1981-2016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'cumulative graphs'!$I$1</c:f>
              <c:strCache>
                <c:ptCount val="1"/>
                <c:pt idx="0">
                  <c:v>Rentals</c:v>
                </c:pt>
              </c:strCache>
            </c:strRef>
          </c:tx>
          <c:spPr>
            <a:ln w="28575" cap="rnd">
              <a:solidFill>
                <a:schemeClr val="accent2"/>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graphs'!$I$2:$I$37</c:f>
              <c:numCache>
                <c:formatCode>General</c:formatCode>
                <c:ptCount val="36"/>
                <c:pt idx="0">
                  <c:v>1771.0</c:v>
                </c:pt>
                <c:pt idx="1">
                  <c:v>5618.0</c:v>
                </c:pt>
                <c:pt idx="2">
                  <c:v>11094.0</c:v>
                </c:pt>
                <c:pt idx="3">
                  <c:v>15459.0</c:v>
                </c:pt>
                <c:pt idx="4">
                  <c:v>17836.0</c:v>
                </c:pt>
                <c:pt idx="5">
                  <c:v>20769.0</c:v>
                </c:pt>
                <c:pt idx="6">
                  <c:v>22058.0</c:v>
                </c:pt>
                <c:pt idx="7">
                  <c:v>24796.0</c:v>
                </c:pt>
                <c:pt idx="8">
                  <c:v>27999.0</c:v>
                </c:pt>
                <c:pt idx="9">
                  <c:v>30710.0</c:v>
                </c:pt>
                <c:pt idx="10">
                  <c:v>33058.0</c:v>
                </c:pt>
                <c:pt idx="11">
                  <c:v>35739.0</c:v>
                </c:pt>
                <c:pt idx="12">
                  <c:v>41595.0</c:v>
                </c:pt>
                <c:pt idx="13">
                  <c:v>44170.0</c:v>
                </c:pt>
                <c:pt idx="14">
                  <c:v>45641.0</c:v>
                </c:pt>
                <c:pt idx="15">
                  <c:v>47272.0</c:v>
                </c:pt>
                <c:pt idx="16">
                  <c:v>48227.0</c:v>
                </c:pt>
                <c:pt idx="17">
                  <c:v>48336.0</c:v>
                </c:pt>
                <c:pt idx="18">
                  <c:v>48721.0</c:v>
                </c:pt>
                <c:pt idx="19">
                  <c:v>48842.0</c:v>
                </c:pt>
                <c:pt idx="20">
                  <c:v>48999.0</c:v>
                </c:pt>
                <c:pt idx="21">
                  <c:v>49785.0</c:v>
                </c:pt>
                <c:pt idx="22">
                  <c:v>50802.0</c:v>
                </c:pt>
                <c:pt idx="23">
                  <c:v>51173.0</c:v>
                </c:pt>
                <c:pt idx="24">
                  <c:v>51940.0</c:v>
                </c:pt>
                <c:pt idx="25">
                  <c:v>52824.0</c:v>
                </c:pt>
                <c:pt idx="26">
                  <c:v>53396.0</c:v>
                </c:pt>
                <c:pt idx="27">
                  <c:v>54717.0</c:v>
                </c:pt>
                <c:pt idx="28">
                  <c:v>55637.0</c:v>
                </c:pt>
                <c:pt idx="29">
                  <c:v>56516.0</c:v>
                </c:pt>
                <c:pt idx="30">
                  <c:v>57349.0</c:v>
                </c:pt>
                <c:pt idx="31">
                  <c:v>59334.0</c:v>
                </c:pt>
                <c:pt idx="32">
                  <c:v>61015.0</c:v>
                </c:pt>
                <c:pt idx="33">
                  <c:v>61216.0</c:v>
                </c:pt>
                <c:pt idx="34">
                  <c:v>62580.0</c:v>
                </c:pt>
                <c:pt idx="35">
                  <c:v>63674.0</c:v>
                </c:pt>
              </c:numCache>
            </c:numRef>
          </c:val>
          <c:smooth val="0"/>
        </c:ser>
        <c:ser>
          <c:idx val="1"/>
          <c:order val="1"/>
          <c:tx>
            <c:strRef>
              <c:f>'cumulative graphs'!$J$1</c:f>
              <c:strCache>
                <c:ptCount val="1"/>
                <c:pt idx="0">
                  <c:v>Condos</c:v>
                </c:pt>
              </c:strCache>
            </c:strRef>
          </c:tx>
          <c:spPr>
            <a:ln w="28575" cap="rnd">
              <a:solidFill>
                <a:schemeClr val="accent1"/>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graphs'!$J$2:$J$37</c:f>
              <c:numCache>
                <c:formatCode>General</c:formatCode>
                <c:ptCount val="36"/>
                <c:pt idx="0">
                  <c:v>2638.0</c:v>
                </c:pt>
                <c:pt idx="1">
                  <c:v>4180.0</c:v>
                </c:pt>
                <c:pt idx="2">
                  <c:v>5872.0</c:v>
                </c:pt>
                <c:pt idx="3">
                  <c:v>7078.0</c:v>
                </c:pt>
                <c:pt idx="4">
                  <c:v>7627.0</c:v>
                </c:pt>
                <c:pt idx="5">
                  <c:v>9082.0</c:v>
                </c:pt>
                <c:pt idx="6">
                  <c:v>12687.0</c:v>
                </c:pt>
                <c:pt idx="7">
                  <c:v>14599.0</c:v>
                </c:pt>
                <c:pt idx="8">
                  <c:v>22610.0</c:v>
                </c:pt>
                <c:pt idx="9">
                  <c:v>28050.0</c:v>
                </c:pt>
                <c:pt idx="10">
                  <c:v>33377.0</c:v>
                </c:pt>
                <c:pt idx="11">
                  <c:v>36129.0</c:v>
                </c:pt>
                <c:pt idx="12">
                  <c:v>36474.0</c:v>
                </c:pt>
                <c:pt idx="13">
                  <c:v>37028.0</c:v>
                </c:pt>
                <c:pt idx="14">
                  <c:v>37716.0</c:v>
                </c:pt>
                <c:pt idx="15">
                  <c:v>40659.0</c:v>
                </c:pt>
                <c:pt idx="16">
                  <c:v>43130.0</c:v>
                </c:pt>
                <c:pt idx="17">
                  <c:v>44684.0</c:v>
                </c:pt>
                <c:pt idx="18">
                  <c:v>48811.0</c:v>
                </c:pt>
                <c:pt idx="19">
                  <c:v>55256.0</c:v>
                </c:pt>
                <c:pt idx="20">
                  <c:v>58553.0</c:v>
                </c:pt>
                <c:pt idx="21">
                  <c:v>68905.0</c:v>
                </c:pt>
                <c:pt idx="22">
                  <c:v>77560.0</c:v>
                </c:pt>
                <c:pt idx="23">
                  <c:v>84657.0</c:v>
                </c:pt>
                <c:pt idx="24">
                  <c:v>95426.0</c:v>
                </c:pt>
                <c:pt idx="25">
                  <c:v>104596.0</c:v>
                </c:pt>
                <c:pt idx="26">
                  <c:v>109031.0</c:v>
                </c:pt>
                <c:pt idx="27">
                  <c:v>119034.0</c:v>
                </c:pt>
                <c:pt idx="28">
                  <c:v>128273.0</c:v>
                </c:pt>
                <c:pt idx="29">
                  <c:v>139177.0</c:v>
                </c:pt>
                <c:pt idx="30">
                  <c:v>153621.0</c:v>
                </c:pt>
                <c:pt idx="31">
                  <c:v>163520.0</c:v>
                </c:pt>
                <c:pt idx="32">
                  <c:v>174525.0</c:v>
                </c:pt>
                <c:pt idx="33">
                  <c:v>182088.0</c:v>
                </c:pt>
                <c:pt idx="34">
                  <c:v>210056.0</c:v>
                </c:pt>
                <c:pt idx="35">
                  <c:v>223395.0</c:v>
                </c:pt>
              </c:numCache>
            </c:numRef>
          </c:val>
          <c:smooth val="0"/>
        </c:ser>
        <c:ser>
          <c:idx val="2"/>
          <c:order val="2"/>
          <c:tx>
            <c:strRef>
              <c:f>'cumulative graphs'!$K$1</c:f>
              <c:strCache>
                <c:ptCount val="1"/>
                <c:pt idx="0">
                  <c:v>Single</c:v>
                </c:pt>
              </c:strCache>
            </c:strRef>
          </c:tx>
          <c:spPr>
            <a:ln w="28575" cap="rnd">
              <a:solidFill>
                <a:schemeClr val="accent4"/>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graphs'!$K$2:$K$37</c:f>
              <c:numCache>
                <c:formatCode>General</c:formatCode>
                <c:ptCount val="36"/>
                <c:pt idx="0">
                  <c:v>2462.0</c:v>
                </c:pt>
                <c:pt idx="1">
                  <c:v>4397.0</c:v>
                </c:pt>
                <c:pt idx="2">
                  <c:v>7994.0</c:v>
                </c:pt>
                <c:pt idx="3">
                  <c:v>10597.0</c:v>
                </c:pt>
                <c:pt idx="4">
                  <c:v>13395.0</c:v>
                </c:pt>
                <c:pt idx="5">
                  <c:v>16040.0</c:v>
                </c:pt>
                <c:pt idx="6">
                  <c:v>16714.0</c:v>
                </c:pt>
                <c:pt idx="7">
                  <c:v>18110.0</c:v>
                </c:pt>
                <c:pt idx="8">
                  <c:v>20193.0</c:v>
                </c:pt>
                <c:pt idx="9">
                  <c:v>21822.0</c:v>
                </c:pt>
                <c:pt idx="10">
                  <c:v>22820.0</c:v>
                </c:pt>
                <c:pt idx="11">
                  <c:v>23556.0</c:v>
                </c:pt>
                <c:pt idx="12">
                  <c:v>24406.0</c:v>
                </c:pt>
                <c:pt idx="13">
                  <c:v>25193.0</c:v>
                </c:pt>
                <c:pt idx="14">
                  <c:v>25932.0</c:v>
                </c:pt>
                <c:pt idx="15">
                  <c:v>26758.0</c:v>
                </c:pt>
                <c:pt idx="16">
                  <c:v>27774.0</c:v>
                </c:pt>
                <c:pt idx="17">
                  <c:v>28896.0</c:v>
                </c:pt>
                <c:pt idx="18">
                  <c:v>30210.0</c:v>
                </c:pt>
                <c:pt idx="19">
                  <c:v>31413.0</c:v>
                </c:pt>
                <c:pt idx="20">
                  <c:v>32472.0</c:v>
                </c:pt>
                <c:pt idx="21">
                  <c:v>33596.0</c:v>
                </c:pt>
                <c:pt idx="22">
                  <c:v>35355.0</c:v>
                </c:pt>
                <c:pt idx="23">
                  <c:v>37231.0</c:v>
                </c:pt>
                <c:pt idx="24">
                  <c:v>39030.0</c:v>
                </c:pt>
                <c:pt idx="25">
                  <c:v>40178.0</c:v>
                </c:pt>
                <c:pt idx="26">
                  <c:v>41263.0</c:v>
                </c:pt>
                <c:pt idx="27">
                  <c:v>42271.0</c:v>
                </c:pt>
                <c:pt idx="28">
                  <c:v>43258.0</c:v>
                </c:pt>
                <c:pt idx="29">
                  <c:v>44107.0</c:v>
                </c:pt>
                <c:pt idx="30">
                  <c:v>44972.0</c:v>
                </c:pt>
                <c:pt idx="31">
                  <c:v>45849.0</c:v>
                </c:pt>
                <c:pt idx="32">
                  <c:v>46862.0</c:v>
                </c:pt>
                <c:pt idx="33">
                  <c:v>48067.0</c:v>
                </c:pt>
                <c:pt idx="34">
                  <c:v>49191.0</c:v>
                </c:pt>
                <c:pt idx="35">
                  <c:v>50441.0</c:v>
                </c:pt>
              </c:numCache>
            </c:numRef>
          </c:val>
          <c:smooth val="0"/>
        </c:ser>
        <c:ser>
          <c:idx val="3"/>
          <c:order val="3"/>
          <c:tx>
            <c:strRef>
              <c:f>'cumulative graphs'!$L$1</c:f>
              <c:strCache>
                <c:ptCount val="1"/>
                <c:pt idx="0">
                  <c:v>Semi</c:v>
                </c:pt>
              </c:strCache>
            </c:strRef>
          </c:tx>
          <c:spPr>
            <a:ln w="28575" cap="rnd">
              <a:solidFill>
                <a:schemeClr val="accent5"/>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graphs'!$L$2:$L$37</c:f>
              <c:numCache>
                <c:formatCode>General</c:formatCode>
                <c:ptCount val="36"/>
                <c:pt idx="0">
                  <c:v>1172.0</c:v>
                </c:pt>
                <c:pt idx="1">
                  <c:v>2106.0</c:v>
                </c:pt>
                <c:pt idx="2">
                  <c:v>2304.0</c:v>
                </c:pt>
                <c:pt idx="3">
                  <c:v>2406.0</c:v>
                </c:pt>
                <c:pt idx="4">
                  <c:v>2580.0</c:v>
                </c:pt>
                <c:pt idx="5">
                  <c:v>2602.0</c:v>
                </c:pt>
                <c:pt idx="6">
                  <c:v>2762.0</c:v>
                </c:pt>
                <c:pt idx="7">
                  <c:v>2848.0</c:v>
                </c:pt>
                <c:pt idx="8">
                  <c:v>2956.0</c:v>
                </c:pt>
                <c:pt idx="9">
                  <c:v>3028.0</c:v>
                </c:pt>
                <c:pt idx="10">
                  <c:v>3094.0</c:v>
                </c:pt>
                <c:pt idx="11">
                  <c:v>3166.0</c:v>
                </c:pt>
                <c:pt idx="12">
                  <c:v>3220.0</c:v>
                </c:pt>
                <c:pt idx="13">
                  <c:v>3328.0</c:v>
                </c:pt>
                <c:pt idx="14">
                  <c:v>3412.0</c:v>
                </c:pt>
                <c:pt idx="15">
                  <c:v>3544.0</c:v>
                </c:pt>
                <c:pt idx="16">
                  <c:v>3892.0</c:v>
                </c:pt>
                <c:pt idx="17">
                  <c:v>4130.0</c:v>
                </c:pt>
                <c:pt idx="18">
                  <c:v>4676.0</c:v>
                </c:pt>
                <c:pt idx="19">
                  <c:v>4978.0</c:v>
                </c:pt>
                <c:pt idx="20">
                  <c:v>5646.0</c:v>
                </c:pt>
                <c:pt idx="21">
                  <c:v>6052.0</c:v>
                </c:pt>
                <c:pt idx="22">
                  <c:v>6682.0</c:v>
                </c:pt>
                <c:pt idx="23">
                  <c:v>7015.0</c:v>
                </c:pt>
                <c:pt idx="24">
                  <c:v>7455.0</c:v>
                </c:pt>
                <c:pt idx="25">
                  <c:v>7676.0</c:v>
                </c:pt>
                <c:pt idx="26">
                  <c:v>7818.0</c:v>
                </c:pt>
                <c:pt idx="27">
                  <c:v>7996.0</c:v>
                </c:pt>
                <c:pt idx="28">
                  <c:v>8404.0</c:v>
                </c:pt>
                <c:pt idx="29">
                  <c:v>8570.0</c:v>
                </c:pt>
                <c:pt idx="30">
                  <c:v>8652.0</c:v>
                </c:pt>
                <c:pt idx="31">
                  <c:v>8882.0</c:v>
                </c:pt>
                <c:pt idx="32">
                  <c:v>9054.0</c:v>
                </c:pt>
                <c:pt idx="33">
                  <c:v>9190.0</c:v>
                </c:pt>
                <c:pt idx="34">
                  <c:v>9296.0</c:v>
                </c:pt>
                <c:pt idx="35">
                  <c:v>9404.0</c:v>
                </c:pt>
              </c:numCache>
            </c:numRef>
          </c:val>
          <c:smooth val="0"/>
        </c:ser>
        <c:ser>
          <c:idx val="4"/>
          <c:order val="4"/>
          <c:tx>
            <c:strRef>
              <c:f>'cumulative graphs'!$M$1</c:f>
              <c:strCache>
                <c:ptCount val="1"/>
                <c:pt idx="0">
                  <c:v>Other</c:v>
                </c:pt>
              </c:strCache>
            </c:strRef>
          </c:tx>
          <c:spPr>
            <a:ln w="28575" cap="rnd">
              <a:solidFill>
                <a:schemeClr val="accent3"/>
              </a:solidFill>
              <a:round/>
            </a:ln>
            <a:effectLst/>
          </c:spPr>
          <c:marker>
            <c:symbol val="none"/>
          </c:marker>
          <c:cat>
            <c:numRef>
              <c:f>'cumulative graphs'!$A$2:$A$37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'cumulative graphs'!$M$2:$M$37</c:f>
              <c:numCache>
                <c:formatCode>General</c:formatCode>
                <c:ptCount val="36"/>
                <c:pt idx="0">
                  <c:v>799.0</c:v>
                </c:pt>
                <c:pt idx="1">
                  <c:v>1172.0</c:v>
                </c:pt>
                <c:pt idx="2">
                  <c:v>1222.0</c:v>
                </c:pt>
                <c:pt idx="3">
                  <c:v>1230.0</c:v>
                </c:pt>
                <c:pt idx="4">
                  <c:v>1502.0</c:v>
                </c:pt>
                <c:pt idx="5">
                  <c:v>1738.0</c:v>
                </c:pt>
                <c:pt idx="6">
                  <c:v>2943.0</c:v>
                </c:pt>
                <c:pt idx="7">
                  <c:v>2999.0</c:v>
                </c:pt>
                <c:pt idx="8">
                  <c:v>3280.0</c:v>
                </c:pt>
                <c:pt idx="9">
                  <c:v>3367.0</c:v>
                </c:pt>
                <c:pt idx="10">
                  <c:v>3407.0</c:v>
                </c:pt>
                <c:pt idx="11">
                  <c:v>3536.0</c:v>
                </c:pt>
                <c:pt idx="12">
                  <c:v>3599.0</c:v>
                </c:pt>
                <c:pt idx="13">
                  <c:v>3681.0</c:v>
                </c:pt>
                <c:pt idx="14">
                  <c:v>3776.0</c:v>
                </c:pt>
                <c:pt idx="15">
                  <c:v>4034.0</c:v>
                </c:pt>
                <c:pt idx="16">
                  <c:v>4814.0</c:v>
                </c:pt>
                <c:pt idx="17">
                  <c:v>6173.0</c:v>
                </c:pt>
                <c:pt idx="18">
                  <c:v>7377.0</c:v>
                </c:pt>
                <c:pt idx="19">
                  <c:v>8505.0</c:v>
                </c:pt>
                <c:pt idx="20">
                  <c:v>9673.0</c:v>
                </c:pt>
                <c:pt idx="21">
                  <c:v>10726.0</c:v>
                </c:pt>
                <c:pt idx="22">
                  <c:v>11784.0</c:v>
                </c:pt>
                <c:pt idx="23">
                  <c:v>12545.0</c:v>
                </c:pt>
                <c:pt idx="24">
                  <c:v>13906.0</c:v>
                </c:pt>
                <c:pt idx="25">
                  <c:v>14903.0</c:v>
                </c:pt>
                <c:pt idx="26">
                  <c:v>15455.0</c:v>
                </c:pt>
                <c:pt idx="27">
                  <c:v>16395.0</c:v>
                </c:pt>
                <c:pt idx="28">
                  <c:v>17314.0</c:v>
                </c:pt>
                <c:pt idx="29">
                  <c:v>17604.0</c:v>
                </c:pt>
                <c:pt idx="30">
                  <c:v>18230.0</c:v>
                </c:pt>
                <c:pt idx="31">
                  <c:v>18713.0</c:v>
                </c:pt>
                <c:pt idx="32">
                  <c:v>19384.0</c:v>
                </c:pt>
                <c:pt idx="33">
                  <c:v>19830.0</c:v>
                </c:pt>
                <c:pt idx="34">
                  <c:v>20017.0</c:v>
                </c:pt>
                <c:pt idx="35">
                  <c:v>20253.0</c:v>
                </c:pt>
              </c:numCache>
            </c:numRef>
          </c:val>
          <c:smooth val="0"/>
        </c:ser>
        <c:dLbls>
          <c:showLegendKey val="0"/>
          <c:showVal val="0"/>
          <c:showCatName val="0"/>
          <c:showSerName val="0"/>
          <c:showPercent val="0"/>
          <c:showBubbleSize val="0"/>
        </c:dLbls>
        <c:smooth val="0"/>
        <c:axId val="2123427712"/>
        <c:axId val="2123424368"/>
      </c:lineChart>
      <c:catAx>
        <c:axId val="212342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24368"/>
        <c:crosses val="autoZero"/>
        <c:auto val="1"/>
        <c:lblAlgn val="ctr"/>
        <c:lblOffset val="100"/>
        <c:noMultiLvlLbl val="0"/>
      </c:catAx>
      <c:valAx>
        <c:axId val="2123424368"/>
        <c:scaling>
          <c:orientation val="minMax"/>
          <c:max val="250000.0"/>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42771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Toronto (C) Housing Completions 1981-2016</a:t>
            </a:r>
          </a:p>
        </c:rich>
      </c:tx>
      <c:layout>
        <c:manualLayout>
          <c:xMode val="edge"/>
          <c:yMode val="edge"/>
          <c:x val="0.00871153198653198"/>
          <c:y val="0.0136207808456717"/>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595016457238457"/>
          <c:y val="0.0418871368777196"/>
          <c:w val="0.930111055482227"/>
          <c:h val="0.840945104775389"/>
        </c:manualLayout>
      </c:layout>
      <c:barChart>
        <c:barDir val="col"/>
        <c:grouping val="stacked"/>
        <c:varyColors val="0"/>
        <c:ser>
          <c:idx val="0"/>
          <c:order val="0"/>
          <c:tx>
            <c:strRef>
              <c:f>'Toronto 1981-2016'!$B$1</c:f>
              <c:strCache>
                <c:ptCount val="1"/>
                <c:pt idx="0">
                  <c:v>Rentals + Co-ops</c:v>
                </c:pt>
              </c:strCache>
            </c:strRef>
          </c:tx>
          <c:spPr>
            <a:solidFill>
              <a:schemeClr val="accent2"/>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1981-2016'!$B$2:$B$37</c:f>
              <c:numCache>
                <c:formatCode>General</c:formatCode>
                <c:ptCount val="36"/>
                <c:pt idx="0">
                  <c:v>1771.0</c:v>
                </c:pt>
                <c:pt idx="1">
                  <c:v>3847.0</c:v>
                </c:pt>
                <c:pt idx="2">
                  <c:v>5476.0</c:v>
                </c:pt>
                <c:pt idx="3">
                  <c:v>4365.0</c:v>
                </c:pt>
                <c:pt idx="4">
                  <c:v>2377.0</c:v>
                </c:pt>
                <c:pt idx="5">
                  <c:v>2933.0</c:v>
                </c:pt>
                <c:pt idx="6">
                  <c:v>1289.0</c:v>
                </c:pt>
                <c:pt idx="7">
                  <c:v>2738.0</c:v>
                </c:pt>
                <c:pt idx="8">
                  <c:v>3203.0</c:v>
                </c:pt>
                <c:pt idx="9">
                  <c:v>2711.0</c:v>
                </c:pt>
                <c:pt idx="10">
                  <c:v>2348.0</c:v>
                </c:pt>
                <c:pt idx="11">
                  <c:v>2681.0</c:v>
                </c:pt>
                <c:pt idx="12">
                  <c:v>5856.0</c:v>
                </c:pt>
                <c:pt idx="13">
                  <c:v>2575.0</c:v>
                </c:pt>
                <c:pt idx="14">
                  <c:v>1471.0</c:v>
                </c:pt>
                <c:pt idx="15">
                  <c:v>1631.0</c:v>
                </c:pt>
                <c:pt idx="16">
                  <c:v>955.0</c:v>
                </c:pt>
                <c:pt idx="17">
                  <c:v>109.0</c:v>
                </c:pt>
                <c:pt idx="18">
                  <c:v>385.0</c:v>
                </c:pt>
                <c:pt idx="19">
                  <c:v>121.0</c:v>
                </c:pt>
                <c:pt idx="20">
                  <c:v>157.0</c:v>
                </c:pt>
                <c:pt idx="21">
                  <c:v>786.0</c:v>
                </c:pt>
                <c:pt idx="22">
                  <c:v>1017.0</c:v>
                </c:pt>
                <c:pt idx="23">
                  <c:v>371.0</c:v>
                </c:pt>
                <c:pt idx="24">
                  <c:v>767.0</c:v>
                </c:pt>
                <c:pt idx="25">
                  <c:v>884.0</c:v>
                </c:pt>
                <c:pt idx="26">
                  <c:v>572.0</c:v>
                </c:pt>
                <c:pt idx="27">
                  <c:v>1321.0</c:v>
                </c:pt>
                <c:pt idx="28">
                  <c:v>920.0</c:v>
                </c:pt>
                <c:pt idx="29">
                  <c:v>879.0</c:v>
                </c:pt>
                <c:pt idx="30">
                  <c:v>833.0</c:v>
                </c:pt>
                <c:pt idx="31">
                  <c:v>1985.0</c:v>
                </c:pt>
                <c:pt idx="32">
                  <c:v>1681.0</c:v>
                </c:pt>
                <c:pt idx="33">
                  <c:v>201.0</c:v>
                </c:pt>
                <c:pt idx="34">
                  <c:v>1364.0</c:v>
                </c:pt>
                <c:pt idx="35">
                  <c:v>1094.0</c:v>
                </c:pt>
              </c:numCache>
            </c:numRef>
          </c:val>
        </c:ser>
        <c:ser>
          <c:idx val="1"/>
          <c:order val="1"/>
          <c:tx>
            <c:strRef>
              <c:f>'Toronto 1981-2016'!$C$1</c:f>
              <c:strCache>
                <c:ptCount val="1"/>
                <c:pt idx="0">
                  <c:v>Condos</c:v>
                </c:pt>
              </c:strCache>
            </c:strRef>
          </c:tx>
          <c:spPr>
            <a:solidFill>
              <a:schemeClr val="accent1"/>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1981-2016'!$C$2:$C$37</c:f>
              <c:numCache>
                <c:formatCode>General</c:formatCode>
                <c:ptCount val="36"/>
                <c:pt idx="0">
                  <c:v>2638.0</c:v>
                </c:pt>
                <c:pt idx="1">
                  <c:v>1542.0</c:v>
                </c:pt>
                <c:pt idx="2">
                  <c:v>1692.0</c:v>
                </c:pt>
                <c:pt idx="3">
                  <c:v>1206.0</c:v>
                </c:pt>
                <c:pt idx="4">
                  <c:v>549.0</c:v>
                </c:pt>
                <c:pt idx="5">
                  <c:v>1455.0</c:v>
                </c:pt>
                <c:pt idx="6">
                  <c:v>3605.0</c:v>
                </c:pt>
                <c:pt idx="7">
                  <c:v>1912.0</c:v>
                </c:pt>
                <c:pt idx="8">
                  <c:v>8011.0</c:v>
                </c:pt>
                <c:pt idx="9" formatCode="#,##0">
                  <c:v>5440.0</c:v>
                </c:pt>
                <c:pt idx="10" formatCode="#,##0">
                  <c:v>5327.0</c:v>
                </c:pt>
                <c:pt idx="11" formatCode="#,##0">
                  <c:v>2752.0</c:v>
                </c:pt>
                <c:pt idx="12">
                  <c:v>345.0</c:v>
                </c:pt>
                <c:pt idx="13">
                  <c:v>554.0</c:v>
                </c:pt>
                <c:pt idx="14">
                  <c:v>688.0</c:v>
                </c:pt>
                <c:pt idx="15" formatCode="#,##0">
                  <c:v>2943.0</c:v>
                </c:pt>
                <c:pt idx="16" formatCode="#,##0">
                  <c:v>2471.0</c:v>
                </c:pt>
                <c:pt idx="17" formatCode="#,##0">
                  <c:v>1554.0</c:v>
                </c:pt>
                <c:pt idx="18" formatCode="#,##0">
                  <c:v>4127.0</c:v>
                </c:pt>
                <c:pt idx="19" formatCode="#,##0">
                  <c:v>6445.0</c:v>
                </c:pt>
                <c:pt idx="20" formatCode="#,##0">
                  <c:v>3297.0</c:v>
                </c:pt>
                <c:pt idx="21" formatCode="#,##0">
                  <c:v>10352.0</c:v>
                </c:pt>
                <c:pt idx="22" formatCode="#,##0">
                  <c:v>8655.0</c:v>
                </c:pt>
                <c:pt idx="23" formatCode="#,##0">
                  <c:v>7097.0</c:v>
                </c:pt>
                <c:pt idx="24" formatCode="#,##0">
                  <c:v>10769.0</c:v>
                </c:pt>
                <c:pt idx="25" formatCode="#,##0">
                  <c:v>9170.0</c:v>
                </c:pt>
                <c:pt idx="26" formatCode="#,##0">
                  <c:v>4435.0</c:v>
                </c:pt>
                <c:pt idx="27" formatCode="#,##0">
                  <c:v>10003.0</c:v>
                </c:pt>
                <c:pt idx="28" formatCode="#,##0">
                  <c:v>9239.0</c:v>
                </c:pt>
                <c:pt idx="29" formatCode="#,##0">
                  <c:v>10904.0</c:v>
                </c:pt>
                <c:pt idx="30" formatCode="#,##0">
                  <c:v>14444.0</c:v>
                </c:pt>
                <c:pt idx="31" formatCode="#,##0">
                  <c:v>9899.0</c:v>
                </c:pt>
                <c:pt idx="32" formatCode="#,##0">
                  <c:v>11005.0</c:v>
                </c:pt>
                <c:pt idx="33" formatCode="#,##0">
                  <c:v>7563.0</c:v>
                </c:pt>
                <c:pt idx="34" formatCode="#,##0">
                  <c:v>27968.0</c:v>
                </c:pt>
                <c:pt idx="35" formatCode="#,##0">
                  <c:v>13339.0</c:v>
                </c:pt>
              </c:numCache>
            </c:numRef>
          </c:val>
        </c:ser>
        <c:ser>
          <c:idx val="2"/>
          <c:order val="2"/>
          <c:tx>
            <c:strRef>
              <c:f>'Toronto 1981-2016'!$D$1</c:f>
              <c:strCache>
                <c:ptCount val="1"/>
                <c:pt idx="0">
                  <c:v>Single</c:v>
                </c:pt>
              </c:strCache>
            </c:strRef>
          </c:tx>
          <c:spPr>
            <a:solidFill>
              <a:schemeClr val="accent4"/>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1981-2016'!$D$2:$D$37</c:f>
              <c:numCache>
                <c:formatCode>General</c:formatCode>
                <c:ptCount val="36"/>
                <c:pt idx="0">
                  <c:v>2462.0</c:v>
                </c:pt>
                <c:pt idx="1">
                  <c:v>1935.0</c:v>
                </c:pt>
                <c:pt idx="2">
                  <c:v>3597.0</c:v>
                </c:pt>
                <c:pt idx="3">
                  <c:v>2603.0</c:v>
                </c:pt>
                <c:pt idx="4">
                  <c:v>2798.0</c:v>
                </c:pt>
                <c:pt idx="5">
                  <c:v>2645.0</c:v>
                </c:pt>
                <c:pt idx="6">
                  <c:v>674.0</c:v>
                </c:pt>
                <c:pt idx="7">
                  <c:v>1396.0</c:v>
                </c:pt>
                <c:pt idx="8">
                  <c:v>2083.0</c:v>
                </c:pt>
                <c:pt idx="9" formatCode="#,##0">
                  <c:v>1629.0</c:v>
                </c:pt>
                <c:pt idx="10">
                  <c:v>998.0</c:v>
                </c:pt>
                <c:pt idx="11">
                  <c:v>736.0</c:v>
                </c:pt>
                <c:pt idx="12">
                  <c:v>850.0</c:v>
                </c:pt>
                <c:pt idx="13">
                  <c:v>787.0</c:v>
                </c:pt>
                <c:pt idx="14">
                  <c:v>739.0</c:v>
                </c:pt>
                <c:pt idx="15">
                  <c:v>826.0</c:v>
                </c:pt>
                <c:pt idx="16" formatCode="#,##0">
                  <c:v>1016.0</c:v>
                </c:pt>
                <c:pt idx="17" formatCode="#,##0">
                  <c:v>1122.0</c:v>
                </c:pt>
                <c:pt idx="18" formatCode="#,##0">
                  <c:v>1314.0</c:v>
                </c:pt>
                <c:pt idx="19" formatCode="#,##0">
                  <c:v>1203.0</c:v>
                </c:pt>
                <c:pt idx="20" formatCode="#,##0">
                  <c:v>1059.0</c:v>
                </c:pt>
                <c:pt idx="21" formatCode="#,##0">
                  <c:v>1124.0</c:v>
                </c:pt>
                <c:pt idx="22" formatCode="#,##0">
                  <c:v>1759.0</c:v>
                </c:pt>
                <c:pt idx="23" formatCode="#,##0">
                  <c:v>1876.0</c:v>
                </c:pt>
                <c:pt idx="24" formatCode="#,##0">
                  <c:v>1799.0</c:v>
                </c:pt>
                <c:pt idx="25" formatCode="#,##0">
                  <c:v>1148.0</c:v>
                </c:pt>
                <c:pt idx="26" formatCode="#,##0">
                  <c:v>1085.0</c:v>
                </c:pt>
                <c:pt idx="27" formatCode="#,##0">
                  <c:v>1008.0</c:v>
                </c:pt>
                <c:pt idx="28">
                  <c:v>987.0</c:v>
                </c:pt>
                <c:pt idx="29">
                  <c:v>849.0</c:v>
                </c:pt>
                <c:pt idx="30">
                  <c:v>865.0</c:v>
                </c:pt>
                <c:pt idx="31">
                  <c:v>877.0</c:v>
                </c:pt>
                <c:pt idx="32" formatCode="#,##0">
                  <c:v>1013.0</c:v>
                </c:pt>
                <c:pt idx="33" formatCode="#,##0">
                  <c:v>1205.0</c:v>
                </c:pt>
                <c:pt idx="34" formatCode="#,##0">
                  <c:v>1124.0</c:v>
                </c:pt>
                <c:pt idx="35" formatCode="#,##0">
                  <c:v>1250.0</c:v>
                </c:pt>
              </c:numCache>
            </c:numRef>
          </c:val>
        </c:ser>
        <c:ser>
          <c:idx val="3"/>
          <c:order val="3"/>
          <c:tx>
            <c:strRef>
              <c:f>'Toronto 1981-2016'!$E$1</c:f>
              <c:strCache>
                <c:ptCount val="1"/>
                <c:pt idx="0">
                  <c:v>Semi-Detached</c:v>
                </c:pt>
              </c:strCache>
            </c:strRef>
          </c:tx>
          <c:spPr>
            <a:solidFill>
              <a:schemeClr val="accent5"/>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1981-2016'!$E$2:$E$37</c:f>
              <c:numCache>
                <c:formatCode>General</c:formatCode>
                <c:ptCount val="36"/>
                <c:pt idx="0">
                  <c:v>1172.0</c:v>
                </c:pt>
                <c:pt idx="1">
                  <c:v>934.0</c:v>
                </c:pt>
                <c:pt idx="2">
                  <c:v>198.0</c:v>
                </c:pt>
                <c:pt idx="3">
                  <c:v>102.0</c:v>
                </c:pt>
                <c:pt idx="4">
                  <c:v>174.0</c:v>
                </c:pt>
                <c:pt idx="5">
                  <c:v>22.0</c:v>
                </c:pt>
                <c:pt idx="6">
                  <c:v>160.0</c:v>
                </c:pt>
                <c:pt idx="7">
                  <c:v>86.0</c:v>
                </c:pt>
                <c:pt idx="8">
                  <c:v>108.0</c:v>
                </c:pt>
                <c:pt idx="9">
                  <c:v>72.0</c:v>
                </c:pt>
                <c:pt idx="10">
                  <c:v>66.0</c:v>
                </c:pt>
                <c:pt idx="11">
                  <c:v>72.0</c:v>
                </c:pt>
                <c:pt idx="12">
                  <c:v>54.0</c:v>
                </c:pt>
                <c:pt idx="13">
                  <c:v>108.0</c:v>
                </c:pt>
                <c:pt idx="14">
                  <c:v>84.0</c:v>
                </c:pt>
                <c:pt idx="15">
                  <c:v>132.0</c:v>
                </c:pt>
                <c:pt idx="16">
                  <c:v>348.0</c:v>
                </c:pt>
                <c:pt idx="17">
                  <c:v>238.0</c:v>
                </c:pt>
                <c:pt idx="18">
                  <c:v>546.0</c:v>
                </c:pt>
                <c:pt idx="19">
                  <c:v>302.0</c:v>
                </c:pt>
                <c:pt idx="20">
                  <c:v>668.0</c:v>
                </c:pt>
                <c:pt idx="21">
                  <c:v>406.0</c:v>
                </c:pt>
                <c:pt idx="22">
                  <c:v>630.0</c:v>
                </c:pt>
                <c:pt idx="23">
                  <c:v>333.0</c:v>
                </c:pt>
                <c:pt idx="24">
                  <c:v>440.0</c:v>
                </c:pt>
                <c:pt idx="25">
                  <c:v>221.0</c:v>
                </c:pt>
                <c:pt idx="26">
                  <c:v>142.0</c:v>
                </c:pt>
                <c:pt idx="27">
                  <c:v>178.0</c:v>
                </c:pt>
                <c:pt idx="28">
                  <c:v>408.0</c:v>
                </c:pt>
                <c:pt idx="29">
                  <c:v>166.0</c:v>
                </c:pt>
                <c:pt idx="30">
                  <c:v>82.0</c:v>
                </c:pt>
                <c:pt idx="31">
                  <c:v>230.0</c:v>
                </c:pt>
                <c:pt idx="32">
                  <c:v>172.0</c:v>
                </c:pt>
                <c:pt idx="33">
                  <c:v>136.0</c:v>
                </c:pt>
                <c:pt idx="34">
                  <c:v>106.0</c:v>
                </c:pt>
                <c:pt idx="35">
                  <c:v>108.0</c:v>
                </c:pt>
              </c:numCache>
            </c:numRef>
          </c:val>
        </c:ser>
        <c:ser>
          <c:idx val="4"/>
          <c:order val="4"/>
          <c:tx>
            <c:strRef>
              <c:f>'Toronto 1981-2016'!$F$1</c:f>
              <c:strCache>
                <c:ptCount val="1"/>
                <c:pt idx="0">
                  <c:v>Other</c:v>
                </c:pt>
              </c:strCache>
            </c:strRef>
          </c:tx>
          <c:spPr>
            <a:solidFill>
              <a:schemeClr val="accent3"/>
            </a:solidFill>
            <a:ln>
              <a:noFill/>
            </a:ln>
            <a:effectLst/>
          </c:spPr>
          <c:invertIfNegative val="0"/>
          <c:cat>
            <c:numRef>
              <c:f>'Toronto 1981-2016'!$A$2:$A$37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'Toronto 1981-2016'!$F$2:$F$37</c:f>
              <c:numCache>
                <c:formatCode>General</c:formatCode>
                <c:ptCount val="36"/>
                <c:pt idx="0">
                  <c:v>799.0</c:v>
                </c:pt>
                <c:pt idx="1">
                  <c:v>373.0</c:v>
                </c:pt>
                <c:pt idx="2">
                  <c:v>50.0</c:v>
                </c:pt>
                <c:pt idx="3">
                  <c:v>8.0</c:v>
                </c:pt>
                <c:pt idx="4">
                  <c:v>272.0</c:v>
                </c:pt>
                <c:pt idx="5">
                  <c:v>236.0</c:v>
                </c:pt>
                <c:pt idx="6">
                  <c:v>1205.0</c:v>
                </c:pt>
                <c:pt idx="7">
                  <c:v>56.0</c:v>
                </c:pt>
                <c:pt idx="8">
                  <c:v>281.0</c:v>
                </c:pt>
                <c:pt idx="9">
                  <c:v>87.0</c:v>
                </c:pt>
                <c:pt idx="10">
                  <c:v>40.0</c:v>
                </c:pt>
                <c:pt idx="11">
                  <c:v>129.0</c:v>
                </c:pt>
                <c:pt idx="12">
                  <c:v>63.0</c:v>
                </c:pt>
                <c:pt idx="13">
                  <c:v>82.0</c:v>
                </c:pt>
                <c:pt idx="14">
                  <c:v>95.0</c:v>
                </c:pt>
                <c:pt idx="15">
                  <c:v>258.0</c:v>
                </c:pt>
                <c:pt idx="16">
                  <c:v>780.0</c:v>
                </c:pt>
                <c:pt idx="17">
                  <c:v>1359.0</c:v>
                </c:pt>
                <c:pt idx="18">
                  <c:v>1204.0</c:v>
                </c:pt>
                <c:pt idx="19">
                  <c:v>1128.0</c:v>
                </c:pt>
                <c:pt idx="20">
                  <c:v>1168.0</c:v>
                </c:pt>
                <c:pt idx="21">
                  <c:v>1053.0</c:v>
                </c:pt>
                <c:pt idx="22">
                  <c:v>1058.0</c:v>
                </c:pt>
                <c:pt idx="23">
                  <c:v>761.0</c:v>
                </c:pt>
                <c:pt idx="24">
                  <c:v>1361.0</c:v>
                </c:pt>
                <c:pt idx="25">
                  <c:v>997.0</c:v>
                </c:pt>
                <c:pt idx="26">
                  <c:v>552.0</c:v>
                </c:pt>
                <c:pt idx="27">
                  <c:v>940.0</c:v>
                </c:pt>
                <c:pt idx="28">
                  <c:v>919.0</c:v>
                </c:pt>
                <c:pt idx="29">
                  <c:v>290.0</c:v>
                </c:pt>
                <c:pt idx="30">
                  <c:v>626.0</c:v>
                </c:pt>
                <c:pt idx="31">
                  <c:v>483.0</c:v>
                </c:pt>
                <c:pt idx="32">
                  <c:v>671.0</c:v>
                </c:pt>
                <c:pt idx="33">
                  <c:v>446.0</c:v>
                </c:pt>
                <c:pt idx="34">
                  <c:v>187.0</c:v>
                </c:pt>
                <c:pt idx="35">
                  <c:v>236.0</c:v>
                </c:pt>
              </c:numCache>
            </c:numRef>
          </c:val>
        </c:ser>
        <c:dLbls>
          <c:showLegendKey val="0"/>
          <c:showVal val="0"/>
          <c:showCatName val="0"/>
          <c:showSerName val="0"/>
          <c:showPercent val="0"/>
          <c:showBubbleSize val="0"/>
        </c:dLbls>
        <c:gapWidth val="20"/>
        <c:overlap val="100"/>
        <c:axId val="2095732880"/>
        <c:axId val="2098493200"/>
      </c:barChart>
      <c:catAx>
        <c:axId val="209573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98493200"/>
        <c:crosses val="autoZero"/>
        <c:auto val="1"/>
        <c:lblAlgn val="ctr"/>
        <c:lblOffset val="100"/>
        <c:noMultiLvlLbl val="0"/>
      </c:catAx>
      <c:valAx>
        <c:axId val="2098493200"/>
        <c:scaling>
          <c:orientation val="minMax"/>
          <c:max val="32000.0"/>
          <c:min val="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95732880"/>
        <c:crosses val="autoZero"/>
        <c:crossBetween val="between"/>
      </c:valAx>
      <c:spPr>
        <a:noFill/>
        <a:ln>
          <a:noFill/>
        </a:ln>
        <a:effectLst/>
      </c:spPr>
    </c:plotArea>
    <c:legend>
      <c:legendPos val="t"/>
      <c:layout>
        <c:manualLayout>
          <c:xMode val="edge"/>
          <c:yMode val="edge"/>
          <c:x val="0.450427861952862"/>
          <c:y val="0.0169250882045264"/>
          <c:w val="0.478810413732819"/>
          <c:h val="0.043212095798457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baseline="0"/>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Ontario</a:t>
            </a:r>
            <a:r>
              <a:rPr lang="en-US" baseline="0"/>
              <a:t> Housing Starts 1969-1986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'ON 1969-1986'!$B$1</c:f>
              <c:strCache>
                <c:ptCount val="1"/>
                <c:pt idx="0">
                  <c:v>Rentals</c:v>
                </c:pt>
              </c:strCache>
            </c:strRef>
          </c:tx>
          <c:spPr>
            <a:solidFill>
              <a:schemeClr val="accent2"/>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1969-1986'!$C$1</c:f>
              <c:strCache>
                <c:ptCount val="1"/>
                <c:pt idx="0">
                  <c:v>Condos</c:v>
                </c:pt>
              </c:strCache>
            </c:strRef>
          </c:tx>
          <c:spPr>
            <a:solidFill>
              <a:schemeClr val="accent1"/>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1969-1986'!$C$2:$C$19</c:f>
              <c:numCache>
                <c:formatCode>General</c:formatCode>
                <c:ptCount val="1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numCache>
            </c:numRef>
          </c:val>
        </c:ser>
        <c:ser>
          <c:idx val="2"/>
          <c:order val="2"/>
          <c:tx>
            <c:strRef>
              <c:f>'ON 1969-1986'!$D$1</c:f>
              <c:strCache>
                <c:ptCount val="1"/>
                <c:pt idx="0">
                  <c:v>Single + Detached</c:v>
                </c:pt>
              </c:strCache>
            </c:strRef>
          </c:tx>
          <c:spPr>
            <a:solidFill>
              <a:schemeClr val="accent4"/>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1969-1986'!$D$2:$D$19</c:f>
              <c:numCache>
                <c:formatCode>General</c:formatCode>
                <c:ptCount val="18"/>
                <c:pt idx="0">
                  <c:v>35484.0</c:v>
                </c:pt>
                <c:pt idx="1">
                  <c:v>26201.0</c:v>
                </c:pt>
                <c:pt idx="2">
                  <c:v>38483.0</c:v>
                </c:pt>
                <c:pt idx="3">
                  <c:v>46169.0</c:v>
                </c:pt>
                <c:pt idx="4">
                  <c:v>50701.0</c:v>
                </c:pt>
                <c:pt idx="5">
                  <c:v>39944.0</c:v>
                </c:pt>
                <c:pt idx="6">
                  <c:v>42212.0</c:v>
                </c:pt>
                <c:pt idx="7">
                  <c:v>40754.0</c:v>
                </c:pt>
                <c:pt idx="8">
                  <c:v>38263.0</c:v>
                </c:pt>
                <c:pt idx="9">
                  <c:v>36556.0</c:v>
                </c:pt>
                <c:pt idx="10">
                  <c:v>36160.0</c:v>
                </c:pt>
                <c:pt idx="11">
                  <c:v>23321.0</c:v>
                </c:pt>
                <c:pt idx="12">
                  <c:v>29973.0</c:v>
                </c:pt>
                <c:pt idx="13">
                  <c:v>19927.0</c:v>
                </c:pt>
                <c:pt idx="14">
                  <c:v>34967.0</c:v>
                </c:pt>
                <c:pt idx="15">
                  <c:v>33726.0</c:v>
                </c:pt>
                <c:pt idx="16">
                  <c:v>45436.0</c:v>
                </c:pt>
                <c:pt idx="17">
                  <c:v>58746.0</c:v>
                </c:pt>
              </c:numCache>
            </c:numRef>
          </c:val>
        </c:ser>
        <c:ser>
          <c:idx val="3"/>
          <c:order val="3"/>
          <c:tx>
            <c:strRef>
              <c:f>'ON 1969-1986'!$E$1</c:f>
              <c:strCache>
                <c:ptCount val="1"/>
                <c:pt idx="0">
                  <c:v>Other</c:v>
                </c:pt>
              </c:strCache>
            </c:strRef>
          </c:tx>
          <c:spPr>
            <a:solidFill>
              <a:schemeClr val="accent3"/>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1969-1986'!$E$2:$E$19</c:f>
              <c:numCache>
                <c:formatCode>#,##0</c:formatCode>
                <c:ptCount val="18"/>
                <c:pt idx="0">
                  <c:v>2479.0</c:v>
                </c:pt>
                <c:pt idx="1">
                  <c:v>2032.0</c:v>
                </c:pt>
                <c:pt idx="2">
                  <c:v>1900.0</c:v>
                </c:pt>
                <c:pt idx="3">
                  <c:v>2203.0</c:v>
                </c:pt>
                <c:pt idx="4">
                  <c:v>2994.0</c:v>
                </c:pt>
                <c:pt idx="5">
                  <c:v>2379.0</c:v>
                </c:pt>
                <c:pt idx="6">
                  <c:v>3053.0</c:v>
                </c:pt>
                <c:pt idx="7">
                  <c:v>4479.0</c:v>
                </c:pt>
                <c:pt idx="8">
                  <c:v>3445.0</c:v>
                </c:pt>
                <c:pt idx="9">
                  <c:v>2268.0</c:v>
                </c:pt>
                <c:pt idx="10">
                  <c:v>1461.0</c:v>
                </c:pt>
                <c:pt idx="11">
                  <c:v>0.0</c:v>
                </c:pt>
                <c:pt idx="12">
                  <c:v>0.0</c:v>
                </c:pt>
                <c:pt idx="13">
                  <c:v>100.0</c:v>
                </c:pt>
                <c:pt idx="14">
                  <c:v>0.0</c:v>
                </c:pt>
                <c:pt idx="15">
                  <c:v>0.0</c:v>
                </c:pt>
                <c:pt idx="16">
                  <c:v>0.0</c:v>
                </c:pt>
                <c:pt idx="17">
                  <c:v>0.0</c:v>
                </c:pt>
              </c:numCache>
            </c:numRef>
          </c:val>
        </c:ser>
        <c:dLbls>
          <c:showLegendKey val="0"/>
          <c:showVal val="0"/>
          <c:showCatName val="0"/>
          <c:showSerName val="0"/>
          <c:showPercent val="0"/>
          <c:showBubbleSize val="0"/>
        </c:dLbls>
        <c:gapWidth val="20"/>
        <c:overlap val="100"/>
        <c:axId val="-2121443904"/>
        <c:axId val="-2118114064"/>
      </c:barChart>
      <c:catAx>
        <c:axId val="-212144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114064"/>
        <c:crosses val="autoZero"/>
        <c:auto val="1"/>
        <c:lblAlgn val="ctr"/>
        <c:lblOffset val="100"/>
        <c:noMultiLvlLbl val="0"/>
      </c:catAx>
      <c:valAx>
        <c:axId val="-2118114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43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1969-1986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'ON 1969-1986'!$B$1</c:f>
              <c:strCache>
                <c:ptCount val="1"/>
                <c:pt idx="0">
                  <c:v>Rentals</c:v>
                </c:pt>
              </c:strCache>
            </c:strRef>
          </c:tx>
          <c:spPr>
            <a:solidFill>
              <a:schemeClr val="accent2"/>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1969-1986'!$G$1</c:f>
              <c:strCache>
                <c:ptCount val="1"/>
                <c:pt idx="0">
                  <c:v>Non Rentals</c:v>
                </c:pt>
              </c:strCache>
            </c:strRef>
          </c:tx>
          <c:spPr>
            <a:solidFill>
              <a:schemeClr val="accent1"/>
            </a:solidFill>
            <a:ln>
              <a:noFill/>
            </a:ln>
            <a:effectLst/>
          </c:spPr>
          <c:invertIfNegative val="0"/>
          <c:cat>
            <c:numRef>
              <c:f>'ON 1969-1986'!$A$2:$A$19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1969-1986'!$G$2:$G$19</c:f>
              <c:numCache>
                <c:formatCode>#,##0</c:formatCode>
                <c:ptCount val="1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numCache>
            </c:numRef>
          </c:val>
        </c:ser>
        <c:dLbls>
          <c:showLegendKey val="0"/>
          <c:showVal val="0"/>
          <c:showCatName val="0"/>
          <c:showSerName val="0"/>
          <c:showPercent val="0"/>
          <c:showBubbleSize val="0"/>
        </c:dLbls>
        <c:gapWidth val="20"/>
        <c:overlap val="100"/>
        <c:axId val="-2140476160"/>
        <c:axId val="-2117344720"/>
      </c:barChart>
      <c:catAx>
        <c:axId val="-214047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17344720"/>
        <c:crosses val="autoZero"/>
        <c:auto val="1"/>
        <c:lblAlgn val="ctr"/>
        <c:lblOffset val="100"/>
        <c:noMultiLvlLbl val="0"/>
      </c:catAx>
      <c:valAx>
        <c:axId val="-2117344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40476160"/>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Ontario</a:t>
            </a:r>
            <a:r>
              <a:rPr lang="en-US" baseline="0"/>
              <a:t> Housing Starts 1969-1986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1969-2016'!$B$2:$B$19</c:f>
              <c:numCache>
                <c:formatCode>General</c:formatCode>
                <c:ptCount val="1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numCache>
            </c:numRef>
          </c:val>
        </c:ser>
        <c:ser>
          <c:idx val="1"/>
          <c:order val="1"/>
          <c:tx>
            <c:strRef>
              <c:f>'ON 1969-2016'!$C$1</c:f>
              <c:strCache>
                <c:ptCount val="1"/>
                <c:pt idx="0">
                  <c:v>Condos</c:v>
                </c:pt>
              </c:strCache>
            </c:strRef>
          </c:tx>
          <c:spPr>
            <a:solidFill>
              <a:schemeClr val="accent1"/>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1969-2016'!$C$2:$C$19</c:f>
              <c:numCache>
                <c:formatCode>General</c:formatCode>
                <c:ptCount val="18"/>
                <c:pt idx="0">
                  <c:v>3586.0</c:v>
                </c:pt>
                <c:pt idx="1">
                  <c:v>9881.0</c:v>
                </c:pt>
                <c:pt idx="2">
                  <c:v>7652.0</c:v>
                </c:pt>
                <c:pt idx="3">
                  <c:v>8427.0</c:v>
                </c:pt>
                <c:pt idx="4">
                  <c:v>19794.0</c:v>
                </c:pt>
                <c:pt idx="5">
                  <c:v>20920.0</c:v>
                </c:pt>
                <c:pt idx="6">
                  <c:v>24309.0</c:v>
                </c:pt>
                <c:pt idx="7">
                  <c:v>26992.0</c:v>
                </c:pt>
                <c:pt idx="8">
                  <c:v>22020.0</c:v>
                </c:pt>
                <c:pt idx="9">
                  <c:v>11781.0</c:v>
                </c:pt>
                <c:pt idx="10">
                  <c:v>7328.0</c:v>
                </c:pt>
                <c:pt idx="11">
                  <c:v>5164.0</c:v>
                </c:pt>
                <c:pt idx="12">
                  <c:v>5822.0</c:v>
                </c:pt>
                <c:pt idx="13">
                  <c:v>2606.0</c:v>
                </c:pt>
                <c:pt idx="14">
                  <c:v>3325.0</c:v>
                </c:pt>
                <c:pt idx="15">
                  <c:v>5032.0</c:v>
                </c:pt>
                <c:pt idx="16">
                  <c:v>6355.0</c:v>
                </c:pt>
                <c:pt idx="17">
                  <c:v>11950.0</c:v>
                </c:pt>
              </c:numCache>
            </c:numRef>
          </c:val>
        </c:ser>
        <c:ser>
          <c:idx val="2"/>
          <c:order val="2"/>
          <c:tx>
            <c:strRef>
              <c:f>'ON 1969-2016'!$D$1</c:f>
              <c:strCache>
                <c:ptCount val="1"/>
                <c:pt idx="0">
                  <c:v>Single + Detached</c:v>
                </c:pt>
              </c:strCache>
            </c:strRef>
          </c:tx>
          <c:spPr>
            <a:solidFill>
              <a:schemeClr val="accent4"/>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1969-2016'!$D$2:$D$19</c:f>
              <c:numCache>
                <c:formatCode>General</c:formatCode>
                <c:ptCount val="18"/>
                <c:pt idx="0">
                  <c:v>35484.0</c:v>
                </c:pt>
                <c:pt idx="1">
                  <c:v>26201.0</c:v>
                </c:pt>
                <c:pt idx="2">
                  <c:v>38483.0</c:v>
                </c:pt>
                <c:pt idx="3">
                  <c:v>46169.0</c:v>
                </c:pt>
                <c:pt idx="4">
                  <c:v>50701.0</c:v>
                </c:pt>
                <c:pt idx="5">
                  <c:v>39944.0</c:v>
                </c:pt>
                <c:pt idx="6">
                  <c:v>42212.0</c:v>
                </c:pt>
                <c:pt idx="7">
                  <c:v>40754.0</c:v>
                </c:pt>
                <c:pt idx="8">
                  <c:v>38263.0</c:v>
                </c:pt>
                <c:pt idx="9">
                  <c:v>36556.0</c:v>
                </c:pt>
                <c:pt idx="10">
                  <c:v>36160.0</c:v>
                </c:pt>
                <c:pt idx="11">
                  <c:v>23321.0</c:v>
                </c:pt>
                <c:pt idx="12">
                  <c:v>29973.0</c:v>
                </c:pt>
                <c:pt idx="13">
                  <c:v>19927.0</c:v>
                </c:pt>
                <c:pt idx="14">
                  <c:v>34967.0</c:v>
                </c:pt>
                <c:pt idx="15">
                  <c:v>33726.0</c:v>
                </c:pt>
                <c:pt idx="16">
                  <c:v>45436.0</c:v>
                </c:pt>
                <c:pt idx="17">
                  <c:v>58746.0</c:v>
                </c:pt>
              </c:numCache>
            </c:numRef>
          </c:val>
        </c:ser>
        <c:ser>
          <c:idx val="3"/>
          <c:order val="3"/>
          <c:tx>
            <c:strRef>
              <c:f>'ON 1969-2016'!$E$1</c:f>
              <c:strCache>
                <c:ptCount val="1"/>
                <c:pt idx="0">
                  <c:v>Other</c:v>
                </c:pt>
              </c:strCache>
            </c:strRef>
          </c:tx>
          <c:spPr>
            <a:solidFill>
              <a:schemeClr val="accent3"/>
            </a:solidFill>
            <a:ln>
              <a:noFill/>
            </a:ln>
            <a:effectLst/>
          </c:spPr>
          <c:invertIfNegative val="0"/>
          <c:cat>
            <c:numRef>
              <c:f>'ON 1969-2016'!$A$2:$A$19</c:f>
              <c:numCache>
                <c:formatCode>General</c:formatCode>
                <c:ptCount val="1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numCache>
            </c:numRef>
          </c:cat>
          <c:val>
            <c:numRef>
              <c:f>'ON 1969-2016'!$E$2:$E$19</c:f>
              <c:numCache>
                <c:formatCode>#,##0</c:formatCode>
                <c:ptCount val="18"/>
                <c:pt idx="0">
                  <c:v>2479.0</c:v>
                </c:pt>
                <c:pt idx="1">
                  <c:v>2032.0</c:v>
                </c:pt>
                <c:pt idx="2">
                  <c:v>1900.0</c:v>
                </c:pt>
                <c:pt idx="3">
                  <c:v>2203.0</c:v>
                </c:pt>
                <c:pt idx="4">
                  <c:v>2994.0</c:v>
                </c:pt>
                <c:pt idx="5">
                  <c:v>2379.0</c:v>
                </c:pt>
                <c:pt idx="6">
                  <c:v>3053.0</c:v>
                </c:pt>
                <c:pt idx="7">
                  <c:v>4479.0</c:v>
                </c:pt>
                <c:pt idx="8">
                  <c:v>3445.0</c:v>
                </c:pt>
                <c:pt idx="9">
                  <c:v>2268.0</c:v>
                </c:pt>
                <c:pt idx="10">
                  <c:v>1461.0</c:v>
                </c:pt>
                <c:pt idx="11">
                  <c:v>0.0</c:v>
                </c:pt>
                <c:pt idx="12">
                  <c:v>0.0</c:v>
                </c:pt>
                <c:pt idx="13">
                  <c:v>100.0</c:v>
                </c:pt>
                <c:pt idx="14">
                  <c:v>0.0</c:v>
                </c:pt>
                <c:pt idx="15">
                  <c:v>0.0</c:v>
                </c:pt>
                <c:pt idx="16">
                  <c:v>0.0</c:v>
                </c:pt>
                <c:pt idx="17">
                  <c:v>0.0</c:v>
                </c:pt>
              </c:numCache>
            </c:numRef>
          </c:val>
        </c:ser>
        <c:dLbls>
          <c:showLegendKey val="0"/>
          <c:showVal val="0"/>
          <c:showCatName val="0"/>
          <c:showSerName val="0"/>
          <c:showPercent val="0"/>
          <c:showBubbleSize val="0"/>
        </c:dLbls>
        <c:gapWidth val="20"/>
        <c:overlap val="100"/>
        <c:axId val="-2068968096"/>
        <c:axId val="-2106130896"/>
      </c:barChart>
      <c:catAx>
        <c:axId val="-206896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30896"/>
        <c:crosses val="autoZero"/>
        <c:auto val="1"/>
        <c:lblAlgn val="ctr"/>
        <c:lblOffset val="100"/>
        <c:noMultiLvlLbl val="0"/>
      </c:catAx>
      <c:valAx>
        <c:axId val="-2106130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968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1"/>
          <c:order val="1"/>
          <c:tx>
            <c:strRef>
              <c:f>'ON 1969-2016'!$G$1</c:f>
              <c:strCache>
                <c:ptCount val="1"/>
                <c:pt idx="0">
                  <c:v>Non Rentals</c:v>
                </c:pt>
              </c:strCache>
            </c:strRef>
          </c:tx>
          <c:spPr>
            <a:solidFill>
              <a:schemeClr val="accent1"/>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1969-2016'!$G$2:$G$49</c:f>
              <c:numCache>
                <c:formatCode>#,##0</c:formatCode>
                <c:ptCount val="4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pt idx="18">
                  <c:v>78822.0</c:v>
                </c:pt>
                <c:pt idx="19">
                  <c:v>74114.0</c:v>
                </c:pt>
                <c:pt idx="20">
                  <c:v>69590.0</c:v>
                </c:pt>
                <c:pt idx="21">
                  <c:v>41183.0</c:v>
                </c:pt>
                <c:pt idx="22">
                  <c:v>31604.0</c:v>
                </c:pt>
                <c:pt idx="23">
                  <c:v>34895.0</c:v>
                </c:pt>
                <c:pt idx="24">
                  <c:v>30873.0</c:v>
                </c:pt>
                <c:pt idx="25">
                  <c:v>37412.0</c:v>
                </c:pt>
                <c:pt idx="26">
                  <c:v>29009.0</c:v>
                </c:pt>
                <c:pt idx="27">
                  <c:v>38223.0</c:v>
                </c:pt>
                <c:pt idx="28">
                  <c:v>49182.0</c:v>
                </c:pt>
                <c:pt idx="29">
                  <c:v>48907.0</c:v>
                </c:pt>
                <c:pt idx="30">
                  <c:v>61602.0</c:v>
                </c:pt>
                <c:pt idx="31">
                  <c:v>65378.0</c:v>
                </c:pt>
                <c:pt idx="32">
                  <c:v>67545.0</c:v>
                </c:pt>
                <c:pt idx="33">
                  <c:v>75729.0</c:v>
                </c:pt>
                <c:pt idx="34">
                  <c:v>76163.0</c:v>
                </c:pt>
                <c:pt idx="35">
                  <c:v>76270.0</c:v>
                </c:pt>
                <c:pt idx="36">
                  <c:v>69334.0</c:v>
                </c:pt>
                <c:pt idx="37">
                  <c:v>63648.0</c:v>
                </c:pt>
                <c:pt idx="38">
                  <c:v>59781.0</c:v>
                </c:pt>
                <c:pt idx="39">
                  <c:v>68056.0</c:v>
                </c:pt>
                <c:pt idx="40">
                  <c:v>43128.0</c:v>
                </c:pt>
                <c:pt idx="41">
                  <c:v>53361.0</c:v>
                </c:pt>
                <c:pt idx="42">
                  <c:v>60455.0</c:v>
                </c:pt>
                <c:pt idx="43">
                  <c:v>69523.0</c:v>
                </c:pt>
                <c:pt idx="44">
                  <c:v>54726.0</c:v>
                </c:pt>
                <c:pt idx="45">
                  <c:v>51109.0</c:v>
                </c:pt>
                <c:pt idx="46">
                  <c:v>61648.0</c:v>
                </c:pt>
                <c:pt idx="47">
                  <c:v>64496.0</c:v>
                </c:pt>
              </c:numCache>
            </c:numRef>
          </c:val>
        </c:ser>
        <c:dLbls>
          <c:showLegendKey val="0"/>
          <c:showVal val="0"/>
          <c:showCatName val="0"/>
          <c:showSerName val="0"/>
          <c:showPercent val="0"/>
          <c:showBubbleSize val="0"/>
        </c:dLbls>
        <c:gapWidth val="20"/>
        <c:overlap val="100"/>
        <c:axId val="-2094214224"/>
        <c:axId val="-2068404128"/>
      </c:barChart>
      <c:catAx>
        <c:axId val="-209421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8404128"/>
        <c:crosses val="autoZero"/>
        <c:auto val="1"/>
        <c:lblAlgn val="ctr"/>
        <c:lblOffset val="100"/>
        <c:noMultiLvlLbl val="0"/>
      </c:catAx>
      <c:valAx>
        <c:axId val="-2068404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94214224"/>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r>
              <a:rPr lang="en-US" sz="2200" b="1" i="0" baseline="0"/>
              <a:t>Ontario Housing Starts 1969-2016</a:t>
            </a:r>
          </a:p>
        </c:rich>
      </c:tx>
      <c:layout>
        <c:manualLayout>
          <c:xMode val="edge"/>
          <c:yMode val="edge"/>
          <c:x val="0.00482556468762574"/>
          <c:y val="0.0097323600973236"/>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934443231092464"/>
          <c:y val="0.123734888978294"/>
          <c:w val="0.88292915940252"/>
          <c:h val="0.682587888192808"/>
        </c:manualLayout>
      </c:layout>
      <c:barChart>
        <c:barDir val="col"/>
        <c:grouping val="percentStacked"/>
        <c:varyColors val="0"/>
        <c:ser>
          <c:idx val="0"/>
          <c:order val="0"/>
          <c:tx>
            <c:strRef>
              <c:f>'ON 1969-2016'!$B$1</c:f>
              <c:strCache>
                <c:ptCount val="1"/>
                <c:pt idx="0">
                  <c:v>Rentals</c:v>
                </c:pt>
              </c:strCache>
            </c:strRef>
          </c:tx>
          <c:spPr>
            <a:solidFill>
              <a:schemeClr val="accent2"/>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1969-2016'!$B$2:$B$49</c:f>
              <c:numCache>
                <c:formatCode>General</c:formatCode>
                <c:ptCount val="48"/>
                <c:pt idx="0">
                  <c:v>39897.0</c:v>
                </c:pt>
                <c:pt idx="1">
                  <c:v>38561.0</c:v>
                </c:pt>
                <c:pt idx="2">
                  <c:v>41945.0</c:v>
                </c:pt>
                <c:pt idx="3">
                  <c:v>46134.0</c:v>
                </c:pt>
                <c:pt idx="4">
                  <c:v>37047.0</c:v>
                </c:pt>
                <c:pt idx="5">
                  <c:v>22260.0</c:v>
                </c:pt>
                <c:pt idx="6">
                  <c:v>10394.0</c:v>
                </c:pt>
                <c:pt idx="7">
                  <c:v>12457.0</c:v>
                </c:pt>
                <c:pt idx="8">
                  <c:v>15402.0</c:v>
                </c:pt>
                <c:pt idx="9">
                  <c:v>21105.0</c:v>
                </c:pt>
                <c:pt idx="10">
                  <c:v>11938.0</c:v>
                </c:pt>
                <c:pt idx="11">
                  <c:v>11642.0</c:v>
                </c:pt>
                <c:pt idx="12">
                  <c:v>14366.0</c:v>
                </c:pt>
                <c:pt idx="13">
                  <c:v>15875.0</c:v>
                </c:pt>
                <c:pt idx="14">
                  <c:v>16647.0</c:v>
                </c:pt>
                <c:pt idx="15">
                  <c:v>9413.0</c:v>
                </c:pt>
                <c:pt idx="16">
                  <c:v>13080.0</c:v>
                </c:pt>
                <c:pt idx="17">
                  <c:v>10774.0</c:v>
                </c:pt>
                <c:pt idx="18" formatCode="#,##0">
                  <c:v>15078.0</c:v>
                </c:pt>
                <c:pt idx="19" formatCode="#,##0">
                  <c:v>12830.0</c:v>
                </c:pt>
                <c:pt idx="20">
                  <c:v>11436.0</c:v>
                </c:pt>
                <c:pt idx="21">
                  <c:v>12158.0</c:v>
                </c:pt>
                <c:pt idx="22">
                  <c:v>14519.0</c:v>
                </c:pt>
                <c:pt idx="23">
                  <c:v>13798.0</c:v>
                </c:pt>
                <c:pt idx="24">
                  <c:v>7974.0</c:v>
                </c:pt>
                <c:pt idx="25">
                  <c:v>4148.0</c:v>
                </c:pt>
                <c:pt idx="26">
                  <c:v>2884.0</c:v>
                </c:pt>
                <c:pt idx="27">
                  <c:v>1289.0</c:v>
                </c:pt>
                <c:pt idx="28">
                  <c:v>790.0</c:v>
                </c:pt>
                <c:pt idx="29">
                  <c:v>1181.0</c:v>
                </c:pt>
                <c:pt idx="30">
                  <c:v>1323.0</c:v>
                </c:pt>
                <c:pt idx="31">
                  <c:v>2045.0</c:v>
                </c:pt>
                <c:pt idx="32">
                  <c:v>2717.0</c:v>
                </c:pt>
                <c:pt idx="33">
                  <c:v>3886.0</c:v>
                </c:pt>
                <c:pt idx="34">
                  <c:v>4770.0</c:v>
                </c:pt>
                <c:pt idx="35">
                  <c:v>3624.0</c:v>
                </c:pt>
                <c:pt idx="36">
                  <c:v>3843.0</c:v>
                </c:pt>
                <c:pt idx="37">
                  <c:v>4133.0</c:v>
                </c:pt>
                <c:pt idx="38">
                  <c:v>2994.0</c:v>
                </c:pt>
                <c:pt idx="39">
                  <c:v>3867.0</c:v>
                </c:pt>
                <c:pt idx="40">
                  <c:v>4811.0</c:v>
                </c:pt>
                <c:pt idx="41">
                  <c:v>3743.0</c:v>
                </c:pt>
                <c:pt idx="42">
                  <c:v>4785.0</c:v>
                </c:pt>
                <c:pt idx="43">
                  <c:v>4891.0</c:v>
                </c:pt>
                <c:pt idx="44">
                  <c:v>3888.0</c:v>
                </c:pt>
                <c:pt idx="45">
                  <c:v>5053.0</c:v>
                </c:pt>
                <c:pt idx="46">
                  <c:v>6644.0</c:v>
                </c:pt>
                <c:pt idx="47">
                  <c:v>7367.0</c:v>
                </c:pt>
              </c:numCache>
            </c:numRef>
          </c:val>
        </c:ser>
        <c:ser>
          <c:idx val="1"/>
          <c:order val="1"/>
          <c:tx>
            <c:strRef>
              <c:f>'ON 1969-2016'!$G$1</c:f>
              <c:strCache>
                <c:ptCount val="1"/>
                <c:pt idx="0">
                  <c:v>Non Rentals</c:v>
                </c:pt>
              </c:strCache>
            </c:strRef>
          </c:tx>
          <c:spPr>
            <a:solidFill>
              <a:schemeClr val="accent1"/>
            </a:solidFill>
            <a:ln>
              <a:noFill/>
            </a:ln>
            <a:effectLst/>
          </c:spPr>
          <c:invertIfNegative val="0"/>
          <c:cat>
            <c:numRef>
              <c:f>'ON 1969-2016'!$A$2:$A$49</c:f>
              <c:numCache>
                <c:formatCode>General</c:formatCode>
                <c:ptCount val="48"/>
                <c:pt idx="0">
                  <c:v>1969.0</c:v>
                </c:pt>
                <c:pt idx="1">
                  <c:v>1970.0</c:v>
                </c:pt>
                <c:pt idx="2">
                  <c:v>1971.0</c:v>
                </c:pt>
                <c:pt idx="3">
                  <c:v>1972.0</c:v>
                </c:pt>
                <c:pt idx="4">
                  <c:v>1973.0</c:v>
                </c:pt>
                <c:pt idx="5">
                  <c:v>1974.0</c:v>
                </c:pt>
                <c:pt idx="6">
                  <c:v>1975.0</c:v>
                </c:pt>
                <c:pt idx="7">
                  <c:v>1976.0</c:v>
                </c:pt>
                <c:pt idx="8">
                  <c:v>1977.0</c:v>
                </c:pt>
                <c:pt idx="9">
                  <c:v>1978.0</c:v>
                </c:pt>
                <c:pt idx="10">
                  <c:v>1979.0</c:v>
                </c:pt>
                <c:pt idx="11">
                  <c:v>1980.0</c:v>
                </c:pt>
                <c:pt idx="12">
                  <c:v>1981.0</c:v>
                </c:pt>
                <c:pt idx="13">
                  <c:v>1982.0</c:v>
                </c:pt>
                <c:pt idx="14">
                  <c:v>1983.0</c:v>
                </c:pt>
                <c:pt idx="15">
                  <c:v>1984.0</c:v>
                </c:pt>
                <c:pt idx="16">
                  <c:v>1985.0</c:v>
                </c:pt>
                <c:pt idx="17">
                  <c:v>1986.0</c:v>
                </c:pt>
                <c:pt idx="18">
                  <c:v>1987.0</c:v>
                </c:pt>
                <c:pt idx="19">
                  <c:v>1988.0</c:v>
                </c:pt>
                <c:pt idx="20">
                  <c:v>1989.0</c:v>
                </c:pt>
                <c:pt idx="21">
                  <c:v>1990.0</c:v>
                </c:pt>
                <c:pt idx="22">
                  <c:v>1991.0</c:v>
                </c:pt>
                <c:pt idx="23">
                  <c:v>1992.0</c:v>
                </c:pt>
                <c:pt idx="24">
                  <c:v>1993.0</c:v>
                </c:pt>
                <c:pt idx="25">
                  <c:v>1994.0</c:v>
                </c:pt>
                <c:pt idx="26">
                  <c:v>1995.0</c:v>
                </c:pt>
                <c:pt idx="27">
                  <c:v>1996.0</c:v>
                </c:pt>
                <c:pt idx="28">
                  <c:v>1997.0</c:v>
                </c:pt>
                <c:pt idx="29">
                  <c:v>1998.0</c:v>
                </c:pt>
                <c:pt idx="30">
                  <c:v>1999.0</c:v>
                </c:pt>
                <c:pt idx="31">
                  <c:v>2000.0</c:v>
                </c:pt>
                <c:pt idx="32">
                  <c:v>2001.0</c:v>
                </c:pt>
                <c:pt idx="33">
                  <c:v>2002.0</c:v>
                </c:pt>
                <c:pt idx="34">
                  <c:v>2003.0</c:v>
                </c:pt>
                <c:pt idx="35">
                  <c:v>2004.0</c:v>
                </c:pt>
                <c:pt idx="36">
                  <c:v>2005.0</c:v>
                </c:pt>
                <c:pt idx="37">
                  <c:v>2006.0</c:v>
                </c:pt>
                <c:pt idx="38">
                  <c:v>2007.0</c:v>
                </c:pt>
                <c:pt idx="39">
                  <c:v>2008.0</c:v>
                </c:pt>
                <c:pt idx="40">
                  <c:v>2009.0</c:v>
                </c:pt>
                <c:pt idx="41">
                  <c:v>2010.0</c:v>
                </c:pt>
                <c:pt idx="42">
                  <c:v>2011.0</c:v>
                </c:pt>
                <c:pt idx="43">
                  <c:v>2012.0</c:v>
                </c:pt>
                <c:pt idx="44">
                  <c:v>2013.0</c:v>
                </c:pt>
                <c:pt idx="45">
                  <c:v>2014.0</c:v>
                </c:pt>
                <c:pt idx="46">
                  <c:v>2015.0</c:v>
                </c:pt>
                <c:pt idx="47">
                  <c:v>2016.0</c:v>
                </c:pt>
              </c:numCache>
            </c:numRef>
          </c:cat>
          <c:val>
            <c:numRef>
              <c:f>'ON 1969-2016'!$G$2:$G$49</c:f>
              <c:numCache>
                <c:formatCode>#,##0</c:formatCode>
                <c:ptCount val="48"/>
                <c:pt idx="0">
                  <c:v>41549.0</c:v>
                </c:pt>
                <c:pt idx="1">
                  <c:v>38114.0</c:v>
                </c:pt>
                <c:pt idx="2">
                  <c:v>48035.0</c:v>
                </c:pt>
                <c:pt idx="3">
                  <c:v>56799.0</c:v>
                </c:pt>
                <c:pt idx="4">
                  <c:v>73489.0</c:v>
                </c:pt>
                <c:pt idx="5">
                  <c:v>63243.0</c:v>
                </c:pt>
                <c:pt idx="6">
                  <c:v>69574.0</c:v>
                </c:pt>
                <c:pt idx="7">
                  <c:v>72225.0</c:v>
                </c:pt>
                <c:pt idx="8">
                  <c:v>63728.0</c:v>
                </c:pt>
                <c:pt idx="9">
                  <c:v>50605.0</c:v>
                </c:pt>
                <c:pt idx="10">
                  <c:v>44949.0</c:v>
                </c:pt>
                <c:pt idx="11">
                  <c:v>28485.0</c:v>
                </c:pt>
                <c:pt idx="12">
                  <c:v>35795.0</c:v>
                </c:pt>
                <c:pt idx="13">
                  <c:v>22633.0</c:v>
                </c:pt>
                <c:pt idx="14">
                  <c:v>38292.0</c:v>
                </c:pt>
                <c:pt idx="15">
                  <c:v>38758.0</c:v>
                </c:pt>
                <c:pt idx="16">
                  <c:v>51791.0</c:v>
                </c:pt>
                <c:pt idx="17">
                  <c:v>70696.0</c:v>
                </c:pt>
                <c:pt idx="18">
                  <c:v>78822.0</c:v>
                </c:pt>
                <c:pt idx="19">
                  <c:v>74114.0</c:v>
                </c:pt>
                <c:pt idx="20">
                  <c:v>69590.0</c:v>
                </c:pt>
                <c:pt idx="21">
                  <c:v>41183.0</c:v>
                </c:pt>
                <c:pt idx="22">
                  <c:v>31604.0</c:v>
                </c:pt>
                <c:pt idx="23">
                  <c:v>34895.0</c:v>
                </c:pt>
                <c:pt idx="24">
                  <c:v>30873.0</c:v>
                </c:pt>
                <c:pt idx="25">
                  <c:v>37412.0</c:v>
                </c:pt>
                <c:pt idx="26">
                  <c:v>29009.0</c:v>
                </c:pt>
                <c:pt idx="27">
                  <c:v>38223.0</c:v>
                </c:pt>
                <c:pt idx="28">
                  <c:v>49182.0</c:v>
                </c:pt>
                <c:pt idx="29">
                  <c:v>48907.0</c:v>
                </c:pt>
                <c:pt idx="30">
                  <c:v>61602.0</c:v>
                </c:pt>
                <c:pt idx="31">
                  <c:v>65378.0</c:v>
                </c:pt>
                <c:pt idx="32">
                  <c:v>67545.0</c:v>
                </c:pt>
                <c:pt idx="33">
                  <c:v>75729.0</c:v>
                </c:pt>
                <c:pt idx="34">
                  <c:v>76163.0</c:v>
                </c:pt>
                <c:pt idx="35">
                  <c:v>76270.0</c:v>
                </c:pt>
                <c:pt idx="36">
                  <c:v>69334.0</c:v>
                </c:pt>
                <c:pt idx="37">
                  <c:v>63648.0</c:v>
                </c:pt>
                <c:pt idx="38">
                  <c:v>59781.0</c:v>
                </c:pt>
                <c:pt idx="39">
                  <c:v>68056.0</c:v>
                </c:pt>
                <c:pt idx="40">
                  <c:v>43128.0</c:v>
                </c:pt>
                <c:pt idx="41">
                  <c:v>53361.0</c:v>
                </c:pt>
                <c:pt idx="42">
                  <c:v>60455.0</c:v>
                </c:pt>
                <c:pt idx="43">
                  <c:v>69523.0</c:v>
                </c:pt>
                <c:pt idx="44">
                  <c:v>54726.0</c:v>
                </c:pt>
                <c:pt idx="45">
                  <c:v>51109.0</c:v>
                </c:pt>
                <c:pt idx="46">
                  <c:v>61648.0</c:v>
                </c:pt>
                <c:pt idx="47">
                  <c:v>64496.0</c:v>
                </c:pt>
              </c:numCache>
            </c:numRef>
          </c:val>
        </c:ser>
        <c:dLbls>
          <c:showLegendKey val="0"/>
          <c:showVal val="0"/>
          <c:showCatName val="0"/>
          <c:showSerName val="0"/>
          <c:showPercent val="0"/>
          <c:showBubbleSize val="0"/>
        </c:dLbls>
        <c:gapWidth val="20"/>
        <c:overlap val="100"/>
        <c:axId val="-2096565696"/>
        <c:axId val="-2063628576"/>
      </c:barChart>
      <c:catAx>
        <c:axId val="-209656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63628576"/>
        <c:crosses val="autoZero"/>
        <c:auto val="1"/>
        <c:lblAlgn val="ctr"/>
        <c:lblOffset val="100"/>
        <c:noMultiLvlLbl val="0"/>
      </c:catAx>
      <c:valAx>
        <c:axId val="-2063628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96565696"/>
        <c:crosses val="autoZero"/>
        <c:crossBetween val="between"/>
      </c:valAx>
      <c:spPr>
        <a:noFill/>
        <a:ln>
          <a:noFill/>
        </a:ln>
        <a:effectLst/>
      </c:spPr>
    </c:plotArea>
    <c:legend>
      <c:legendPos val="b"/>
      <c:layout>
        <c:manualLayout>
          <c:xMode val="edge"/>
          <c:yMode val="edge"/>
          <c:x val="0.521635215306116"/>
          <c:y val="0.0149023890261892"/>
          <c:w val="0.312903295847143"/>
          <c:h val="0.066507653696572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Purpose Built Rentals As A Percentage of All Housing Completions in Toronto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graphs1!$D$1</c:f>
              <c:strCache>
                <c:ptCount val="1"/>
                <c:pt idx="0">
                  <c:v>Rent / Total Ratio</c:v>
                </c:pt>
              </c:strCache>
            </c:strRef>
          </c:tx>
          <c:spPr>
            <a:solidFill>
              <a:schemeClr val="accent1"/>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graphs1!$D$2:$D$37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dLbls>
          <c:showLegendKey val="0"/>
          <c:showVal val="0"/>
          <c:showCatName val="0"/>
          <c:showSerName val="0"/>
          <c:showPercent val="0"/>
          <c:showBubbleSize val="0"/>
        </c:dLbls>
        <c:axId val="2124330320"/>
        <c:axId val="2124334880"/>
      </c:areaChart>
      <c:catAx>
        <c:axId val="212433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34880"/>
        <c:crosses val="autoZero"/>
        <c:auto val="1"/>
        <c:lblAlgn val="ctr"/>
        <c:lblOffset val="100"/>
        <c:noMultiLvlLbl val="0"/>
      </c:catAx>
      <c:valAx>
        <c:axId val="212433488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3032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areaChart>
        <c:grouping val="stacked"/>
        <c:varyColors val="0"/>
        <c:ser>
          <c:idx val="1"/>
          <c:order val="1"/>
          <c:tx>
            <c:strRef>
              <c:f>graphs1!$D$1</c:f>
              <c:strCache>
                <c:ptCount val="1"/>
                <c:pt idx="0">
                  <c:v>Rent / Total Ratio</c:v>
                </c:pt>
              </c:strCache>
            </c:strRef>
          </c:tx>
          <c:spPr>
            <a:solidFill>
              <a:schemeClr val="accent1">
                <a:lumMod val="40000"/>
                <a:lumOff val="60000"/>
              </a:schemeClr>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graphs1!$D$2:$D$37</c:f>
              <c:numCache>
                <c:formatCode>0.00%</c:formatCode>
                <c:ptCount val="36"/>
                <c:pt idx="0">
                  <c:v>0.200294051119656</c:v>
                </c:pt>
                <c:pt idx="1">
                  <c:v>0.445718920171475</c:v>
                </c:pt>
                <c:pt idx="2">
                  <c:v>0.497230545718696</c:v>
                </c:pt>
                <c:pt idx="3">
                  <c:v>0.52691936262675</c:v>
                </c:pt>
                <c:pt idx="4">
                  <c:v>0.385251215559157</c:v>
                </c:pt>
                <c:pt idx="5">
                  <c:v>0.402276779591277</c:v>
                </c:pt>
                <c:pt idx="6">
                  <c:v>0.18592240011539</c:v>
                </c:pt>
                <c:pt idx="7">
                  <c:v>0.442469295410472</c:v>
                </c:pt>
                <c:pt idx="8">
                  <c:v>0.234034780067222</c:v>
                </c:pt>
                <c:pt idx="9">
                  <c:v>0.272763859543214</c:v>
                </c:pt>
                <c:pt idx="10">
                  <c:v>0.267456430117325</c:v>
                </c:pt>
                <c:pt idx="11">
                  <c:v>0.420879120879121</c:v>
                </c:pt>
                <c:pt idx="12">
                  <c:v>0.816964285714286</c:v>
                </c:pt>
                <c:pt idx="13">
                  <c:v>0.627131027764247</c:v>
                </c:pt>
                <c:pt idx="14">
                  <c:v>0.478063048423789</c:v>
                </c:pt>
                <c:pt idx="15">
                  <c:v>0.281692573402418</c:v>
                </c:pt>
                <c:pt idx="16">
                  <c:v>0.171454219030521</c:v>
                </c:pt>
                <c:pt idx="17">
                  <c:v>0.0248744865358284</c:v>
                </c:pt>
                <c:pt idx="18">
                  <c:v>0.050818373812038</c:v>
                </c:pt>
                <c:pt idx="19">
                  <c:v>0.0131536036525709</c:v>
                </c:pt>
                <c:pt idx="20">
                  <c:v>0.0247283036698693</c:v>
                </c:pt>
                <c:pt idx="21">
                  <c:v>0.0572844544858246</c:v>
                </c:pt>
                <c:pt idx="22">
                  <c:v>0.0775211525268694</c:v>
                </c:pt>
                <c:pt idx="23">
                  <c:v>0.0355432075110174</c:v>
                </c:pt>
                <c:pt idx="24">
                  <c:v>0.0506738900634249</c:v>
                </c:pt>
                <c:pt idx="25">
                  <c:v>0.0711755233494364</c:v>
                </c:pt>
                <c:pt idx="26">
                  <c:v>0.0842911877394636</c:v>
                </c:pt>
                <c:pt idx="27">
                  <c:v>0.0982156133828996</c:v>
                </c:pt>
                <c:pt idx="28">
                  <c:v>0.073759320131484</c:v>
                </c:pt>
                <c:pt idx="29">
                  <c:v>0.0671607579462103</c:v>
                </c:pt>
                <c:pt idx="30">
                  <c:v>0.0494362017804154</c:v>
                </c:pt>
                <c:pt idx="31">
                  <c:v>0.147320765919549</c:v>
                </c:pt>
                <c:pt idx="32">
                  <c:v>0.115596204098473</c:v>
                </c:pt>
                <c:pt idx="33">
                  <c:v>0.0210449167626427</c:v>
                </c:pt>
                <c:pt idx="34">
                  <c:v>0.0443591661517448</c:v>
                </c:pt>
                <c:pt idx="35">
                  <c:v>0.068259811567979</c:v>
                </c:pt>
              </c:numCache>
            </c:numRef>
          </c:val>
        </c:ser>
        <c:ser>
          <c:idx val="2"/>
          <c:order val="2"/>
          <c:tx>
            <c:strRef>
              <c:f>graphs1!$E$1</c:f>
              <c:strCache>
                <c:ptCount val="1"/>
                <c:pt idx="0">
                  <c:v>Completion %</c:v>
                </c:pt>
              </c:strCache>
            </c:strRef>
          </c:tx>
          <c:spPr>
            <a:solidFill>
              <a:schemeClr val="bg1"/>
            </a:solidFill>
            <a:ln>
              <a:noFill/>
            </a:ln>
            <a:effectLst/>
          </c:spP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graphs1!$E$2:$E$37</c:f>
              <c:numCache>
                <c:formatCode>0.00%</c:formatCode>
                <c:ptCount val="36"/>
                <c:pt idx="0">
                  <c:v>0.799705948880344</c:v>
                </c:pt>
                <c:pt idx="1">
                  <c:v>0.554281079828525</c:v>
                </c:pt>
                <c:pt idx="2">
                  <c:v>0.502769454281304</c:v>
                </c:pt>
                <c:pt idx="3">
                  <c:v>0.47308063737325</c:v>
                </c:pt>
                <c:pt idx="4">
                  <c:v>0.614748784440843</c:v>
                </c:pt>
                <c:pt idx="5">
                  <c:v>0.597723220408723</c:v>
                </c:pt>
                <c:pt idx="6">
                  <c:v>0.81407759988461</c:v>
                </c:pt>
                <c:pt idx="7">
                  <c:v>0.557530704589528</c:v>
                </c:pt>
                <c:pt idx="8">
                  <c:v>0.765965219932778</c:v>
                </c:pt>
                <c:pt idx="9">
                  <c:v>0.727236140456786</c:v>
                </c:pt>
                <c:pt idx="10">
                  <c:v>0.732543569882674</c:v>
                </c:pt>
                <c:pt idx="11">
                  <c:v>0.579120879120879</c:v>
                </c:pt>
                <c:pt idx="12">
                  <c:v>0.183035714285714</c:v>
                </c:pt>
                <c:pt idx="13">
                  <c:v>0.372868972235752</c:v>
                </c:pt>
                <c:pt idx="14">
                  <c:v>0.521936951576211</c:v>
                </c:pt>
                <c:pt idx="15">
                  <c:v>0.718307426597582</c:v>
                </c:pt>
                <c:pt idx="16">
                  <c:v>0.828545780969479</c:v>
                </c:pt>
                <c:pt idx="17">
                  <c:v>0.975125513464172</c:v>
                </c:pt>
                <c:pt idx="18">
                  <c:v>0.949181626187962</c:v>
                </c:pt>
                <c:pt idx="19">
                  <c:v>0.986846396347429</c:v>
                </c:pt>
                <c:pt idx="20">
                  <c:v>0.975271696330131</c:v>
                </c:pt>
                <c:pt idx="21">
                  <c:v>0.942715545514175</c:v>
                </c:pt>
                <c:pt idx="22">
                  <c:v>0.922478847473131</c:v>
                </c:pt>
                <c:pt idx="23">
                  <c:v>0.964456792488982</c:v>
                </c:pt>
                <c:pt idx="24">
                  <c:v>0.949326109936575</c:v>
                </c:pt>
                <c:pt idx="25">
                  <c:v>0.928824476650564</c:v>
                </c:pt>
                <c:pt idx="26">
                  <c:v>0.915708812260536</c:v>
                </c:pt>
                <c:pt idx="27">
                  <c:v>0.9017843866171</c:v>
                </c:pt>
                <c:pt idx="28">
                  <c:v>0.926240679868516</c:v>
                </c:pt>
                <c:pt idx="29">
                  <c:v>0.93283924205379</c:v>
                </c:pt>
                <c:pt idx="30">
                  <c:v>0.950563798219585</c:v>
                </c:pt>
                <c:pt idx="31">
                  <c:v>0.852679234080451</c:v>
                </c:pt>
                <c:pt idx="32">
                  <c:v>0.884403795901527</c:v>
                </c:pt>
                <c:pt idx="33">
                  <c:v>0.978955083237357</c:v>
                </c:pt>
                <c:pt idx="34">
                  <c:v>0.955640833848255</c:v>
                </c:pt>
                <c:pt idx="35">
                  <c:v>0.931740188432021</c:v>
                </c:pt>
              </c:numCache>
            </c:numRef>
          </c:val>
        </c:ser>
        <c:dLbls>
          <c:showLegendKey val="0"/>
          <c:showVal val="0"/>
          <c:showCatName val="0"/>
          <c:showSerName val="0"/>
          <c:showPercent val="0"/>
          <c:showBubbleSize val="0"/>
        </c:dLbls>
        <c:axId val="2123541056"/>
        <c:axId val="2124909504"/>
      </c:areaChart>
      <c:barChart>
        <c:barDir val="col"/>
        <c:grouping val="clustered"/>
        <c:varyColors val="0"/>
        <c:ser>
          <c:idx val="3"/>
          <c:order val="3"/>
          <c:tx>
            <c:strRef>
              <c:f>graphs1!$F$1</c:f>
              <c:strCache>
                <c:ptCount val="1"/>
                <c:pt idx="0">
                  <c:v>Recession</c:v>
                </c:pt>
              </c:strCache>
            </c:strRef>
          </c:tx>
          <c:spPr>
            <a:solidFill>
              <a:schemeClr val="bg1">
                <a:lumMod val="50000"/>
                <a:alpha val="39000"/>
              </a:schemeClr>
            </a:solidFill>
            <a:ln>
              <a:noFill/>
            </a:ln>
            <a:effectLst/>
          </c:spPr>
          <c:invertIfNegative val="0"/>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graphs1!$F$2:$F$37</c:f>
              <c:numCache>
                <c:formatCode>General</c:formatCode>
                <c:ptCount val="36"/>
                <c:pt idx="0">
                  <c:v>1.0</c:v>
                </c:pt>
                <c:pt idx="1">
                  <c:v>1.0</c:v>
                </c:pt>
                <c:pt idx="2">
                  <c:v>0.0</c:v>
                </c:pt>
                <c:pt idx="3">
                  <c:v>0.0</c:v>
                </c:pt>
                <c:pt idx="4">
                  <c:v>0.0</c:v>
                </c:pt>
                <c:pt idx="5">
                  <c:v>0.0</c:v>
                </c:pt>
                <c:pt idx="6">
                  <c:v>0.0</c:v>
                </c:pt>
                <c:pt idx="7">
                  <c:v>0.0</c:v>
                </c:pt>
                <c:pt idx="8">
                  <c:v>0.0</c:v>
                </c:pt>
                <c:pt idx="9">
                  <c:v>1.0</c:v>
                </c:pt>
                <c:pt idx="10">
                  <c:v>1.0</c:v>
                </c:pt>
                <c:pt idx="11">
                  <c:v>1.0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1.0</c:v>
                </c:pt>
                <c:pt idx="28">
                  <c:v>1.0</c:v>
                </c:pt>
                <c:pt idx="29">
                  <c:v>0.0</c:v>
                </c:pt>
                <c:pt idx="30">
                  <c:v>0.0</c:v>
                </c:pt>
                <c:pt idx="31">
                  <c:v>0.0</c:v>
                </c:pt>
                <c:pt idx="32">
                  <c:v>0.0</c:v>
                </c:pt>
                <c:pt idx="33">
                  <c:v>0.0</c:v>
                </c:pt>
                <c:pt idx="34">
                  <c:v>0.0</c:v>
                </c:pt>
                <c:pt idx="35">
                  <c:v>0.0</c:v>
                </c:pt>
              </c:numCache>
            </c:numRef>
          </c:val>
        </c:ser>
        <c:dLbls>
          <c:showLegendKey val="0"/>
          <c:showVal val="0"/>
          <c:showCatName val="0"/>
          <c:showSerName val="0"/>
          <c:showPercent val="0"/>
          <c:showBubbleSize val="0"/>
        </c:dLbls>
        <c:gapWidth val="0"/>
        <c:overlap val="-35"/>
        <c:axId val="2123541056"/>
        <c:axId val="2124909504"/>
      </c:barChart>
      <c:lineChart>
        <c:grouping val="standard"/>
        <c:varyColors val="0"/>
        <c:ser>
          <c:idx val="0"/>
          <c:order val="0"/>
          <c:tx>
            <c:strRef>
              <c:f>graphs1!$C$1</c:f>
              <c:strCache>
                <c:ptCount val="1"/>
                <c:pt idx="0">
                  <c:v>Total Completions</c:v>
                </c:pt>
              </c:strCache>
            </c:strRef>
          </c:tx>
          <c:spPr>
            <a:ln w="41275" cap="rnd">
              <a:solidFill>
                <a:schemeClr val="tx1"/>
              </a:solidFill>
              <a:round/>
            </a:ln>
            <a:effectLst/>
          </c:spPr>
          <c:marker>
            <c:symbol val="none"/>
          </c:marker>
          <c:cat>
            <c:numRef>
              <c:f>graphs1!$A$2:$A$37</c:f>
              <c:numCache>
                <c:formatCode>General</c:formatCode>
                <c:ptCount val="36"/>
                <c:pt idx="0">
                  <c:v>1981.0</c:v>
                </c:pt>
                <c:pt idx="1">
                  <c:v>1982.0</c:v>
                </c:pt>
                <c:pt idx="2">
                  <c:v>1983.0</c:v>
                </c:pt>
                <c:pt idx="3">
                  <c:v>1984.0</c:v>
                </c:pt>
                <c:pt idx="4">
                  <c:v>1985.0</c:v>
                </c:pt>
                <c:pt idx="5">
                  <c:v>1986.0</c:v>
                </c:pt>
                <c:pt idx="6">
                  <c:v>1987.0</c:v>
                </c:pt>
                <c:pt idx="7">
                  <c:v>1988.0</c:v>
                </c:pt>
                <c:pt idx="8">
                  <c:v>1989.0</c:v>
                </c:pt>
                <c:pt idx="9">
                  <c:v>1990.0</c:v>
                </c:pt>
                <c:pt idx="10">
                  <c:v>1991.0</c:v>
                </c:pt>
                <c:pt idx="11">
                  <c:v>1992.0</c:v>
                </c:pt>
                <c:pt idx="12">
                  <c:v>1993.0</c:v>
                </c:pt>
                <c:pt idx="13">
                  <c:v>1994.0</c:v>
                </c:pt>
                <c:pt idx="14">
                  <c:v>1995.0</c:v>
                </c:pt>
                <c:pt idx="15">
                  <c:v>1996.0</c:v>
                </c:pt>
                <c:pt idx="16">
                  <c:v>1997.0</c:v>
                </c:pt>
                <c:pt idx="17">
                  <c:v>1998.0</c:v>
                </c:pt>
                <c:pt idx="18">
                  <c:v>1999.0</c:v>
                </c:pt>
                <c:pt idx="19">
                  <c:v>2000.0</c:v>
                </c:pt>
                <c:pt idx="20">
                  <c:v>2001.0</c:v>
                </c:pt>
                <c:pt idx="21">
                  <c:v>2002.0</c:v>
                </c:pt>
                <c:pt idx="22">
                  <c:v>2003.0</c:v>
                </c:pt>
                <c:pt idx="23">
                  <c:v>2004.0</c:v>
                </c:pt>
                <c:pt idx="24">
                  <c:v>2005.0</c:v>
                </c:pt>
                <c:pt idx="25">
                  <c:v>2006.0</c:v>
                </c:pt>
                <c:pt idx="26">
                  <c:v>2007.0</c:v>
                </c:pt>
                <c:pt idx="27">
                  <c:v>2008.0</c:v>
                </c:pt>
                <c:pt idx="28">
                  <c:v>2009.0</c:v>
                </c:pt>
                <c:pt idx="29">
                  <c:v>2010.0</c:v>
                </c:pt>
                <c:pt idx="30">
                  <c:v>2011.0</c:v>
                </c:pt>
                <c:pt idx="31">
                  <c:v>2012.0</c:v>
                </c:pt>
                <c:pt idx="32">
                  <c:v>2013.0</c:v>
                </c:pt>
                <c:pt idx="33">
                  <c:v>2014.0</c:v>
                </c:pt>
                <c:pt idx="34">
                  <c:v>2015.0</c:v>
                </c:pt>
                <c:pt idx="35">
                  <c:v>2016.0</c:v>
                </c:pt>
              </c:numCache>
            </c:numRef>
          </c:cat>
          <c:val>
            <c:numRef>
              <c:f>graphs1!$C$2:$C$37</c:f>
              <c:numCache>
                <c:formatCode>General</c:formatCode>
                <c:ptCount val="36"/>
                <c:pt idx="0">
                  <c:v>8842.0</c:v>
                </c:pt>
                <c:pt idx="1">
                  <c:v>8631.0</c:v>
                </c:pt>
                <c:pt idx="2">
                  <c:v>11013.0</c:v>
                </c:pt>
                <c:pt idx="3">
                  <c:v>8284.0</c:v>
                </c:pt>
                <c:pt idx="4">
                  <c:v>6170.0</c:v>
                </c:pt>
                <c:pt idx="5">
                  <c:v>7291.0</c:v>
                </c:pt>
                <c:pt idx="6">
                  <c:v>6933.0</c:v>
                </c:pt>
                <c:pt idx="7">
                  <c:v>6188.0</c:v>
                </c:pt>
                <c:pt idx="8">
                  <c:v>13686.0</c:v>
                </c:pt>
                <c:pt idx="9">
                  <c:v>9939.0</c:v>
                </c:pt>
                <c:pt idx="10">
                  <c:v>8779.0</c:v>
                </c:pt>
                <c:pt idx="11">
                  <c:v>6370.0</c:v>
                </c:pt>
                <c:pt idx="12">
                  <c:v>7168.0</c:v>
                </c:pt>
                <c:pt idx="13">
                  <c:v>4106.0</c:v>
                </c:pt>
                <c:pt idx="14">
                  <c:v>3077.0</c:v>
                </c:pt>
                <c:pt idx="15">
                  <c:v>5790.0</c:v>
                </c:pt>
                <c:pt idx="16">
                  <c:v>5570.0</c:v>
                </c:pt>
                <c:pt idx="17">
                  <c:v>4382.0</c:v>
                </c:pt>
                <c:pt idx="18">
                  <c:v>7576.0</c:v>
                </c:pt>
                <c:pt idx="19">
                  <c:v>9199.0</c:v>
                </c:pt>
                <c:pt idx="20">
                  <c:v>6349.0</c:v>
                </c:pt>
                <c:pt idx="21">
                  <c:v>13721.0</c:v>
                </c:pt>
                <c:pt idx="22">
                  <c:v>13119.0</c:v>
                </c:pt>
                <c:pt idx="23">
                  <c:v>10438.0</c:v>
                </c:pt>
                <c:pt idx="24">
                  <c:v>15136.0</c:v>
                </c:pt>
                <c:pt idx="25">
                  <c:v>12420.0</c:v>
                </c:pt>
                <c:pt idx="26">
                  <c:v>6786.0</c:v>
                </c:pt>
                <c:pt idx="27">
                  <c:v>13450.0</c:v>
                </c:pt>
                <c:pt idx="28">
                  <c:v>12473.0</c:v>
                </c:pt>
                <c:pt idx="29">
                  <c:v>13088.0</c:v>
                </c:pt>
                <c:pt idx="30">
                  <c:v>16850.0</c:v>
                </c:pt>
                <c:pt idx="31">
                  <c:v>13474.0</c:v>
                </c:pt>
                <c:pt idx="32">
                  <c:v>14542.0</c:v>
                </c:pt>
                <c:pt idx="33">
                  <c:v>9551.0</c:v>
                </c:pt>
                <c:pt idx="34">
                  <c:v>30749.0</c:v>
                </c:pt>
                <c:pt idx="35">
                  <c:v>16027.0</c:v>
                </c:pt>
              </c:numCache>
            </c:numRef>
          </c:val>
          <c:smooth val="0"/>
        </c:ser>
        <c:dLbls>
          <c:showLegendKey val="0"/>
          <c:showVal val="0"/>
          <c:showCatName val="0"/>
          <c:showSerName val="0"/>
          <c:showPercent val="0"/>
          <c:showBubbleSize val="0"/>
        </c:dLbls>
        <c:marker val="1"/>
        <c:smooth val="0"/>
        <c:axId val="2124913568"/>
        <c:axId val="2124910544"/>
      </c:lineChart>
      <c:catAx>
        <c:axId val="2123541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2124909504"/>
        <c:crosses val="autoZero"/>
        <c:auto val="0"/>
        <c:lblAlgn val="ctr"/>
        <c:lblOffset val="100"/>
        <c:tickLblSkip val="1"/>
        <c:noMultiLvlLbl val="0"/>
      </c:catAx>
      <c:valAx>
        <c:axId val="2124909504"/>
        <c:scaling>
          <c:orientation val="minMax"/>
          <c:max val="1.0"/>
        </c:scaling>
        <c:delete val="0"/>
        <c:axPos val="l"/>
        <c:majorGridlines>
          <c:spPr>
            <a:ln w="9525" cap="flat" cmpd="sng" algn="ctr">
              <a:solidFill>
                <a:schemeClr val="accent4">
                  <a:lumMod val="40000"/>
                  <a:lumOff val="6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3541056"/>
        <c:crosses val="autoZero"/>
        <c:crossBetween val="midCat"/>
      </c:valAx>
      <c:valAx>
        <c:axId val="2124910544"/>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4913568"/>
        <c:crosses val="max"/>
        <c:crossBetween val="between"/>
      </c:valAx>
      <c:catAx>
        <c:axId val="2124913568"/>
        <c:scaling>
          <c:orientation val="minMax"/>
        </c:scaling>
        <c:delete val="1"/>
        <c:axPos val="b"/>
        <c:numFmt formatCode="General" sourceLinked="1"/>
        <c:majorTickMark val="out"/>
        <c:minorTickMark val="none"/>
        <c:tickLblPos val="nextTo"/>
        <c:crossAx val="21249105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609600</xdr:colOff>
      <xdr:row>48</xdr:row>
      <xdr:rowOff>50802</xdr:rowOff>
    </xdr:from>
    <xdr:to>
      <xdr:col>15</xdr:col>
      <xdr:colOff>110700</xdr:colOff>
      <xdr:row>87</xdr:row>
      <xdr:rowOff>190500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520698</xdr:colOff>
      <xdr:row>2</xdr:row>
      <xdr:rowOff>67732</xdr:rowOff>
    </xdr:from>
    <xdr:to>
      <xdr:col>28</xdr:col>
      <xdr:colOff>38100</xdr:colOff>
      <xdr:row>41</xdr:row>
      <xdr:rowOff>76200</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698500</xdr:colOff>
      <xdr:row>0</xdr:row>
      <xdr:rowOff>139700</xdr:rowOff>
    </xdr:from>
    <xdr:to>
      <xdr:col>24</xdr:col>
      <xdr:colOff>198508</xdr:colOff>
      <xdr:row>34</xdr:row>
      <xdr:rowOff>126999</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482600</xdr:colOff>
      <xdr:row>9</xdr:row>
      <xdr:rowOff>152400</xdr:rowOff>
    </xdr:from>
    <xdr:to>
      <xdr:col>31</xdr:col>
      <xdr:colOff>88900</xdr:colOff>
      <xdr:row>34</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781048</xdr:colOff>
      <xdr:row>0</xdr:row>
      <xdr:rowOff>0</xdr:rowOff>
    </xdr:from>
    <xdr:to>
      <xdr:col>26</xdr:col>
      <xdr:colOff>266700</xdr:colOff>
      <xdr:row>33</xdr:row>
      <xdr:rowOff>105835</xdr:rowOff>
    </xdr:to>
    <xdr:graphicFrame macro="">
      <xdr:nvGraphicFramePr>
        <xdr:cNvPr id="9" name="Chart 8"/>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0.97109</cdr:y>
    </cdr:from>
    <cdr:to>
      <cdr:x>0.94723</cdr:x>
      <cdr:y>1</cdr:y>
    </cdr:to>
    <cdr:sp macro="" textlink="">
      <cdr:nvSpPr>
        <cdr:cNvPr id="2" name="TextBox 1"/>
        <cdr:cNvSpPr txBox="1"/>
      </cdr:nvSpPr>
      <cdr:spPr>
        <a:xfrm xmlns:a="http://schemas.openxmlformats.org/drawingml/2006/main">
          <a:off x="0" y="7831324"/>
          <a:ext cx="11256503" cy="233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smtClean="0">
              <a:latin typeface="+mn-lt"/>
              <a:ea typeface="+mn-ea"/>
              <a:cs typeface="+mn-cs"/>
            </a:rPr>
            <a:t>Source: CMHC Starts &amp; Completions</a:t>
          </a:r>
          <a:r>
            <a:rPr lang="en-US" sz="1100" baseline="0" smtClean="0">
              <a:latin typeface="+mn-lt"/>
              <a:ea typeface="+mn-ea"/>
              <a:cs typeface="+mn-cs"/>
            </a:rPr>
            <a:t> Survey, </a:t>
          </a:r>
          <a:r>
            <a:rPr lang="en-US" sz="1100" smtClean="0">
              <a:latin typeface="+mn-lt"/>
              <a:ea typeface="+mn-ea"/>
              <a:cs typeface="+mn-cs"/>
            </a:rPr>
            <a:t>Rental Housing Supply and Demand Indicators (pp. 10-11). (2006). Toronto City Planning Policy &amp; Research.</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0.26097</cdr:x>
      <cdr:y>0.13857</cdr:y>
    </cdr:from>
    <cdr:to>
      <cdr:x>0.46305</cdr:x>
      <cdr:y>0.17148</cdr:y>
    </cdr:to>
    <cdr:sp macro="" textlink="">
      <cdr:nvSpPr>
        <cdr:cNvPr id="2" name="TextBox 1"/>
        <cdr:cNvSpPr txBox="1"/>
      </cdr:nvSpPr>
      <cdr:spPr>
        <a:xfrm xmlns:a="http://schemas.openxmlformats.org/drawingml/2006/main">
          <a:off x="2870200" y="1016001"/>
          <a:ext cx="22225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0.95475</cdr:y>
    </cdr:from>
    <cdr:to>
      <cdr:x>0.92584</cdr:x>
      <cdr:y>1</cdr:y>
    </cdr:to>
    <cdr:sp macro="" textlink="">
      <cdr:nvSpPr>
        <cdr:cNvPr id="4" name="TextBox 3"/>
        <cdr:cNvSpPr txBox="1"/>
      </cdr:nvSpPr>
      <cdr:spPr>
        <a:xfrm xmlns:a="http://schemas.openxmlformats.org/drawingml/2006/main">
          <a:off x="0" y="7258479"/>
          <a:ext cx="10998979" cy="3440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smtClean="0">
              <a:latin typeface="+mn-lt"/>
              <a:ea typeface="+mn-ea"/>
              <a:cs typeface="+mn-cs"/>
            </a:rPr>
            <a:t>1981-2006:</a:t>
          </a:r>
          <a:r>
            <a:rPr lang="en-US" sz="1100" b="1" baseline="0" smtClean="0">
              <a:latin typeface="+mn-lt"/>
              <a:ea typeface="+mn-ea"/>
              <a:cs typeface="+mn-cs"/>
            </a:rPr>
            <a:t> </a:t>
          </a:r>
          <a:r>
            <a:rPr lang="en-US" sz="1100" smtClean="0">
              <a:latin typeface="+mn-lt"/>
              <a:ea typeface="+mn-ea"/>
              <a:cs typeface="+mn-cs"/>
            </a:rPr>
            <a:t>Rental Housing Supply and Demand Indicators (pp. 10-11). (2006). Toronto City Planning Policy &amp; Research. </a:t>
          </a:r>
          <a:r>
            <a:rPr lang="en-US" sz="1100" b="1" smtClean="0">
              <a:latin typeface="+mn-lt"/>
              <a:ea typeface="+mn-ea"/>
              <a:cs typeface="+mn-cs"/>
            </a:rPr>
            <a:t>2007-2017:</a:t>
          </a:r>
          <a:r>
            <a:rPr lang="en-US" sz="1100" smtClean="0">
              <a:latin typeface="+mn-lt"/>
              <a:ea typeface="+mn-ea"/>
              <a:cs typeface="+mn-cs"/>
            </a:rPr>
            <a:t> CMHC Starts &amp; Completions</a:t>
          </a:r>
          <a:r>
            <a:rPr lang="en-US" sz="1100" baseline="0" smtClean="0">
              <a:latin typeface="+mn-lt"/>
              <a:ea typeface="+mn-ea"/>
              <a:cs typeface="+mn-cs"/>
            </a:rPr>
            <a:t> Survey</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565150</xdr:colOff>
      <xdr:row>4</xdr:row>
      <xdr:rowOff>63500</xdr:rowOff>
    </xdr:from>
    <xdr:to>
      <xdr:col>16</xdr:col>
      <xdr:colOff>139700</xdr:colOff>
      <xdr:row>30</xdr:row>
      <xdr:rowOff>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749300</xdr:colOff>
      <xdr:row>32</xdr:row>
      <xdr:rowOff>139700</xdr:rowOff>
    </xdr:from>
    <xdr:to>
      <xdr:col>10</xdr:col>
      <xdr:colOff>323850</xdr:colOff>
      <xdr:row>58</xdr:row>
      <xdr:rowOff>76200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0.0073</cdr:x>
      <cdr:y>0.90268</cdr:y>
    </cdr:from>
    <cdr:to>
      <cdr:x>1</cdr:x>
      <cdr:y>1</cdr:y>
    </cdr:to>
    <cdr:sp macro="" textlink="">
      <cdr:nvSpPr>
        <cdr:cNvPr id="2" name="TextBox 1"/>
        <cdr:cNvSpPr txBox="1"/>
      </cdr:nvSpPr>
      <cdr:spPr>
        <a:xfrm xmlns:a="http://schemas.openxmlformats.org/drawingml/2006/main">
          <a:off x="57150" y="4711700"/>
          <a:ext cx="777240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0" i="0">
              <a:effectLst/>
              <a:latin typeface="+mn-lt"/>
              <a:ea typeface="+mn-ea"/>
              <a:cs typeface="+mn-cs"/>
            </a:rPr>
            <a:t>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a:t>
          </a:r>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146050</xdr:colOff>
      <xdr:row>4</xdr:row>
      <xdr:rowOff>0</xdr:rowOff>
    </xdr:from>
    <xdr:to>
      <xdr:col>18</xdr:col>
      <xdr:colOff>546100</xdr:colOff>
      <xdr:row>29</xdr:row>
      <xdr:rowOff>139700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800100</xdr:colOff>
      <xdr:row>37</xdr:row>
      <xdr:rowOff>114300</xdr:rowOff>
    </xdr:from>
    <xdr:to>
      <xdr:col>18</xdr:col>
      <xdr:colOff>374650</xdr:colOff>
      <xdr:row>63</xdr:row>
      <xdr:rowOff>50800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56</xdr:row>
      <xdr:rowOff>127000</xdr:rowOff>
    </xdr:from>
    <xdr:to>
      <xdr:col>9</xdr:col>
      <xdr:colOff>400050</xdr:colOff>
      <xdr:row>82</xdr:row>
      <xdr:rowOff>63500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cdr:x>
      <cdr:y>0.87348</cdr:y>
    </cdr:from>
    <cdr:to>
      <cdr:x>0.9927</cdr:x>
      <cdr:y>1</cdr:y>
    </cdr:to>
    <cdr:sp macro="" textlink="">
      <cdr:nvSpPr>
        <cdr:cNvPr id="2" name="TextBox 1"/>
        <cdr:cNvSpPr txBox="1"/>
      </cdr:nvSpPr>
      <cdr:spPr>
        <a:xfrm xmlns:a="http://schemas.openxmlformats.org/drawingml/2006/main">
          <a:off x="0" y="4559319"/>
          <a:ext cx="7772394" cy="6603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i="0">
              <a:effectLst/>
              <a:latin typeface="+mn-lt"/>
              <a:ea typeface="+mn-ea"/>
              <a:cs typeface="+mn-cs"/>
            </a:rPr>
            <a:t>1969-1986</a:t>
          </a:r>
          <a:r>
            <a:rPr lang="en-US" sz="1100" b="0" i="0">
              <a:effectLst/>
              <a:latin typeface="+mn-lt"/>
              <a:ea typeface="+mn-ea"/>
              <a:cs typeface="+mn-cs"/>
            </a:rPr>
            <a:t>: Smith, L. B. (1988). An economic assessment of rent controls: The Ontario experience. </a:t>
          </a:r>
          <a:r>
            <a:rPr lang="en-US" sz="1100" b="0" i="1">
              <a:effectLst/>
              <a:latin typeface="+mn-lt"/>
              <a:ea typeface="+mn-ea"/>
              <a:cs typeface="+mn-cs"/>
            </a:rPr>
            <a:t>The Journal of Real Estate Finance and Economics,1</a:t>
          </a:r>
          <a:r>
            <a:rPr lang="en-US" sz="1100" b="0" i="0">
              <a:effectLst/>
              <a:latin typeface="+mn-lt"/>
              <a:ea typeface="+mn-ea"/>
              <a:cs typeface="+mn-cs"/>
            </a:rPr>
            <a:t>(3), 223; </a:t>
          </a:r>
          <a:r>
            <a:rPr lang="en-US" sz="1100" b="1" i="0">
              <a:effectLst/>
              <a:latin typeface="+mn-lt"/>
              <a:ea typeface="+mn-ea"/>
              <a:cs typeface="+mn-cs"/>
            </a:rPr>
            <a:t>1987-2016</a:t>
          </a:r>
          <a:r>
            <a:rPr lang="en-US" sz="1100" b="0" i="0">
              <a:effectLst/>
              <a:latin typeface="+mn-lt"/>
              <a:ea typeface="+mn-ea"/>
              <a:cs typeface="+mn-cs"/>
            </a:rPr>
            <a:t>: CMHC, </a:t>
          </a:r>
          <a:r>
            <a:rPr lang="en-US" sz="1100" b="0" i="1">
              <a:effectLst/>
              <a:latin typeface="+mn-lt"/>
              <a:ea typeface="+mn-ea"/>
              <a:cs typeface="+mn-cs"/>
            </a:rPr>
            <a:t>Canadian</a:t>
          </a:r>
          <a:r>
            <a:rPr lang="en-US" sz="1100" b="0" i="1" baseline="0">
              <a:effectLst/>
              <a:latin typeface="+mn-lt"/>
              <a:ea typeface="+mn-ea"/>
              <a:cs typeface="+mn-cs"/>
            </a:rPr>
            <a:t> Housing Statistics,</a:t>
          </a:r>
          <a:r>
            <a:rPr lang="en-US" sz="1100" b="0" i="0">
              <a:effectLst/>
              <a:latin typeface="+mn-lt"/>
              <a:ea typeface="+mn-ea"/>
              <a:cs typeface="+mn-cs"/>
            </a:rPr>
            <a:t> </a:t>
          </a:r>
          <a:r>
            <a:rPr lang="en-US"/>
            <a:t>Dwelling Starts by Intended Market for Centres of 10,000 population and over, by Type, by Province</a:t>
          </a:r>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xdr:from>
      <xdr:col>9</xdr:col>
      <xdr:colOff>508000</xdr:colOff>
      <xdr:row>1</xdr:row>
      <xdr:rowOff>146050</xdr:rowOff>
    </xdr:from>
    <xdr:to>
      <xdr:col>18</xdr:col>
      <xdr:colOff>647700</xdr:colOff>
      <xdr:row>21</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723900</xdr:colOff>
      <xdr:row>2</xdr:row>
      <xdr:rowOff>165100</xdr:rowOff>
    </xdr:from>
    <xdr:to>
      <xdr:col>17</xdr:col>
      <xdr:colOff>800100</xdr:colOff>
      <xdr:row>38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B3" sqref="B3:C30"/>
    </sheetView>
  </sheetViews>
  <sheetFormatPr baseColWidth="10" defaultRowHeight="16" x14ac:dyDescent="0.2"/>
  <sheetData>
    <row r="1" spans="1:6" x14ac:dyDescent="0.2">
      <c r="A1" t="s">
        <v>0</v>
      </c>
    </row>
    <row r="2" spans="1:6" x14ac:dyDescent="0.2">
      <c r="A2" t="s">
        <v>1</v>
      </c>
    </row>
    <row r="3" spans="1:6" x14ac:dyDescent="0.2">
      <c r="B3" t="s">
        <v>2</v>
      </c>
      <c r="C3" t="s">
        <v>3</v>
      </c>
      <c r="D3" t="s">
        <v>4</v>
      </c>
      <c r="E3" t="s">
        <v>5</v>
      </c>
      <c r="F3" t="s">
        <v>6</v>
      </c>
    </row>
    <row r="4" spans="1:6" x14ac:dyDescent="0.2">
      <c r="A4">
        <v>1990</v>
      </c>
      <c r="B4" s="1">
        <v>1629</v>
      </c>
      <c r="C4">
        <v>72</v>
      </c>
      <c r="D4">
        <v>132</v>
      </c>
      <c r="E4" s="1">
        <v>8106</v>
      </c>
      <c r="F4" s="1">
        <v>9939</v>
      </c>
    </row>
    <row r="5" spans="1:6" x14ac:dyDescent="0.2">
      <c r="A5">
        <v>1991</v>
      </c>
      <c r="B5">
        <v>998</v>
      </c>
      <c r="C5">
        <v>66</v>
      </c>
      <c r="D5">
        <v>64</v>
      </c>
      <c r="E5" s="1">
        <v>7651</v>
      </c>
      <c r="F5" s="1">
        <v>8779</v>
      </c>
    </row>
    <row r="6" spans="1:6" x14ac:dyDescent="0.2">
      <c r="A6">
        <v>1992</v>
      </c>
      <c r="B6">
        <v>736</v>
      </c>
      <c r="C6">
        <v>72</v>
      </c>
      <c r="D6">
        <v>166</v>
      </c>
      <c r="E6" s="1">
        <v>5396</v>
      </c>
      <c r="F6" s="1">
        <v>6370</v>
      </c>
    </row>
    <row r="7" spans="1:6" x14ac:dyDescent="0.2">
      <c r="A7">
        <v>1993</v>
      </c>
      <c r="B7">
        <v>850</v>
      </c>
      <c r="C7">
        <v>54</v>
      </c>
      <c r="D7">
        <v>167</v>
      </c>
      <c r="E7" s="1">
        <v>6097</v>
      </c>
      <c r="F7" s="1">
        <v>7168</v>
      </c>
    </row>
    <row r="8" spans="1:6" x14ac:dyDescent="0.2">
      <c r="A8">
        <v>1994</v>
      </c>
      <c r="B8">
        <v>787</v>
      </c>
      <c r="C8">
        <v>108</v>
      </c>
      <c r="D8">
        <v>157</v>
      </c>
      <c r="E8" s="1">
        <v>3054</v>
      </c>
      <c r="F8" s="1">
        <v>4106</v>
      </c>
    </row>
    <row r="9" spans="1:6" x14ac:dyDescent="0.2">
      <c r="A9">
        <v>1995</v>
      </c>
      <c r="B9">
        <v>739</v>
      </c>
      <c r="C9">
        <v>84</v>
      </c>
      <c r="D9">
        <v>103</v>
      </c>
      <c r="E9" s="1">
        <v>2151</v>
      </c>
      <c r="F9" s="1">
        <v>3077</v>
      </c>
    </row>
    <row r="10" spans="1:6" x14ac:dyDescent="0.2">
      <c r="A10">
        <v>1996</v>
      </c>
      <c r="B10">
        <v>826</v>
      </c>
      <c r="C10">
        <v>132</v>
      </c>
      <c r="D10">
        <v>344</v>
      </c>
      <c r="E10" s="1">
        <v>4488</v>
      </c>
      <c r="F10" s="1">
        <v>5790</v>
      </c>
    </row>
    <row r="11" spans="1:6" x14ac:dyDescent="0.2">
      <c r="A11">
        <v>1997</v>
      </c>
      <c r="B11" s="1">
        <v>1016</v>
      </c>
      <c r="C11">
        <v>348</v>
      </c>
      <c r="D11">
        <v>785</v>
      </c>
      <c r="E11" s="1">
        <v>3421</v>
      </c>
      <c r="F11" s="1">
        <v>5570</v>
      </c>
    </row>
    <row r="12" spans="1:6" x14ac:dyDescent="0.2">
      <c r="A12">
        <v>1998</v>
      </c>
      <c r="B12" s="1">
        <v>1122</v>
      </c>
      <c r="C12">
        <v>238</v>
      </c>
      <c r="D12" s="1">
        <v>1357</v>
      </c>
      <c r="E12" s="1">
        <v>1665</v>
      </c>
      <c r="F12" s="1">
        <v>4382</v>
      </c>
    </row>
    <row r="13" spans="1:6" x14ac:dyDescent="0.2">
      <c r="A13">
        <v>1999</v>
      </c>
      <c r="B13" s="1">
        <v>1314</v>
      </c>
      <c r="C13">
        <v>546</v>
      </c>
      <c r="D13" s="1">
        <v>1208</v>
      </c>
      <c r="E13" s="1">
        <v>4508</v>
      </c>
      <c r="F13" s="1">
        <v>7576</v>
      </c>
    </row>
    <row r="14" spans="1:6" x14ac:dyDescent="0.2">
      <c r="A14">
        <v>2000</v>
      </c>
      <c r="B14" s="1">
        <v>1203</v>
      </c>
      <c r="C14">
        <v>302</v>
      </c>
      <c r="D14" s="1">
        <v>1138</v>
      </c>
      <c r="E14" s="1">
        <v>6556</v>
      </c>
      <c r="F14" s="1">
        <v>9199</v>
      </c>
    </row>
    <row r="15" spans="1:6" x14ac:dyDescent="0.2">
      <c r="A15">
        <v>2001</v>
      </c>
      <c r="B15" s="1">
        <v>1059</v>
      </c>
      <c r="C15">
        <v>668</v>
      </c>
      <c r="D15" s="1">
        <v>1168</v>
      </c>
      <c r="E15" s="1">
        <v>3454</v>
      </c>
      <c r="F15" s="1">
        <v>6349</v>
      </c>
    </row>
    <row r="16" spans="1:6" x14ac:dyDescent="0.2">
      <c r="A16">
        <v>2002</v>
      </c>
      <c r="B16" s="1">
        <v>1124</v>
      </c>
      <c r="C16">
        <v>406</v>
      </c>
      <c r="D16" s="1">
        <v>1078</v>
      </c>
      <c r="E16" s="1">
        <v>11113</v>
      </c>
      <c r="F16" s="1">
        <v>13721</v>
      </c>
    </row>
    <row r="17" spans="1:6" x14ac:dyDescent="0.2">
      <c r="A17">
        <v>2003</v>
      </c>
      <c r="B17" s="1">
        <v>1759</v>
      </c>
      <c r="C17">
        <v>630</v>
      </c>
      <c r="D17" s="1">
        <v>1062</v>
      </c>
      <c r="E17" s="1">
        <v>9668</v>
      </c>
      <c r="F17" s="1">
        <v>13119</v>
      </c>
    </row>
    <row r="18" spans="1:6" x14ac:dyDescent="0.2">
      <c r="A18">
        <v>2004</v>
      </c>
      <c r="B18" s="1">
        <v>1876</v>
      </c>
      <c r="C18">
        <v>333</v>
      </c>
      <c r="D18">
        <v>776</v>
      </c>
      <c r="E18" s="1">
        <v>7453</v>
      </c>
      <c r="F18" s="1">
        <v>10438</v>
      </c>
    </row>
    <row r="19" spans="1:6" x14ac:dyDescent="0.2">
      <c r="A19">
        <v>2005</v>
      </c>
      <c r="B19" s="1">
        <v>1799</v>
      </c>
      <c r="C19">
        <v>440</v>
      </c>
      <c r="D19" s="1">
        <v>1412</v>
      </c>
      <c r="E19" s="1">
        <v>11485</v>
      </c>
      <c r="F19" s="1">
        <v>15136</v>
      </c>
    </row>
    <row r="20" spans="1:6" x14ac:dyDescent="0.2">
      <c r="A20">
        <v>2006</v>
      </c>
      <c r="B20" s="1">
        <v>1148</v>
      </c>
      <c r="C20">
        <v>221</v>
      </c>
      <c r="D20" s="1">
        <v>1027</v>
      </c>
      <c r="E20" s="1">
        <v>10024</v>
      </c>
      <c r="F20" s="1">
        <v>12420</v>
      </c>
    </row>
    <row r="21" spans="1:6" x14ac:dyDescent="0.2">
      <c r="A21">
        <v>2007</v>
      </c>
      <c r="B21" s="1">
        <v>1085</v>
      </c>
      <c r="C21">
        <v>142</v>
      </c>
      <c r="D21">
        <v>552</v>
      </c>
      <c r="E21" s="1">
        <v>5007</v>
      </c>
      <c r="F21" s="1">
        <v>6786</v>
      </c>
    </row>
    <row r="22" spans="1:6" x14ac:dyDescent="0.2">
      <c r="A22">
        <v>2008</v>
      </c>
      <c r="B22" s="1">
        <v>1008</v>
      </c>
      <c r="C22">
        <v>178</v>
      </c>
      <c r="D22">
        <v>944</v>
      </c>
      <c r="E22" s="1">
        <v>11320</v>
      </c>
      <c r="F22" s="1">
        <v>13450</v>
      </c>
    </row>
    <row r="23" spans="1:6" x14ac:dyDescent="0.2">
      <c r="A23">
        <v>2009</v>
      </c>
      <c r="B23">
        <v>987</v>
      </c>
      <c r="C23">
        <v>408</v>
      </c>
      <c r="D23">
        <v>919</v>
      </c>
      <c r="E23" s="1">
        <v>10159</v>
      </c>
      <c r="F23" s="1">
        <v>12473</v>
      </c>
    </row>
    <row r="24" spans="1:6" x14ac:dyDescent="0.2">
      <c r="A24">
        <v>2010</v>
      </c>
      <c r="B24">
        <v>849</v>
      </c>
      <c r="C24">
        <v>166</v>
      </c>
      <c r="D24">
        <v>230</v>
      </c>
      <c r="E24" s="1">
        <v>11843</v>
      </c>
      <c r="F24" s="1">
        <v>13088</v>
      </c>
    </row>
    <row r="25" spans="1:6" x14ac:dyDescent="0.2">
      <c r="A25">
        <v>2011</v>
      </c>
      <c r="B25">
        <v>865</v>
      </c>
      <c r="C25">
        <v>82</v>
      </c>
      <c r="D25">
        <v>558</v>
      </c>
      <c r="E25" s="1">
        <v>15345</v>
      </c>
      <c r="F25" s="1">
        <v>16850</v>
      </c>
    </row>
    <row r="26" spans="1:6" x14ac:dyDescent="0.2">
      <c r="A26">
        <v>2012</v>
      </c>
      <c r="B26">
        <v>877</v>
      </c>
      <c r="C26">
        <v>230</v>
      </c>
      <c r="D26">
        <v>457</v>
      </c>
      <c r="E26" s="1">
        <v>11910</v>
      </c>
      <c r="F26" s="1">
        <v>13474</v>
      </c>
    </row>
    <row r="27" spans="1:6" x14ac:dyDescent="0.2">
      <c r="A27">
        <v>2013</v>
      </c>
      <c r="B27" s="1">
        <v>1013</v>
      </c>
      <c r="C27">
        <v>172</v>
      </c>
      <c r="D27">
        <v>685</v>
      </c>
      <c r="E27" s="1">
        <v>12672</v>
      </c>
      <c r="F27" s="1">
        <v>14542</v>
      </c>
    </row>
    <row r="28" spans="1:6" x14ac:dyDescent="0.2">
      <c r="A28">
        <v>2014</v>
      </c>
      <c r="B28" s="1">
        <v>1205</v>
      </c>
      <c r="C28">
        <v>136</v>
      </c>
      <c r="D28">
        <v>456</v>
      </c>
      <c r="E28" s="1">
        <v>7754</v>
      </c>
      <c r="F28" s="1">
        <v>9551</v>
      </c>
    </row>
    <row r="29" spans="1:6" x14ac:dyDescent="0.2">
      <c r="A29">
        <v>2015</v>
      </c>
      <c r="B29" s="1">
        <v>1124</v>
      </c>
      <c r="C29">
        <v>106</v>
      </c>
      <c r="D29">
        <v>193</v>
      </c>
      <c r="E29" s="1">
        <v>29326</v>
      </c>
      <c r="F29" s="1">
        <v>30749</v>
      </c>
    </row>
    <row r="30" spans="1:6" x14ac:dyDescent="0.2">
      <c r="A30">
        <v>2016</v>
      </c>
      <c r="B30" s="1">
        <v>1250</v>
      </c>
      <c r="C30">
        <v>108</v>
      </c>
      <c r="D30">
        <v>296</v>
      </c>
      <c r="E30" s="1">
        <v>14373</v>
      </c>
      <c r="F30" s="1">
        <v>16027</v>
      </c>
    </row>
    <row r="32" spans="1:6" x14ac:dyDescent="0.2">
      <c r="A32" t="s">
        <v>7</v>
      </c>
      <c r="B32" t="s">
        <v>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27" sqref="C27:C37"/>
    </sheetView>
  </sheetViews>
  <sheetFormatPr baseColWidth="10" defaultRowHeight="16" x14ac:dyDescent="0.2"/>
  <sheetData>
    <row r="1" spans="1:6" x14ac:dyDescent="0.2">
      <c r="B1" t="s">
        <v>12</v>
      </c>
      <c r="C1" t="s">
        <v>13</v>
      </c>
      <c r="D1" t="s">
        <v>15</v>
      </c>
      <c r="E1" t="s">
        <v>17</v>
      </c>
      <c r="F1" t="s">
        <v>16</v>
      </c>
    </row>
    <row r="2" spans="1:6" x14ac:dyDescent="0.2">
      <c r="A2">
        <v>1981</v>
      </c>
      <c r="B2">
        <v>1771</v>
      </c>
      <c r="C2">
        <v>8842</v>
      </c>
      <c r="D2" s="2">
        <f>B2/C2</f>
        <v>0.20029405111965617</v>
      </c>
      <c r="E2" s="2">
        <f>1-D2</f>
        <v>0.79970594888034385</v>
      </c>
      <c r="F2">
        <v>1</v>
      </c>
    </row>
    <row r="3" spans="1:6" x14ac:dyDescent="0.2">
      <c r="A3">
        <v>1982</v>
      </c>
      <c r="B3">
        <v>3847</v>
      </c>
      <c r="C3">
        <v>8631</v>
      </c>
      <c r="D3" s="2">
        <f t="shared" ref="D3:D37" si="0">B3/C3</f>
        <v>0.44571892017147491</v>
      </c>
      <c r="E3" s="2">
        <f t="shared" ref="E3:E37" si="1">1-D3</f>
        <v>0.55428107982852515</v>
      </c>
      <c r="F3">
        <v>1</v>
      </c>
    </row>
    <row r="4" spans="1:6" x14ac:dyDescent="0.2">
      <c r="A4">
        <v>1983</v>
      </c>
      <c r="B4">
        <v>5476</v>
      </c>
      <c r="C4">
        <v>11013</v>
      </c>
      <c r="D4" s="2">
        <f t="shared" si="0"/>
        <v>0.49723054571869607</v>
      </c>
      <c r="E4" s="2">
        <f t="shared" si="1"/>
        <v>0.50276945428130393</v>
      </c>
      <c r="F4">
        <v>0</v>
      </c>
    </row>
    <row r="5" spans="1:6" x14ac:dyDescent="0.2">
      <c r="A5">
        <v>1984</v>
      </c>
      <c r="B5">
        <v>4365</v>
      </c>
      <c r="C5">
        <v>8284</v>
      </c>
      <c r="D5" s="2">
        <f t="shared" si="0"/>
        <v>0.52691936262675032</v>
      </c>
      <c r="E5" s="2">
        <f t="shared" si="1"/>
        <v>0.47308063737324968</v>
      </c>
      <c r="F5">
        <v>0</v>
      </c>
    </row>
    <row r="6" spans="1:6" x14ac:dyDescent="0.2">
      <c r="A6">
        <v>1985</v>
      </c>
      <c r="B6">
        <v>2377</v>
      </c>
      <c r="C6">
        <v>6170</v>
      </c>
      <c r="D6" s="2">
        <f t="shared" si="0"/>
        <v>0.3852512155591572</v>
      </c>
      <c r="E6" s="2">
        <f t="shared" si="1"/>
        <v>0.6147487844408428</v>
      </c>
      <c r="F6">
        <v>0</v>
      </c>
    </row>
    <row r="7" spans="1:6" x14ac:dyDescent="0.2">
      <c r="A7">
        <v>1986</v>
      </c>
      <c r="B7">
        <v>2933</v>
      </c>
      <c r="C7">
        <v>7291</v>
      </c>
      <c r="D7" s="2">
        <f t="shared" si="0"/>
        <v>0.40227677959127689</v>
      </c>
      <c r="E7" s="2">
        <f t="shared" si="1"/>
        <v>0.59772322040872305</v>
      </c>
      <c r="F7">
        <v>0</v>
      </c>
    </row>
    <row r="8" spans="1:6" x14ac:dyDescent="0.2">
      <c r="A8">
        <v>1987</v>
      </c>
      <c r="B8">
        <v>1289</v>
      </c>
      <c r="C8">
        <v>6933</v>
      </c>
      <c r="D8" s="2">
        <f t="shared" si="0"/>
        <v>0.18592240011539016</v>
      </c>
      <c r="E8" s="2">
        <f t="shared" si="1"/>
        <v>0.81407759988460981</v>
      </c>
      <c r="F8">
        <v>0</v>
      </c>
    </row>
    <row r="9" spans="1:6" x14ac:dyDescent="0.2">
      <c r="A9">
        <v>1988</v>
      </c>
      <c r="B9">
        <v>2738</v>
      </c>
      <c r="C9">
        <v>6188</v>
      </c>
      <c r="D9" s="2">
        <f t="shared" si="0"/>
        <v>0.44246929541047186</v>
      </c>
      <c r="E9" s="2">
        <f t="shared" si="1"/>
        <v>0.55753070458952814</v>
      </c>
      <c r="F9">
        <v>0</v>
      </c>
    </row>
    <row r="10" spans="1:6" x14ac:dyDescent="0.2">
      <c r="A10">
        <v>1989</v>
      </c>
      <c r="B10">
        <v>3203</v>
      </c>
      <c r="C10">
        <v>13686</v>
      </c>
      <c r="D10" s="2">
        <f t="shared" si="0"/>
        <v>0.23403478006722198</v>
      </c>
      <c r="E10" s="2">
        <f t="shared" si="1"/>
        <v>0.765965219932778</v>
      </c>
      <c r="F10">
        <v>0</v>
      </c>
    </row>
    <row r="11" spans="1:6" x14ac:dyDescent="0.2">
      <c r="A11">
        <v>1990</v>
      </c>
      <c r="B11">
        <v>2711</v>
      </c>
      <c r="C11">
        <v>9939</v>
      </c>
      <c r="D11" s="2">
        <f t="shared" si="0"/>
        <v>0.27276385954321358</v>
      </c>
      <c r="E11" s="2">
        <f t="shared" si="1"/>
        <v>0.72723614045678642</v>
      </c>
      <c r="F11">
        <v>1</v>
      </c>
    </row>
    <row r="12" spans="1:6" x14ac:dyDescent="0.2">
      <c r="A12">
        <v>1991</v>
      </c>
      <c r="B12">
        <v>2348</v>
      </c>
      <c r="C12">
        <v>8779</v>
      </c>
      <c r="D12" s="2">
        <f t="shared" si="0"/>
        <v>0.26745643011732545</v>
      </c>
      <c r="E12" s="2">
        <f t="shared" si="1"/>
        <v>0.73254356988267455</v>
      </c>
      <c r="F12">
        <v>1</v>
      </c>
    </row>
    <row r="13" spans="1:6" x14ac:dyDescent="0.2">
      <c r="A13">
        <v>1992</v>
      </c>
      <c r="B13">
        <v>2681</v>
      </c>
      <c r="C13">
        <v>6370</v>
      </c>
      <c r="D13" s="2">
        <f t="shared" si="0"/>
        <v>0.42087912087912088</v>
      </c>
      <c r="E13" s="2">
        <f t="shared" si="1"/>
        <v>0.57912087912087906</v>
      </c>
      <c r="F13">
        <v>1</v>
      </c>
    </row>
    <row r="14" spans="1:6" x14ac:dyDescent="0.2">
      <c r="A14">
        <v>1993</v>
      </c>
      <c r="B14">
        <v>5856</v>
      </c>
      <c r="C14">
        <v>7168</v>
      </c>
      <c r="D14" s="2">
        <f t="shared" si="0"/>
        <v>0.8169642857142857</v>
      </c>
      <c r="E14" s="2">
        <f t="shared" si="1"/>
        <v>0.1830357142857143</v>
      </c>
      <c r="F14">
        <v>0</v>
      </c>
    </row>
    <row r="15" spans="1:6" x14ac:dyDescent="0.2">
      <c r="A15">
        <v>1994</v>
      </c>
      <c r="B15">
        <v>2575</v>
      </c>
      <c r="C15">
        <v>4106</v>
      </c>
      <c r="D15" s="2">
        <f t="shared" si="0"/>
        <v>0.62713102776424745</v>
      </c>
      <c r="E15" s="2">
        <f t="shared" si="1"/>
        <v>0.37286897223575255</v>
      </c>
      <c r="F15">
        <v>0</v>
      </c>
    </row>
    <row r="16" spans="1:6" x14ac:dyDescent="0.2">
      <c r="A16">
        <v>1995</v>
      </c>
      <c r="B16">
        <v>1471</v>
      </c>
      <c r="C16">
        <v>3077</v>
      </c>
      <c r="D16" s="2">
        <f t="shared" si="0"/>
        <v>0.47806304842378938</v>
      </c>
      <c r="E16" s="2">
        <f t="shared" si="1"/>
        <v>0.52193695157621067</v>
      </c>
      <c r="F16">
        <v>0</v>
      </c>
    </row>
    <row r="17" spans="1:6" x14ac:dyDescent="0.2">
      <c r="A17">
        <v>1996</v>
      </c>
      <c r="B17">
        <v>1631</v>
      </c>
      <c r="C17">
        <v>5790</v>
      </c>
      <c r="D17" s="2">
        <f t="shared" si="0"/>
        <v>0.28169257340241799</v>
      </c>
      <c r="E17" s="2">
        <f t="shared" si="1"/>
        <v>0.71830742659758196</v>
      </c>
      <c r="F17">
        <v>0</v>
      </c>
    </row>
    <row r="18" spans="1:6" x14ac:dyDescent="0.2">
      <c r="A18">
        <v>1997</v>
      </c>
      <c r="B18">
        <v>955</v>
      </c>
      <c r="C18">
        <v>5570</v>
      </c>
      <c r="D18" s="2">
        <f t="shared" si="0"/>
        <v>0.17145421903052063</v>
      </c>
      <c r="E18" s="2">
        <f t="shared" si="1"/>
        <v>0.8285457809694794</v>
      </c>
      <c r="F18">
        <v>0</v>
      </c>
    </row>
    <row r="19" spans="1:6" x14ac:dyDescent="0.2">
      <c r="A19">
        <v>1998</v>
      </c>
      <c r="B19">
        <v>109</v>
      </c>
      <c r="C19">
        <v>4382</v>
      </c>
      <c r="D19" s="2">
        <f t="shared" si="0"/>
        <v>2.487448653582839E-2</v>
      </c>
      <c r="E19" s="2">
        <f t="shared" si="1"/>
        <v>0.97512551346417164</v>
      </c>
      <c r="F19">
        <v>0</v>
      </c>
    </row>
    <row r="20" spans="1:6" x14ac:dyDescent="0.2">
      <c r="A20">
        <v>1999</v>
      </c>
      <c r="B20">
        <v>385</v>
      </c>
      <c r="C20">
        <v>7576</v>
      </c>
      <c r="D20" s="2">
        <f t="shared" si="0"/>
        <v>5.0818373812038013E-2</v>
      </c>
      <c r="E20" s="2">
        <f t="shared" si="1"/>
        <v>0.94918162618796198</v>
      </c>
      <c r="F20">
        <v>0</v>
      </c>
    </row>
    <row r="21" spans="1:6" x14ac:dyDescent="0.2">
      <c r="A21">
        <v>2000</v>
      </c>
      <c r="B21">
        <v>121</v>
      </c>
      <c r="C21">
        <v>9199</v>
      </c>
      <c r="D21" s="2">
        <f t="shared" si="0"/>
        <v>1.3153603652570931E-2</v>
      </c>
      <c r="E21" s="2">
        <f t="shared" si="1"/>
        <v>0.9868463963474291</v>
      </c>
      <c r="F21">
        <v>0</v>
      </c>
    </row>
    <row r="22" spans="1:6" x14ac:dyDescent="0.2">
      <c r="A22">
        <v>2001</v>
      </c>
      <c r="B22">
        <v>157</v>
      </c>
      <c r="C22">
        <v>6349</v>
      </c>
      <c r="D22" s="2">
        <f t="shared" si="0"/>
        <v>2.4728303669869271E-2</v>
      </c>
      <c r="E22" s="2">
        <f t="shared" si="1"/>
        <v>0.97527169633013078</v>
      </c>
      <c r="F22">
        <v>0</v>
      </c>
    </row>
    <row r="23" spans="1:6" x14ac:dyDescent="0.2">
      <c r="A23">
        <v>2002</v>
      </c>
      <c r="B23">
        <v>786</v>
      </c>
      <c r="C23">
        <v>13721</v>
      </c>
      <c r="D23" s="2">
        <f t="shared" si="0"/>
        <v>5.728445448582465E-2</v>
      </c>
      <c r="E23" s="2">
        <f t="shared" si="1"/>
        <v>0.94271554551417536</v>
      </c>
      <c r="F23">
        <v>0</v>
      </c>
    </row>
    <row r="24" spans="1:6" x14ac:dyDescent="0.2">
      <c r="A24">
        <v>2003</v>
      </c>
      <c r="B24">
        <v>1017</v>
      </c>
      <c r="C24">
        <v>13119</v>
      </c>
      <c r="D24" s="2">
        <f t="shared" si="0"/>
        <v>7.7521152526869433E-2</v>
      </c>
      <c r="E24" s="2">
        <f t="shared" si="1"/>
        <v>0.92247884747313058</v>
      </c>
      <c r="F24">
        <v>0</v>
      </c>
    </row>
    <row r="25" spans="1:6" x14ac:dyDescent="0.2">
      <c r="A25">
        <v>2004</v>
      </c>
      <c r="B25">
        <v>371</v>
      </c>
      <c r="C25">
        <v>10438</v>
      </c>
      <c r="D25" s="2">
        <f t="shared" si="0"/>
        <v>3.5543207511017437E-2</v>
      </c>
      <c r="E25" s="2">
        <f t="shared" si="1"/>
        <v>0.96445679248898253</v>
      </c>
      <c r="F25">
        <v>0</v>
      </c>
    </row>
    <row r="26" spans="1:6" x14ac:dyDescent="0.2">
      <c r="A26">
        <v>2005</v>
      </c>
      <c r="B26">
        <v>767</v>
      </c>
      <c r="C26">
        <v>15136</v>
      </c>
      <c r="D26" s="2">
        <f t="shared" si="0"/>
        <v>5.0673890063424945E-2</v>
      </c>
      <c r="E26" s="2">
        <f t="shared" si="1"/>
        <v>0.94932610993657507</v>
      </c>
      <c r="F26">
        <v>0</v>
      </c>
    </row>
    <row r="27" spans="1:6" x14ac:dyDescent="0.2">
      <c r="A27">
        <v>2006</v>
      </c>
      <c r="B27">
        <v>884</v>
      </c>
      <c r="C27">
        <v>12420</v>
      </c>
      <c r="D27" s="2">
        <f t="shared" si="0"/>
        <v>7.1175523349436387E-2</v>
      </c>
      <c r="E27" s="2">
        <f t="shared" si="1"/>
        <v>0.92882447665056356</v>
      </c>
      <c r="F27">
        <v>0</v>
      </c>
    </row>
    <row r="28" spans="1:6" x14ac:dyDescent="0.2">
      <c r="A28">
        <v>2007</v>
      </c>
      <c r="B28">
        <v>572</v>
      </c>
      <c r="C28">
        <v>6786</v>
      </c>
      <c r="D28" s="2">
        <f t="shared" si="0"/>
        <v>8.4291187739463605E-2</v>
      </c>
      <c r="E28" s="2">
        <f t="shared" si="1"/>
        <v>0.91570881226053635</v>
      </c>
      <c r="F28">
        <v>0</v>
      </c>
    </row>
    <row r="29" spans="1:6" x14ac:dyDescent="0.2">
      <c r="A29">
        <v>2008</v>
      </c>
      <c r="B29">
        <v>1321</v>
      </c>
      <c r="C29">
        <v>13450</v>
      </c>
      <c r="D29" s="2">
        <f t="shared" si="0"/>
        <v>9.8215613382899622E-2</v>
      </c>
      <c r="E29" s="2">
        <f t="shared" si="1"/>
        <v>0.90178438661710036</v>
      </c>
      <c r="F29">
        <v>1</v>
      </c>
    </row>
    <row r="30" spans="1:6" x14ac:dyDescent="0.2">
      <c r="A30">
        <v>2009</v>
      </c>
      <c r="B30">
        <v>920</v>
      </c>
      <c r="C30">
        <v>12473</v>
      </c>
      <c r="D30" s="2">
        <f t="shared" si="0"/>
        <v>7.3759320131484007E-2</v>
      </c>
      <c r="E30" s="2">
        <f t="shared" si="1"/>
        <v>0.92624067986851599</v>
      </c>
      <c r="F30">
        <v>1</v>
      </c>
    </row>
    <row r="31" spans="1:6" x14ac:dyDescent="0.2">
      <c r="A31">
        <v>2010</v>
      </c>
      <c r="B31">
        <v>879</v>
      </c>
      <c r="C31">
        <v>13088</v>
      </c>
      <c r="D31" s="2">
        <f t="shared" si="0"/>
        <v>6.7160757946210264E-2</v>
      </c>
      <c r="E31" s="2">
        <f t="shared" si="1"/>
        <v>0.93283924205378976</v>
      </c>
      <c r="F31">
        <v>0</v>
      </c>
    </row>
    <row r="32" spans="1:6" x14ac:dyDescent="0.2">
      <c r="A32">
        <v>2011</v>
      </c>
      <c r="B32">
        <v>833</v>
      </c>
      <c r="C32">
        <v>16850</v>
      </c>
      <c r="D32" s="2">
        <f t="shared" si="0"/>
        <v>4.9436201780415433E-2</v>
      </c>
      <c r="E32" s="2">
        <f t="shared" si="1"/>
        <v>0.95056379821958459</v>
      </c>
      <c r="F32">
        <v>0</v>
      </c>
    </row>
    <row r="33" spans="1:6" x14ac:dyDescent="0.2">
      <c r="A33">
        <v>2012</v>
      </c>
      <c r="B33">
        <v>1985</v>
      </c>
      <c r="C33">
        <v>13474</v>
      </c>
      <c r="D33" s="2">
        <f t="shared" si="0"/>
        <v>0.14732076591954876</v>
      </c>
      <c r="E33" s="2">
        <f t="shared" si="1"/>
        <v>0.85267923408045121</v>
      </c>
      <c r="F33">
        <v>0</v>
      </c>
    </row>
    <row r="34" spans="1:6" x14ac:dyDescent="0.2">
      <c r="A34">
        <v>2013</v>
      </c>
      <c r="B34">
        <v>1681</v>
      </c>
      <c r="C34">
        <v>14542</v>
      </c>
      <c r="D34" s="2">
        <f t="shared" si="0"/>
        <v>0.11559620409847339</v>
      </c>
      <c r="E34" s="2">
        <f t="shared" si="1"/>
        <v>0.88440379590152662</v>
      </c>
      <c r="F34">
        <v>0</v>
      </c>
    </row>
    <row r="35" spans="1:6" x14ac:dyDescent="0.2">
      <c r="A35">
        <v>2014</v>
      </c>
      <c r="B35">
        <v>201</v>
      </c>
      <c r="C35">
        <v>9551</v>
      </c>
      <c r="D35" s="2">
        <f t="shared" si="0"/>
        <v>2.1044916762642654E-2</v>
      </c>
      <c r="E35" s="2">
        <f t="shared" si="1"/>
        <v>0.97895508323735736</v>
      </c>
      <c r="F35">
        <v>0</v>
      </c>
    </row>
    <row r="36" spans="1:6" x14ac:dyDescent="0.2">
      <c r="A36">
        <v>2015</v>
      </c>
      <c r="B36">
        <v>1364</v>
      </c>
      <c r="C36">
        <v>30749</v>
      </c>
      <c r="D36" s="2">
        <f t="shared" si="0"/>
        <v>4.4359166151744775E-2</v>
      </c>
      <c r="E36" s="2">
        <f t="shared" si="1"/>
        <v>0.95564083384825527</v>
      </c>
      <c r="F36">
        <v>0</v>
      </c>
    </row>
    <row r="37" spans="1:6" x14ac:dyDescent="0.2">
      <c r="A37">
        <v>2016</v>
      </c>
      <c r="B37">
        <v>1094</v>
      </c>
      <c r="C37">
        <v>16027</v>
      </c>
      <c r="D37" s="2">
        <f t="shared" si="0"/>
        <v>6.8259811567979028E-2</v>
      </c>
      <c r="E37" s="2">
        <f t="shared" si="1"/>
        <v>0.931740188432021</v>
      </c>
      <c r="F37">
        <v>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workbookViewId="0">
      <selection activeCell="E21" sqref="E21:E37"/>
    </sheetView>
  </sheetViews>
  <sheetFormatPr baseColWidth="10" defaultRowHeight="16" x14ac:dyDescent="0.2"/>
  <cols>
    <col min="6" max="6" width="10.83203125" style="2"/>
  </cols>
  <sheetData>
    <row r="1" spans="1:8" x14ac:dyDescent="0.2">
      <c r="B1" t="s">
        <v>12</v>
      </c>
      <c r="C1" t="s">
        <v>18</v>
      </c>
      <c r="D1" t="s">
        <v>13</v>
      </c>
      <c r="E1" t="s">
        <v>20</v>
      </c>
      <c r="F1" s="2" t="s">
        <v>21</v>
      </c>
      <c r="G1" t="s">
        <v>17</v>
      </c>
      <c r="H1" t="s">
        <v>16</v>
      </c>
    </row>
    <row r="2" spans="1:8" x14ac:dyDescent="0.2">
      <c r="A2">
        <v>1981</v>
      </c>
      <c r="B2">
        <v>1771</v>
      </c>
      <c r="C2">
        <v>2638</v>
      </c>
      <c r="D2">
        <v>8842</v>
      </c>
      <c r="E2" s="2">
        <f t="shared" ref="E2:E37" si="0">B2/D2</f>
        <v>0.20029405111965617</v>
      </c>
      <c r="F2" s="2">
        <f>C2/D2</f>
        <v>0.298348789866546</v>
      </c>
      <c r="G2" s="2">
        <f>1-(E2+F2)</f>
        <v>0.50135715901379785</v>
      </c>
      <c r="H2">
        <v>1</v>
      </c>
    </row>
    <row r="3" spans="1:8" x14ac:dyDescent="0.2">
      <c r="A3">
        <v>1982</v>
      </c>
      <c r="B3">
        <v>3847</v>
      </c>
      <c r="C3">
        <v>1542</v>
      </c>
      <c r="D3">
        <v>8631</v>
      </c>
      <c r="E3" s="2">
        <f t="shared" si="0"/>
        <v>0.44571892017147491</v>
      </c>
      <c r="F3" s="2">
        <f t="shared" ref="F3:F37" si="1">C3/D3</f>
        <v>0.17865832464372611</v>
      </c>
      <c r="G3" s="2">
        <f t="shared" ref="G3:G37" si="2">1-(E3+F3)</f>
        <v>0.37562275518479904</v>
      </c>
      <c r="H3">
        <v>1</v>
      </c>
    </row>
    <row r="4" spans="1:8" x14ac:dyDescent="0.2">
      <c r="A4">
        <v>1983</v>
      </c>
      <c r="B4">
        <v>5476</v>
      </c>
      <c r="C4">
        <v>1692</v>
      </c>
      <c r="D4">
        <v>11013</v>
      </c>
      <c r="E4" s="2">
        <f t="shared" si="0"/>
        <v>0.49723054571869607</v>
      </c>
      <c r="F4" s="2">
        <f t="shared" si="1"/>
        <v>0.15363661127758105</v>
      </c>
      <c r="G4" s="2">
        <f t="shared" si="2"/>
        <v>0.34913284300372283</v>
      </c>
      <c r="H4">
        <v>0</v>
      </c>
    </row>
    <row r="5" spans="1:8" x14ac:dyDescent="0.2">
      <c r="A5">
        <v>1984</v>
      </c>
      <c r="B5">
        <v>4365</v>
      </c>
      <c r="C5">
        <v>1206</v>
      </c>
      <c r="D5">
        <v>8284</v>
      </c>
      <c r="E5" s="2">
        <f t="shared" si="0"/>
        <v>0.52691936262675032</v>
      </c>
      <c r="F5" s="2">
        <f t="shared" si="1"/>
        <v>0.14558184451955578</v>
      </c>
      <c r="G5" s="2">
        <f t="shared" si="2"/>
        <v>0.32749879285369388</v>
      </c>
      <c r="H5">
        <v>0</v>
      </c>
    </row>
    <row r="6" spans="1:8" x14ac:dyDescent="0.2">
      <c r="A6">
        <v>1985</v>
      </c>
      <c r="B6">
        <v>2377</v>
      </c>
      <c r="C6">
        <v>549</v>
      </c>
      <c r="D6">
        <v>6170</v>
      </c>
      <c r="E6" s="2">
        <f t="shared" si="0"/>
        <v>0.3852512155591572</v>
      </c>
      <c r="F6" s="2">
        <f t="shared" si="1"/>
        <v>8.8978930307941656E-2</v>
      </c>
      <c r="G6" s="2">
        <f t="shared" si="2"/>
        <v>0.52576985413290112</v>
      </c>
      <c r="H6">
        <v>0</v>
      </c>
    </row>
    <row r="7" spans="1:8" x14ac:dyDescent="0.2">
      <c r="A7">
        <v>1986</v>
      </c>
      <c r="B7">
        <v>2933</v>
      </c>
      <c r="C7">
        <v>1455</v>
      </c>
      <c r="D7">
        <v>7291</v>
      </c>
      <c r="E7" s="2">
        <f t="shared" si="0"/>
        <v>0.40227677959127689</v>
      </c>
      <c r="F7" s="2">
        <f t="shared" si="1"/>
        <v>0.1995611027293924</v>
      </c>
      <c r="G7" s="2">
        <f t="shared" si="2"/>
        <v>0.39816211767933074</v>
      </c>
      <c r="H7">
        <v>0</v>
      </c>
    </row>
    <row r="8" spans="1:8" x14ac:dyDescent="0.2">
      <c r="A8">
        <v>1987</v>
      </c>
      <c r="B8">
        <v>1289</v>
      </c>
      <c r="C8">
        <v>3605</v>
      </c>
      <c r="D8">
        <v>6933</v>
      </c>
      <c r="E8" s="2">
        <f t="shared" si="0"/>
        <v>0.18592240011539016</v>
      </c>
      <c r="F8" s="2">
        <f t="shared" si="1"/>
        <v>0.51997692196740231</v>
      </c>
      <c r="G8" s="2">
        <f t="shared" si="2"/>
        <v>0.29410067791720751</v>
      </c>
      <c r="H8">
        <v>0</v>
      </c>
    </row>
    <row r="9" spans="1:8" x14ac:dyDescent="0.2">
      <c r="A9">
        <v>1988</v>
      </c>
      <c r="B9">
        <v>2738</v>
      </c>
      <c r="C9">
        <v>1912</v>
      </c>
      <c r="D9">
        <v>6188</v>
      </c>
      <c r="E9" s="2">
        <f t="shared" si="0"/>
        <v>0.44246929541047186</v>
      </c>
      <c r="F9" s="2">
        <f t="shared" si="1"/>
        <v>0.30898513251454429</v>
      </c>
      <c r="G9" s="2">
        <f t="shared" si="2"/>
        <v>0.24854557207498384</v>
      </c>
      <c r="H9">
        <v>0</v>
      </c>
    </row>
    <row r="10" spans="1:8" x14ac:dyDescent="0.2">
      <c r="A10">
        <v>1989</v>
      </c>
      <c r="B10">
        <v>3203</v>
      </c>
      <c r="C10">
        <v>8011</v>
      </c>
      <c r="D10">
        <v>13686</v>
      </c>
      <c r="E10" s="2">
        <f t="shared" si="0"/>
        <v>0.23403478006722198</v>
      </c>
      <c r="F10" s="2">
        <f t="shared" si="1"/>
        <v>0.58534268595645189</v>
      </c>
      <c r="G10" s="2">
        <f t="shared" si="2"/>
        <v>0.18062253397632611</v>
      </c>
      <c r="H10">
        <v>0</v>
      </c>
    </row>
    <row r="11" spans="1:8" x14ac:dyDescent="0.2">
      <c r="A11">
        <v>1990</v>
      </c>
      <c r="B11">
        <v>2711</v>
      </c>
      <c r="C11" s="1">
        <v>5440</v>
      </c>
      <c r="D11">
        <v>9939</v>
      </c>
      <c r="E11" s="2">
        <f t="shared" si="0"/>
        <v>0.27276385954321358</v>
      </c>
      <c r="F11" s="2">
        <f t="shared" si="1"/>
        <v>0.5473387664755005</v>
      </c>
      <c r="G11" s="2">
        <f t="shared" si="2"/>
        <v>0.17989737398128591</v>
      </c>
      <c r="H11">
        <v>1</v>
      </c>
    </row>
    <row r="12" spans="1:8" x14ac:dyDescent="0.2">
      <c r="A12">
        <v>1991</v>
      </c>
      <c r="B12">
        <v>2348</v>
      </c>
      <c r="C12" s="1">
        <v>5327</v>
      </c>
      <c r="D12">
        <v>8779</v>
      </c>
      <c r="E12" s="2">
        <f t="shared" si="0"/>
        <v>0.26745643011732545</v>
      </c>
      <c r="F12" s="2">
        <f t="shared" si="1"/>
        <v>0.60678892812393215</v>
      </c>
      <c r="G12" s="2">
        <f t="shared" si="2"/>
        <v>0.1257546417587424</v>
      </c>
      <c r="H12">
        <v>1</v>
      </c>
    </row>
    <row r="13" spans="1:8" x14ac:dyDescent="0.2">
      <c r="A13">
        <v>1992</v>
      </c>
      <c r="B13">
        <v>2681</v>
      </c>
      <c r="C13" s="1">
        <v>2752</v>
      </c>
      <c r="D13">
        <v>6370</v>
      </c>
      <c r="E13" s="2">
        <f t="shared" si="0"/>
        <v>0.42087912087912088</v>
      </c>
      <c r="F13" s="2">
        <f t="shared" si="1"/>
        <v>0.43202511773940344</v>
      </c>
      <c r="G13" s="2">
        <f t="shared" si="2"/>
        <v>0.14709576138147562</v>
      </c>
      <c r="H13">
        <v>1</v>
      </c>
    </row>
    <row r="14" spans="1:8" x14ac:dyDescent="0.2">
      <c r="A14">
        <v>1993</v>
      </c>
      <c r="B14">
        <v>5856</v>
      </c>
      <c r="C14">
        <v>345</v>
      </c>
      <c r="D14">
        <v>7168</v>
      </c>
      <c r="E14" s="2">
        <f t="shared" si="0"/>
        <v>0.8169642857142857</v>
      </c>
      <c r="F14" s="2">
        <f t="shared" si="1"/>
        <v>4.8130580357142856E-2</v>
      </c>
      <c r="G14" s="2">
        <f t="shared" si="2"/>
        <v>0.1349051339285714</v>
      </c>
      <c r="H14">
        <v>0</v>
      </c>
    </row>
    <row r="15" spans="1:8" x14ac:dyDescent="0.2">
      <c r="A15">
        <v>1994</v>
      </c>
      <c r="B15">
        <v>2575</v>
      </c>
      <c r="C15">
        <v>554</v>
      </c>
      <c r="D15">
        <v>4106</v>
      </c>
      <c r="E15" s="2">
        <f t="shared" si="0"/>
        <v>0.62713102776424745</v>
      </c>
      <c r="F15" s="2">
        <f t="shared" si="1"/>
        <v>0.13492450073063808</v>
      </c>
      <c r="G15" s="2">
        <f t="shared" si="2"/>
        <v>0.23794447150511444</v>
      </c>
      <c r="H15">
        <v>0</v>
      </c>
    </row>
    <row r="16" spans="1:8" x14ac:dyDescent="0.2">
      <c r="A16">
        <v>1995</v>
      </c>
      <c r="B16">
        <v>1471</v>
      </c>
      <c r="C16">
        <v>688</v>
      </c>
      <c r="D16">
        <v>3077</v>
      </c>
      <c r="E16" s="2">
        <f t="shared" si="0"/>
        <v>0.47806304842378938</v>
      </c>
      <c r="F16" s="2">
        <f t="shared" si="1"/>
        <v>0.22359441013974651</v>
      </c>
      <c r="G16" s="2">
        <f t="shared" si="2"/>
        <v>0.2983425414364641</v>
      </c>
      <c r="H16">
        <v>0</v>
      </c>
    </row>
    <row r="17" spans="1:8" x14ac:dyDescent="0.2">
      <c r="A17">
        <v>1996</v>
      </c>
      <c r="B17">
        <v>1631</v>
      </c>
      <c r="C17" s="1">
        <v>2943</v>
      </c>
      <c r="D17">
        <v>5790</v>
      </c>
      <c r="E17" s="2">
        <f t="shared" si="0"/>
        <v>0.28169257340241799</v>
      </c>
      <c r="F17" s="2">
        <f t="shared" si="1"/>
        <v>0.50829015544041456</v>
      </c>
      <c r="G17" s="2">
        <f t="shared" si="2"/>
        <v>0.21001727115716751</v>
      </c>
      <c r="H17">
        <v>0</v>
      </c>
    </row>
    <row r="18" spans="1:8" x14ac:dyDescent="0.2">
      <c r="A18">
        <v>1997</v>
      </c>
      <c r="B18">
        <v>955</v>
      </c>
      <c r="C18" s="1">
        <v>2471</v>
      </c>
      <c r="D18">
        <v>5570</v>
      </c>
      <c r="E18" s="2">
        <f t="shared" si="0"/>
        <v>0.17145421903052063</v>
      </c>
      <c r="F18" s="2">
        <f t="shared" si="1"/>
        <v>0.44362657091561941</v>
      </c>
      <c r="G18" s="2">
        <f t="shared" si="2"/>
        <v>0.38491921005385998</v>
      </c>
      <c r="H18">
        <v>0</v>
      </c>
    </row>
    <row r="19" spans="1:8" x14ac:dyDescent="0.2">
      <c r="A19">
        <v>1998</v>
      </c>
      <c r="B19">
        <v>109</v>
      </c>
      <c r="C19" s="1">
        <v>1554</v>
      </c>
      <c r="D19">
        <v>4382</v>
      </c>
      <c r="E19" s="2">
        <f t="shared" si="0"/>
        <v>2.487448653582839E-2</v>
      </c>
      <c r="F19" s="2">
        <f t="shared" si="1"/>
        <v>0.35463258785942492</v>
      </c>
      <c r="G19" s="2">
        <f t="shared" si="2"/>
        <v>0.62049292560474667</v>
      </c>
      <c r="H19">
        <v>0</v>
      </c>
    </row>
    <row r="20" spans="1:8" x14ac:dyDescent="0.2">
      <c r="A20">
        <v>1999</v>
      </c>
      <c r="B20">
        <v>385</v>
      </c>
      <c r="C20" s="1">
        <v>4127</v>
      </c>
      <c r="D20">
        <v>7576</v>
      </c>
      <c r="E20" s="2">
        <f t="shared" si="0"/>
        <v>5.0818373812038013E-2</v>
      </c>
      <c r="F20" s="2">
        <f t="shared" si="1"/>
        <v>0.54474656810982047</v>
      </c>
      <c r="G20" s="2">
        <f t="shared" si="2"/>
        <v>0.40443505807814151</v>
      </c>
      <c r="H20">
        <v>0</v>
      </c>
    </row>
    <row r="21" spans="1:8" x14ac:dyDescent="0.2">
      <c r="A21">
        <v>2000</v>
      </c>
      <c r="B21">
        <v>121</v>
      </c>
      <c r="C21" s="1">
        <v>6445</v>
      </c>
      <c r="D21">
        <v>9199</v>
      </c>
      <c r="E21" s="2">
        <f t="shared" si="0"/>
        <v>1.3153603652570931E-2</v>
      </c>
      <c r="F21" s="2">
        <f t="shared" si="1"/>
        <v>0.70061963256875748</v>
      </c>
      <c r="G21" s="2">
        <f t="shared" si="2"/>
        <v>0.28622676377867162</v>
      </c>
      <c r="H21">
        <v>0</v>
      </c>
    </row>
    <row r="22" spans="1:8" x14ac:dyDescent="0.2">
      <c r="A22">
        <v>2001</v>
      </c>
      <c r="B22">
        <v>157</v>
      </c>
      <c r="C22" s="1">
        <v>3297</v>
      </c>
      <c r="D22">
        <v>6349</v>
      </c>
      <c r="E22" s="2">
        <f t="shared" si="0"/>
        <v>2.4728303669869271E-2</v>
      </c>
      <c r="F22" s="2">
        <f t="shared" si="1"/>
        <v>0.51929437706725468</v>
      </c>
      <c r="G22" s="2">
        <f t="shared" si="2"/>
        <v>0.4559773192628761</v>
      </c>
      <c r="H22">
        <v>0</v>
      </c>
    </row>
    <row r="23" spans="1:8" x14ac:dyDescent="0.2">
      <c r="A23">
        <v>2002</v>
      </c>
      <c r="B23">
        <v>786</v>
      </c>
      <c r="C23" s="1">
        <v>10352</v>
      </c>
      <c r="D23">
        <v>13721</v>
      </c>
      <c r="E23" s="2">
        <f t="shared" si="0"/>
        <v>5.728445448582465E-2</v>
      </c>
      <c r="F23" s="2">
        <f t="shared" si="1"/>
        <v>0.75446396035274399</v>
      </c>
      <c r="G23" s="2">
        <f t="shared" si="2"/>
        <v>0.18825158516143137</v>
      </c>
      <c r="H23">
        <v>0</v>
      </c>
    </row>
    <row r="24" spans="1:8" x14ac:dyDescent="0.2">
      <c r="A24">
        <v>2003</v>
      </c>
      <c r="B24">
        <v>1017</v>
      </c>
      <c r="C24" s="1">
        <v>8655</v>
      </c>
      <c r="D24">
        <v>13119</v>
      </c>
      <c r="E24" s="2">
        <f t="shared" si="0"/>
        <v>7.7521152526869433E-2</v>
      </c>
      <c r="F24" s="2">
        <f t="shared" si="1"/>
        <v>0.65973016235993598</v>
      </c>
      <c r="G24" s="2">
        <f t="shared" si="2"/>
        <v>0.2627486851131946</v>
      </c>
      <c r="H24">
        <v>0</v>
      </c>
    </row>
    <row r="25" spans="1:8" x14ac:dyDescent="0.2">
      <c r="A25">
        <v>2004</v>
      </c>
      <c r="B25">
        <v>371</v>
      </c>
      <c r="C25" s="1">
        <v>7097</v>
      </c>
      <c r="D25">
        <v>10438</v>
      </c>
      <c r="E25" s="2">
        <f t="shared" si="0"/>
        <v>3.5543207511017437E-2</v>
      </c>
      <c r="F25" s="2">
        <f t="shared" si="1"/>
        <v>0.67991952481318263</v>
      </c>
      <c r="G25" s="2">
        <f t="shared" si="2"/>
        <v>0.2845372676757999</v>
      </c>
      <c r="H25">
        <v>0</v>
      </c>
    </row>
    <row r="26" spans="1:8" x14ac:dyDescent="0.2">
      <c r="A26">
        <v>2005</v>
      </c>
      <c r="B26">
        <v>767</v>
      </c>
      <c r="C26" s="1">
        <v>10769</v>
      </c>
      <c r="D26">
        <v>15136</v>
      </c>
      <c r="E26" s="2">
        <f t="shared" si="0"/>
        <v>5.0673890063424945E-2</v>
      </c>
      <c r="F26" s="2">
        <f t="shared" si="1"/>
        <v>0.71148255813953487</v>
      </c>
      <c r="G26" s="2">
        <f t="shared" si="2"/>
        <v>0.2378435517970402</v>
      </c>
      <c r="H26">
        <v>0</v>
      </c>
    </row>
    <row r="27" spans="1:8" x14ac:dyDescent="0.2">
      <c r="A27">
        <v>2006</v>
      </c>
      <c r="B27">
        <v>884</v>
      </c>
      <c r="C27" s="1">
        <v>9170</v>
      </c>
      <c r="D27">
        <v>12420</v>
      </c>
      <c r="E27" s="2">
        <f t="shared" si="0"/>
        <v>7.1175523349436387E-2</v>
      </c>
      <c r="F27" s="2">
        <f t="shared" si="1"/>
        <v>0.73832528180354262</v>
      </c>
      <c r="G27" s="2">
        <f t="shared" si="2"/>
        <v>0.19049919484702094</v>
      </c>
      <c r="H27">
        <v>0</v>
      </c>
    </row>
    <row r="28" spans="1:8" x14ac:dyDescent="0.2">
      <c r="A28">
        <v>2007</v>
      </c>
      <c r="B28">
        <v>572</v>
      </c>
      <c r="C28" s="1">
        <v>4435</v>
      </c>
      <c r="D28">
        <v>6786</v>
      </c>
      <c r="E28" s="2">
        <f t="shared" si="0"/>
        <v>8.4291187739463605E-2</v>
      </c>
      <c r="F28" s="2">
        <f t="shared" si="1"/>
        <v>0.65355142941349842</v>
      </c>
      <c r="G28" s="2">
        <f t="shared" si="2"/>
        <v>0.26215738284703793</v>
      </c>
      <c r="H28">
        <v>0</v>
      </c>
    </row>
    <row r="29" spans="1:8" x14ac:dyDescent="0.2">
      <c r="A29">
        <v>2008</v>
      </c>
      <c r="B29">
        <v>1321</v>
      </c>
      <c r="C29" s="1">
        <v>10003</v>
      </c>
      <c r="D29">
        <v>13450</v>
      </c>
      <c r="E29" s="2">
        <f t="shared" si="0"/>
        <v>9.8215613382899622E-2</v>
      </c>
      <c r="F29" s="2">
        <f t="shared" si="1"/>
        <v>0.74371747211895911</v>
      </c>
      <c r="G29" s="2">
        <f t="shared" si="2"/>
        <v>0.15806691449814125</v>
      </c>
      <c r="H29">
        <v>1</v>
      </c>
    </row>
    <row r="30" spans="1:8" x14ac:dyDescent="0.2">
      <c r="A30">
        <v>2009</v>
      </c>
      <c r="B30">
        <v>920</v>
      </c>
      <c r="C30" s="1">
        <v>9239</v>
      </c>
      <c r="D30">
        <v>12473</v>
      </c>
      <c r="E30" s="2">
        <f t="shared" si="0"/>
        <v>7.3759320131484007E-2</v>
      </c>
      <c r="F30" s="2">
        <f t="shared" si="1"/>
        <v>0.74071995510302258</v>
      </c>
      <c r="G30" s="2">
        <f t="shared" si="2"/>
        <v>0.18552072476549342</v>
      </c>
      <c r="H30">
        <v>1</v>
      </c>
    </row>
    <row r="31" spans="1:8" x14ac:dyDescent="0.2">
      <c r="A31">
        <v>2010</v>
      </c>
      <c r="B31">
        <v>879</v>
      </c>
      <c r="C31" s="1">
        <v>10904</v>
      </c>
      <c r="D31">
        <v>13088</v>
      </c>
      <c r="E31" s="2">
        <f t="shared" si="0"/>
        <v>6.7160757946210264E-2</v>
      </c>
      <c r="F31" s="2">
        <f t="shared" si="1"/>
        <v>0.83312958435207829</v>
      </c>
      <c r="G31" s="2">
        <f t="shared" si="2"/>
        <v>9.9709657701711474E-2</v>
      </c>
      <c r="H31">
        <v>0</v>
      </c>
    </row>
    <row r="32" spans="1:8" x14ac:dyDescent="0.2">
      <c r="A32">
        <v>2011</v>
      </c>
      <c r="B32">
        <v>833</v>
      </c>
      <c r="C32" s="1">
        <v>14444</v>
      </c>
      <c r="D32">
        <v>16850</v>
      </c>
      <c r="E32" s="2">
        <f t="shared" si="0"/>
        <v>4.9436201780415433E-2</v>
      </c>
      <c r="F32" s="2">
        <f t="shared" si="1"/>
        <v>0.85721068249258159</v>
      </c>
      <c r="G32" s="2">
        <f t="shared" si="2"/>
        <v>9.3353115727003E-2</v>
      </c>
      <c r="H32">
        <v>0</v>
      </c>
    </row>
    <row r="33" spans="1:8" x14ac:dyDescent="0.2">
      <c r="A33">
        <v>2012</v>
      </c>
      <c r="B33">
        <v>1985</v>
      </c>
      <c r="C33" s="1">
        <v>9899</v>
      </c>
      <c r="D33">
        <v>13474</v>
      </c>
      <c r="E33" s="2">
        <f t="shared" si="0"/>
        <v>0.14732076591954876</v>
      </c>
      <c r="F33" s="2">
        <f t="shared" si="1"/>
        <v>0.73467418732373457</v>
      </c>
      <c r="G33" s="2">
        <f t="shared" si="2"/>
        <v>0.11800504675671664</v>
      </c>
      <c r="H33">
        <v>0</v>
      </c>
    </row>
    <row r="34" spans="1:8" x14ac:dyDescent="0.2">
      <c r="A34">
        <v>2013</v>
      </c>
      <c r="B34">
        <v>1681</v>
      </c>
      <c r="C34" s="1">
        <v>11005</v>
      </c>
      <c r="D34">
        <v>14542</v>
      </c>
      <c r="E34" s="2">
        <f t="shared" si="0"/>
        <v>0.11559620409847339</v>
      </c>
      <c r="F34" s="2">
        <f t="shared" si="1"/>
        <v>0.75677348370237929</v>
      </c>
      <c r="G34" s="2">
        <f t="shared" si="2"/>
        <v>0.12763031219914733</v>
      </c>
      <c r="H34">
        <v>0</v>
      </c>
    </row>
    <row r="35" spans="1:8" x14ac:dyDescent="0.2">
      <c r="A35">
        <v>2014</v>
      </c>
      <c r="B35">
        <v>201</v>
      </c>
      <c r="C35" s="1">
        <v>7563</v>
      </c>
      <c r="D35">
        <v>9551</v>
      </c>
      <c r="E35" s="2">
        <f t="shared" si="0"/>
        <v>2.1044916762642654E-2</v>
      </c>
      <c r="F35" s="2">
        <f t="shared" si="1"/>
        <v>0.79185425609883786</v>
      </c>
      <c r="G35" s="2">
        <f t="shared" si="2"/>
        <v>0.1871008271385195</v>
      </c>
      <c r="H35">
        <v>0</v>
      </c>
    </row>
    <row r="36" spans="1:8" x14ac:dyDescent="0.2">
      <c r="A36">
        <v>2015</v>
      </c>
      <c r="B36">
        <v>1364</v>
      </c>
      <c r="C36" s="1">
        <v>27968</v>
      </c>
      <c r="D36">
        <v>30749</v>
      </c>
      <c r="E36" s="2">
        <f t="shared" si="0"/>
        <v>4.4359166151744775E-2</v>
      </c>
      <c r="F36" s="2">
        <f t="shared" si="1"/>
        <v>0.90955803440762306</v>
      </c>
      <c r="G36" s="2">
        <f t="shared" si="2"/>
        <v>4.6082799440632205E-2</v>
      </c>
      <c r="H36">
        <v>0</v>
      </c>
    </row>
    <row r="37" spans="1:8" x14ac:dyDescent="0.2">
      <c r="A37">
        <v>2016</v>
      </c>
      <c r="B37">
        <v>1094</v>
      </c>
      <c r="C37" s="1">
        <v>13339</v>
      </c>
      <c r="D37">
        <v>16027</v>
      </c>
      <c r="E37" s="2">
        <f t="shared" si="0"/>
        <v>6.8259811567979028E-2</v>
      </c>
      <c r="F37" s="2">
        <f t="shared" si="1"/>
        <v>0.83228302239970053</v>
      </c>
      <c r="G37" s="2">
        <f t="shared" si="2"/>
        <v>9.9457166032320465E-2</v>
      </c>
      <c r="H37">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G1" workbookViewId="0">
      <selection activeCell="M1" activeCellId="5" sqref="A1:A1048576 I1:I1048576 J1:J1048576 K1:K1048576 L1:L1048576 M1:M1048576"/>
    </sheetView>
  </sheetViews>
  <sheetFormatPr baseColWidth="10" defaultRowHeight="16" x14ac:dyDescent="0.2"/>
  <sheetData>
    <row r="1" spans="1:13" x14ac:dyDescent="0.2">
      <c r="B1" t="s">
        <v>27</v>
      </c>
      <c r="C1" t="s">
        <v>18</v>
      </c>
      <c r="D1" t="s">
        <v>2</v>
      </c>
      <c r="E1" t="s">
        <v>3</v>
      </c>
      <c r="F1" t="s">
        <v>22</v>
      </c>
      <c r="G1" t="s">
        <v>13</v>
      </c>
      <c r="I1" t="s">
        <v>19</v>
      </c>
      <c r="J1" t="s">
        <v>18</v>
      </c>
      <c r="K1" t="s">
        <v>2</v>
      </c>
      <c r="L1" t="s">
        <v>28</v>
      </c>
      <c r="M1" t="s">
        <v>22</v>
      </c>
    </row>
    <row r="2" spans="1:13" x14ac:dyDescent="0.2">
      <c r="A2">
        <v>1981</v>
      </c>
      <c r="B2">
        <v>1771</v>
      </c>
      <c r="C2">
        <v>2638</v>
      </c>
      <c r="D2">
        <v>2462</v>
      </c>
      <c r="E2">
        <v>1172</v>
      </c>
      <c r="F2">
        <f>G2-(B2+C2+D2+E2)</f>
        <v>799</v>
      </c>
      <c r="G2">
        <v>8842</v>
      </c>
      <c r="I2">
        <f>B2</f>
        <v>1771</v>
      </c>
      <c r="J2">
        <f>C2</f>
        <v>2638</v>
      </c>
      <c r="K2">
        <f>D2</f>
        <v>2462</v>
      </c>
      <c r="L2">
        <f>E2</f>
        <v>1172</v>
      </c>
      <c r="M2">
        <f>F2</f>
        <v>799</v>
      </c>
    </row>
    <row r="3" spans="1:13" x14ac:dyDescent="0.2">
      <c r="A3">
        <v>1982</v>
      </c>
      <c r="B3">
        <v>3847</v>
      </c>
      <c r="C3">
        <v>1542</v>
      </c>
      <c r="D3">
        <v>1935</v>
      </c>
      <c r="E3">
        <v>934</v>
      </c>
      <c r="F3">
        <f t="shared" ref="F3:F37" si="0">G3-(B3+C3+D3+E3)</f>
        <v>373</v>
      </c>
      <c r="G3">
        <v>8631</v>
      </c>
      <c r="I3">
        <f>I2+B3</f>
        <v>5618</v>
      </c>
      <c r="J3">
        <f>J2+C3</f>
        <v>4180</v>
      </c>
      <c r="K3">
        <f>K2+D3</f>
        <v>4397</v>
      </c>
      <c r="L3">
        <f>L2+E3</f>
        <v>2106</v>
      </c>
      <c r="M3">
        <f>M2+F3</f>
        <v>1172</v>
      </c>
    </row>
    <row r="4" spans="1:13" x14ac:dyDescent="0.2">
      <c r="A4">
        <v>1983</v>
      </c>
      <c r="B4">
        <v>5476</v>
      </c>
      <c r="C4">
        <v>1692</v>
      </c>
      <c r="D4">
        <v>3597</v>
      </c>
      <c r="E4">
        <v>198</v>
      </c>
      <c r="F4">
        <f t="shared" si="0"/>
        <v>50</v>
      </c>
      <c r="G4">
        <v>11013</v>
      </c>
      <c r="I4">
        <f t="shared" ref="I4:I37" si="1">I3+B4</f>
        <v>11094</v>
      </c>
      <c r="J4">
        <f t="shared" ref="J4:J37" si="2">J3+C4</f>
        <v>5872</v>
      </c>
      <c r="K4">
        <f t="shared" ref="K4:K37" si="3">K3+D4</f>
        <v>7994</v>
      </c>
      <c r="L4">
        <f t="shared" ref="L4:L37" si="4">L3+E4</f>
        <v>2304</v>
      </c>
      <c r="M4">
        <f t="shared" ref="M4:M37" si="5">M3+F4</f>
        <v>1222</v>
      </c>
    </row>
    <row r="5" spans="1:13" x14ac:dyDescent="0.2">
      <c r="A5">
        <v>1984</v>
      </c>
      <c r="B5">
        <v>4365</v>
      </c>
      <c r="C5">
        <v>1206</v>
      </c>
      <c r="D5">
        <v>2603</v>
      </c>
      <c r="E5">
        <v>102</v>
      </c>
      <c r="F5">
        <f t="shared" si="0"/>
        <v>8</v>
      </c>
      <c r="G5">
        <v>8284</v>
      </c>
      <c r="I5">
        <f t="shared" si="1"/>
        <v>15459</v>
      </c>
      <c r="J5">
        <f t="shared" si="2"/>
        <v>7078</v>
      </c>
      <c r="K5">
        <f t="shared" si="3"/>
        <v>10597</v>
      </c>
      <c r="L5">
        <f t="shared" si="4"/>
        <v>2406</v>
      </c>
      <c r="M5">
        <f t="shared" si="5"/>
        <v>1230</v>
      </c>
    </row>
    <row r="6" spans="1:13" x14ac:dyDescent="0.2">
      <c r="A6">
        <v>1985</v>
      </c>
      <c r="B6">
        <v>2377</v>
      </c>
      <c r="C6">
        <v>549</v>
      </c>
      <c r="D6">
        <v>2798</v>
      </c>
      <c r="E6">
        <v>174</v>
      </c>
      <c r="F6">
        <f t="shared" si="0"/>
        <v>272</v>
      </c>
      <c r="G6">
        <v>6170</v>
      </c>
      <c r="I6">
        <f t="shared" si="1"/>
        <v>17836</v>
      </c>
      <c r="J6">
        <f t="shared" si="2"/>
        <v>7627</v>
      </c>
      <c r="K6">
        <f t="shared" si="3"/>
        <v>13395</v>
      </c>
      <c r="L6">
        <f t="shared" si="4"/>
        <v>2580</v>
      </c>
      <c r="M6">
        <f t="shared" si="5"/>
        <v>1502</v>
      </c>
    </row>
    <row r="7" spans="1:13" x14ac:dyDescent="0.2">
      <c r="A7">
        <v>1986</v>
      </c>
      <c r="B7">
        <v>2933</v>
      </c>
      <c r="C7">
        <v>1455</v>
      </c>
      <c r="D7">
        <v>2645</v>
      </c>
      <c r="E7">
        <v>22</v>
      </c>
      <c r="F7">
        <f t="shared" si="0"/>
        <v>236</v>
      </c>
      <c r="G7">
        <v>7291</v>
      </c>
      <c r="I7">
        <f t="shared" si="1"/>
        <v>20769</v>
      </c>
      <c r="J7">
        <f t="shared" si="2"/>
        <v>9082</v>
      </c>
      <c r="K7">
        <f t="shared" si="3"/>
        <v>16040</v>
      </c>
      <c r="L7">
        <f t="shared" si="4"/>
        <v>2602</v>
      </c>
      <c r="M7">
        <f t="shared" si="5"/>
        <v>1738</v>
      </c>
    </row>
    <row r="8" spans="1:13" x14ac:dyDescent="0.2">
      <c r="A8">
        <v>1987</v>
      </c>
      <c r="B8">
        <v>1289</v>
      </c>
      <c r="C8">
        <v>3605</v>
      </c>
      <c r="D8">
        <v>674</v>
      </c>
      <c r="E8">
        <v>160</v>
      </c>
      <c r="F8">
        <f t="shared" si="0"/>
        <v>1205</v>
      </c>
      <c r="G8">
        <v>6933</v>
      </c>
      <c r="I8">
        <f t="shared" si="1"/>
        <v>22058</v>
      </c>
      <c r="J8">
        <f t="shared" si="2"/>
        <v>12687</v>
      </c>
      <c r="K8">
        <f t="shared" si="3"/>
        <v>16714</v>
      </c>
      <c r="L8">
        <f t="shared" si="4"/>
        <v>2762</v>
      </c>
      <c r="M8">
        <f t="shared" si="5"/>
        <v>2943</v>
      </c>
    </row>
    <row r="9" spans="1:13" x14ac:dyDescent="0.2">
      <c r="A9">
        <v>1988</v>
      </c>
      <c r="B9">
        <v>2738</v>
      </c>
      <c r="C9">
        <v>1912</v>
      </c>
      <c r="D9">
        <v>1396</v>
      </c>
      <c r="E9">
        <v>86</v>
      </c>
      <c r="F9">
        <f t="shared" si="0"/>
        <v>56</v>
      </c>
      <c r="G9">
        <v>6188</v>
      </c>
      <c r="I9">
        <f t="shared" si="1"/>
        <v>24796</v>
      </c>
      <c r="J9">
        <f t="shared" si="2"/>
        <v>14599</v>
      </c>
      <c r="K9">
        <f t="shared" si="3"/>
        <v>18110</v>
      </c>
      <c r="L9">
        <f t="shared" si="4"/>
        <v>2848</v>
      </c>
      <c r="M9">
        <f t="shared" si="5"/>
        <v>2999</v>
      </c>
    </row>
    <row r="10" spans="1:13" x14ac:dyDescent="0.2">
      <c r="A10">
        <v>1989</v>
      </c>
      <c r="B10">
        <v>3203</v>
      </c>
      <c r="C10">
        <v>8011</v>
      </c>
      <c r="D10">
        <v>2083</v>
      </c>
      <c r="E10">
        <v>108</v>
      </c>
      <c r="F10">
        <f t="shared" si="0"/>
        <v>281</v>
      </c>
      <c r="G10">
        <v>13686</v>
      </c>
      <c r="I10">
        <f t="shared" si="1"/>
        <v>27999</v>
      </c>
      <c r="J10">
        <f t="shared" si="2"/>
        <v>22610</v>
      </c>
      <c r="K10">
        <f t="shared" si="3"/>
        <v>20193</v>
      </c>
      <c r="L10">
        <f t="shared" si="4"/>
        <v>2956</v>
      </c>
      <c r="M10">
        <f t="shared" si="5"/>
        <v>3280</v>
      </c>
    </row>
    <row r="11" spans="1:13" x14ac:dyDescent="0.2">
      <c r="A11">
        <v>1990</v>
      </c>
      <c r="B11">
        <v>2711</v>
      </c>
      <c r="C11" s="1">
        <v>5440</v>
      </c>
      <c r="D11" s="1">
        <v>1629</v>
      </c>
      <c r="E11">
        <v>72</v>
      </c>
      <c r="F11">
        <f t="shared" si="0"/>
        <v>87</v>
      </c>
      <c r="G11">
        <v>9939</v>
      </c>
      <c r="I11">
        <f t="shared" si="1"/>
        <v>30710</v>
      </c>
      <c r="J11">
        <f t="shared" si="2"/>
        <v>28050</v>
      </c>
      <c r="K11">
        <f t="shared" si="3"/>
        <v>21822</v>
      </c>
      <c r="L11">
        <f t="shared" si="4"/>
        <v>3028</v>
      </c>
      <c r="M11">
        <f t="shared" si="5"/>
        <v>3367</v>
      </c>
    </row>
    <row r="12" spans="1:13" x14ac:dyDescent="0.2">
      <c r="A12">
        <v>1991</v>
      </c>
      <c r="B12">
        <v>2348</v>
      </c>
      <c r="C12" s="1">
        <v>5327</v>
      </c>
      <c r="D12">
        <v>998</v>
      </c>
      <c r="E12">
        <v>66</v>
      </c>
      <c r="F12">
        <f t="shared" si="0"/>
        <v>40</v>
      </c>
      <c r="G12">
        <v>8779</v>
      </c>
      <c r="I12">
        <f t="shared" si="1"/>
        <v>33058</v>
      </c>
      <c r="J12">
        <f t="shared" si="2"/>
        <v>33377</v>
      </c>
      <c r="K12">
        <f t="shared" si="3"/>
        <v>22820</v>
      </c>
      <c r="L12">
        <f t="shared" si="4"/>
        <v>3094</v>
      </c>
      <c r="M12">
        <f t="shared" si="5"/>
        <v>3407</v>
      </c>
    </row>
    <row r="13" spans="1:13" x14ac:dyDescent="0.2">
      <c r="A13">
        <v>1992</v>
      </c>
      <c r="B13">
        <v>2681</v>
      </c>
      <c r="C13" s="1">
        <v>2752</v>
      </c>
      <c r="D13">
        <v>736</v>
      </c>
      <c r="E13">
        <v>72</v>
      </c>
      <c r="F13">
        <f t="shared" si="0"/>
        <v>129</v>
      </c>
      <c r="G13">
        <v>6370</v>
      </c>
      <c r="I13">
        <f t="shared" si="1"/>
        <v>35739</v>
      </c>
      <c r="J13">
        <f t="shared" si="2"/>
        <v>36129</v>
      </c>
      <c r="K13">
        <f t="shared" si="3"/>
        <v>23556</v>
      </c>
      <c r="L13">
        <f t="shared" si="4"/>
        <v>3166</v>
      </c>
      <c r="M13">
        <f t="shared" si="5"/>
        <v>3536</v>
      </c>
    </row>
    <row r="14" spans="1:13" x14ac:dyDescent="0.2">
      <c r="A14">
        <v>1993</v>
      </c>
      <c r="B14">
        <v>5856</v>
      </c>
      <c r="C14">
        <v>345</v>
      </c>
      <c r="D14">
        <v>850</v>
      </c>
      <c r="E14">
        <v>54</v>
      </c>
      <c r="F14">
        <f t="shared" si="0"/>
        <v>63</v>
      </c>
      <c r="G14">
        <v>7168</v>
      </c>
      <c r="I14">
        <f t="shared" si="1"/>
        <v>41595</v>
      </c>
      <c r="J14">
        <f t="shared" si="2"/>
        <v>36474</v>
      </c>
      <c r="K14">
        <f t="shared" si="3"/>
        <v>24406</v>
      </c>
      <c r="L14">
        <f t="shared" si="4"/>
        <v>3220</v>
      </c>
      <c r="M14">
        <f t="shared" si="5"/>
        <v>3599</v>
      </c>
    </row>
    <row r="15" spans="1:13" x14ac:dyDescent="0.2">
      <c r="A15">
        <v>1994</v>
      </c>
      <c r="B15">
        <v>2575</v>
      </c>
      <c r="C15">
        <v>554</v>
      </c>
      <c r="D15">
        <v>787</v>
      </c>
      <c r="E15">
        <v>108</v>
      </c>
      <c r="F15">
        <f t="shared" si="0"/>
        <v>82</v>
      </c>
      <c r="G15">
        <v>4106</v>
      </c>
      <c r="I15">
        <f t="shared" si="1"/>
        <v>44170</v>
      </c>
      <c r="J15">
        <f t="shared" si="2"/>
        <v>37028</v>
      </c>
      <c r="K15">
        <f t="shared" si="3"/>
        <v>25193</v>
      </c>
      <c r="L15">
        <f t="shared" si="4"/>
        <v>3328</v>
      </c>
      <c r="M15">
        <f t="shared" si="5"/>
        <v>3681</v>
      </c>
    </row>
    <row r="16" spans="1:13" x14ac:dyDescent="0.2">
      <c r="A16">
        <v>1995</v>
      </c>
      <c r="B16">
        <v>1471</v>
      </c>
      <c r="C16">
        <v>688</v>
      </c>
      <c r="D16">
        <v>739</v>
      </c>
      <c r="E16">
        <v>84</v>
      </c>
      <c r="F16">
        <f t="shared" si="0"/>
        <v>95</v>
      </c>
      <c r="G16">
        <v>3077</v>
      </c>
      <c r="I16">
        <f t="shared" si="1"/>
        <v>45641</v>
      </c>
      <c r="J16">
        <f t="shared" si="2"/>
        <v>37716</v>
      </c>
      <c r="K16">
        <f t="shared" si="3"/>
        <v>25932</v>
      </c>
      <c r="L16">
        <f t="shared" si="4"/>
        <v>3412</v>
      </c>
      <c r="M16">
        <f t="shared" si="5"/>
        <v>3776</v>
      </c>
    </row>
    <row r="17" spans="1:13" x14ac:dyDescent="0.2">
      <c r="A17">
        <v>1996</v>
      </c>
      <c r="B17">
        <v>1631</v>
      </c>
      <c r="C17" s="1">
        <v>2943</v>
      </c>
      <c r="D17">
        <v>826</v>
      </c>
      <c r="E17">
        <v>132</v>
      </c>
      <c r="F17">
        <f t="shared" si="0"/>
        <v>258</v>
      </c>
      <c r="G17">
        <v>5790</v>
      </c>
      <c r="I17">
        <f t="shared" si="1"/>
        <v>47272</v>
      </c>
      <c r="J17">
        <f t="shared" si="2"/>
        <v>40659</v>
      </c>
      <c r="K17">
        <f t="shared" si="3"/>
        <v>26758</v>
      </c>
      <c r="L17">
        <f t="shared" si="4"/>
        <v>3544</v>
      </c>
      <c r="M17">
        <f t="shared" si="5"/>
        <v>4034</v>
      </c>
    </row>
    <row r="18" spans="1:13" x14ac:dyDescent="0.2">
      <c r="A18">
        <v>1997</v>
      </c>
      <c r="B18">
        <v>955</v>
      </c>
      <c r="C18" s="1">
        <v>2471</v>
      </c>
      <c r="D18" s="1">
        <v>1016</v>
      </c>
      <c r="E18">
        <v>348</v>
      </c>
      <c r="F18">
        <f t="shared" si="0"/>
        <v>780</v>
      </c>
      <c r="G18">
        <v>5570</v>
      </c>
      <c r="I18">
        <f t="shared" si="1"/>
        <v>48227</v>
      </c>
      <c r="J18">
        <f t="shared" si="2"/>
        <v>43130</v>
      </c>
      <c r="K18">
        <f t="shared" si="3"/>
        <v>27774</v>
      </c>
      <c r="L18">
        <f t="shared" si="4"/>
        <v>3892</v>
      </c>
      <c r="M18">
        <f t="shared" si="5"/>
        <v>4814</v>
      </c>
    </row>
    <row r="19" spans="1:13" x14ac:dyDescent="0.2">
      <c r="A19">
        <v>1998</v>
      </c>
      <c r="B19">
        <v>109</v>
      </c>
      <c r="C19" s="1">
        <v>1554</v>
      </c>
      <c r="D19" s="1">
        <v>1122</v>
      </c>
      <c r="E19">
        <v>238</v>
      </c>
      <c r="F19">
        <f t="shared" si="0"/>
        <v>1359</v>
      </c>
      <c r="G19">
        <v>4382</v>
      </c>
      <c r="I19">
        <f t="shared" si="1"/>
        <v>48336</v>
      </c>
      <c r="J19">
        <f t="shared" si="2"/>
        <v>44684</v>
      </c>
      <c r="K19">
        <f t="shared" si="3"/>
        <v>28896</v>
      </c>
      <c r="L19">
        <f t="shared" si="4"/>
        <v>4130</v>
      </c>
      <c r="M19">
        <f t="shared" si="5"/>
        <v>6173</v>
      </c>
    </row>
    <row r="20" spans="1:13" x14ac:dyDescent="0.2">
      <c r="A20">
        <v>1999</v>
      </c>
      <c r="B20">
        <v>385</v>
      </c>
      <c r="C20" s="1">
        <v>4127</v>
      </c>
      <c r="D20" s="1">
        <v>1314</v>
      </c>
      <c r="E20">
        <v>546</v>
      </c>
      <c r="F20">
        <f t="shared" si="0"/>
        <v>1204</v>
      </c>
      <c r="G20">
        <v>7576</v>
      </c>
      <c r="I20">
        <f t="shared" si="1"/>
        <v>48721</v>
      </c>
      <c r="J20">
        <f t="shared" si="2"/>
        <v>48811</v>
      </c>
      <c r="K20">
        <f t="shared" si="3"/>
        <v>30210</v>
      </c>
      <c r="L20">
        <f t="shared" si="4"/>
        <v>4676</v>
      </c>
      <c r="M20">
        <f t="shared" si="5"/>
        <v>7377</v>
      </c>
    </row>
    <row r="21" spans="1:13" x14ac:dyDescent="0.2">
      <c r="A21">
        <v>2000</v>
      </c>
      <c r="B21">
        <v>121</v>
      </c>
      <c r="C21" s="1">
        <v>6445</v>
      </c>
      <c r="D21" s="1">
        <v>1203</v>
      </c>
      <c r="E21">
        <v>302</v>
      </c>
      <c r="F21">
        <f t="shared" si="0"/>
        <v>1128</v>
      </c>
      <c r="G21">
        <v>9199</v>
      </c>
      <c r="I21">
        <f t="shared" si="1"/>
        <v>48842</v>
      </c>
      <c r="J21">
        <f t="shared" si="2"/>
        <v>55256</v>
      </c>
      <c r="K21">
        <f t="shared" si="3"/>
        <v>31413</v>
      </c>
      <c r="L21">
        <f t="shared" si="4"/>
        <v>4978</v>
      </c>
      <c r="M21">
        <f t="shared" si="5"/>
        <v>8505</v>
      </c>
    </row>
    <row r="22" spans="1:13" x14ac:dyDescent="0.2">
      <c r="A22">
        <v>2001</v>
      </c>
      <c r="B22">
        <v>157</v>
      </c>
      <c r="C22" s="1">
        <v>3297</v>
      </c>
      <c r="D22" s="1">
        <v>1059</v>
      </c>
      <c r="E22">
        <v>668</v>
      </c>
      <c r="F22">
        <f t="shared" si="0"/>
        <v>1168</v>
      </c>
      <c r="G22">
        <v>6349</v>
      </c>
      <c r="I22">
        <f t="shared" si="1"/>
        <v>48999</v>
      </c>
      <c r="J22">
        <f t="shared" si="2"/>
        <v>58553</v>
      </c>
      <c r="K22">
        <f t="shared" si="3"/>
        <v>32472</v>
      </c>
      <c r="L22">
        <f t="shared" si="4"/>
        <v>5646</v>
      </c>
      <c r="M22">
        <f t="shared" si="5"/>
        <v>9673</v>
      </c>
    </row>
    <row r="23" spans="1:13" x14ac:dyDescent="0.2">
      <c r="A23">
        <v>2002</v>
      </c>
      <c r="B23">
        <v>786</v>
      </c>
      <c r="C23" s="1">
        <v>10352</v>
      </c>
      <c r="D23" s="1">
        <v>1124</v>
      </c>
      <c r="E23">
        <v>406</v>
      </c>
      <c r="F23">
        <f t="shared" si="0"/>
        <v>1053</v>
      </c>
      <c r="G23">
        <v>13721</v>
      </c>
      <c r="I23">
        <f t="shared" si="1"/>
        <v>49785</v>
      </c>
      <c r="J23">
        <f t="shared" si="2"/>
        <v>68905</v>
      </c>
      <c r="K23">
        <f t="shared" si="3"/>
        <v>33596</v>
      </c>
      <c r="L23">
        <f t="shared" si="4"/>
        <v>6052</v>
      </c>
      <c r="M23">
        <f t="shared" si="5"/>
        <v>10726</v>
      </c>
    </row>
    <row r="24" spans="1:13" x14ac:dyDescent="0.2">
      <c r="A24">
        <v>2003</v>
      </c>
      <c r="B24">
        <v>1017</v>
      </c>
      <c r="C24" s="1">
        <v>8655</v>
      </c>
      <c r="D24" s="1">
        <v>1759</v>
      </c>
      <c r="E24">
        <v>630</v>
      </c>
      <c r="F24">
        <f t="shared" si="0"/>
        <v>1058</v>
      </c>
      <c r="G24">
        <v>13119</v>
      </c>
      <c r="I24">
        <f t="shared" si="1"/>
        <v>50802</v>
      </c>
      <c r="J24">
        <f t="shared" si="2"/>
        <v>77560</v>
      </c>
      <c r="K24">
        <f t="shared" si="3"/>
        <v>35355</v>
      </c>
      <c r="L24">
        <f t="shared" si="4"/>
        <v>6682</v>
      </c>
      <c r="M24">
        <f t="shared" si="5"/>
        <v>11784</v>
      </c>
    </row>
    <row r="25" spans="1:13" x14ac:dyDescent="0.2">
      <c r="A25">
        <v>2004</v>
      </c>
      <c r="B25">
        <v>371</v>
      </c>
      <c r="C25" s="1">
        <v>7097</v>
      </c>
      <c r="D25" s="1">
        <v>1876</v>
      </c>
      <c r="E25">
        <v>333</v>
      </c>
      <c r="F25">
        <f t="shared" si="0"/>
        <v>761</v>
      </c>
      <c r="G25">
        <v>10438</v>
      </c>
      <c r="I25">
        <f t="shared" si="1"/>
        <v>51173</v>
      </c>
      <c r="J25">
        <f t="shared" si="2"/>
        <v>84657</v>
      </c>
      <c r="K25">
        <f t="shared" si="3"/>
        <v>37231</v>
      </c>
      <c r="L25">
        <f t="shared" si="4"/>
        <v>7015</v>
      </c>
      <c r="M25">
        <f t="shared" si="5"/>
        <v>12545</v>
      </c>
    </row>
    <row r="26" spans="1:13" x14ac:dyDescent="0.2">
      <c r="A26">
        <v>2005</v>
      </c>
      <c r="B26">
        <v>767</v>
      </c>
      <c r="C26" s="1">
        <v>10769</v>
      </c>
      <c r="D26" s="1">
        <v>1799</v>
      </c>
      <c r="E26">
        <v>440</v>
      </c>
      <c r="F26">
        <f t="shared" si="0"/>
        <v>1361</v>
      </c>
      <c r="G26">
        <v>15136</v>
      </c>
      <c r="I26">
        <f t="shared" si="1"/>
        <v>51940</v>
      </c>
      <c r="J26">
        <f t="shared" si="2"/>
        <v>95426</v>
      </c>
      <c r="K26">
        <f t="shared" si="3"/>
        <v>39030</v>
      </c>
      <c r="L26">
        <f t="shared" si="4"/>
        <v>7455</v>
      </c>
      <c r="M26">
        <f t="shared" si="5"/>
        <v>13906</v>
      </c>
    </row>
    <row r="27" spans="1:13" x14ac:dyDescent="0.2">
      <c r="A27">
        <v>2006</v>
      </c>
      <c r="B27">
        <v>884</v>
      </c>
      <c r="C27" s="1">
        <v>9170</v>
      </c>
      <c r="D27" s="1">
        <v>1148</v>
      </c>
      <c r="E27">
        <v>221</v>
      </c>
      <c r="F27">
        <f t="shared" si="0"/>
        <v>997</v>
      </c>
      <c r="G27">
        <v>12420</v>
      </c>
      <c r="I27">
        <f t="shared" si="1"/>
        <v>52824</v>
      </c>
      <c r="J27">
        <f t="shared" si="2"/>
        <v>104596</v>
      </c>
      <c r="K27">
        <f t="shared" si="3"/>
        <v>40178</v>
      </c>
      <c r="L27">
        <f t="shared" si="4"/>
        <v>7676</v>
      </c>
      <c r="M27">
        <f t="shared" si="5"/>
        <v>14903</v>
      </c>
    </row>
    <row r="28" spans="1:13" x14ac:dyDescent="0.2">
      <c r="A28">
        <v>2007</v>
      </c>
      <c r="B28">
        <v>572</v>
      </c>
      <c r="C28" s="1">
        <v>4435</v>
      </c>
      <c r="D28" s="1">
        <v>1085</v>
      </c>
      <c r="E28">
        <v>142</v>
      </c>
      <c r="F28">
        <f t="shared" si="0"/>
        <v>552</v>
      </c>
      <c r="G28">
        <v>6786</v>
      </c>
      <c r="I28">
        <f t="shared" si="1"/>
        <v>53396</v>
      </c>
      <c r="J28">
        <f t="shared" si="2"/>
        <v>109031</v>
      </c>
      <c r="K28">
        <f t="shared" si="3"/>
        <v>41263</v>
      </c>
      <c r="L28">
        <f t="shared" si="4"/>
        <v>7818</v>
      </c>
      <c r="M28">
        <f t="shared" si="5"/>
        <v>15455</v>
      </c>
    </row>
    <row r="29" spans="1:13" x14ac:dyDescent="0.2">
      <c r="A29">
        <v>2008</v>
      </c>
      <c r="B29">
        <v>1321</v>
      </c>
      <c r="C29" s="1">
        <v>10003</v>
      </c>
      <c r="D29" s="1">
        <v>1008</v>
      </c>
      <c r="E29">
        <v>178</v>
      </c>
      <c r="F29">
        <f t="shared" si="0"/>
        <v>940</v>
      </c>
      <c r="G29">
        <v>13450</v>
      </c>
      <c r="I29">
        <f t="shared" si="1"/>
        <v>54717</v>
      </c>
      <c r="J29">
        <f t="shared" si="2"/>
        <v>119034</v>
      </c>
      <c r="K29">
        <f t="shared" si="3"/>
        <v>42271</v>
      </c>
      <c r="L29">
        <f t="shared" si="4"/>
        <v>7996</v>
      </c>
      <c r="M29">
        <f t="shared" si="5"/>
        <v>16395</v>
      </c>
    </row>
    <row r="30" spans="1:13" x14ac:dyDescent="0.2">
      <c r="A30">
        <v>2009</v>
      </c>
      <c r="B30">
        <v>920</v>
      </c>
      <c r="C30" s="1">
        <v>9239</v>
      </c>
      <c r="D30">
        <v>987</v>
      </c>
      <c r="E30">
        <v>408</v>
      </c>
      <c r="F30">
        <f t="shared" si="0"/>
        <v>919</v>
      </c>
      <c r="G30">
        <v>12473</v>
      </c>
      <c r="I30">
        <f t="shared" si="1"/>
        <v>55637</v>
      </c>
      <c r="J30">
        <f t="shared" si="2"/>
        <v>128273</v>
      </c>
      <c r="K30">
        <f t="shared" si="3"/>
        <v>43258</v>
      </c>
      <c r="L30">
        <f t="shared" si="4"/>
        <v>8404</v>
      </c>
      <c r="M30">
        <f t="shared" si="5"/>
        <v>17314</v>
      </c>
    </row>
    <row r="31" spans="1:13" x14ac:dyDescent="0.2">
      <c r="A31">
        <v>2010</v>
      </c>
      <c r="B31">
        <v>879</v>
      </c>
      <c r="C31" s="1">
        <v>10904</v>
      </c>
      <c r="D31">
        <v>849</v>
      </c>
      <c r="E31">
        <v>166</v>
      </c>
      <c r="F31">
        <f t="shared" si="0"/>
        <v>290</v>
      </c>
      <c r="G31">
        <v>13088</v>
      </c>
      <c r="I31">
        <f t="shared" si="1"/>
        <v>56516</v>
      </c>
      <c r="J31">
        <f t="shared" si="2"/>
        <v>139177</v>
      </c>
      <c r="K31">
        <f t="shared" si="3"/>
        <v>44107</v>
      </c>
      <c r="L31">
        <f t="shared" si="4"/>
        <v>8570</v>
      </c>
      <c r="M31">
        <f t="shared" si="5"/>
        <v>17604</v>
      </c>
    </row>
    <row r="32" spans="1:13" x14ac:dyDescent="0.2">
      <c r="A32">
        <v>2011</v>
      </c>
      <c r="B32">
        <v>833</v>
      </c>
      <c r="C32" s="1">
        <v>14444</v>
      </c>
      <c r="D32">
        <v>865</v>
      </c>
      <c r="E32">
        <v>82</v>
      </c>
      <c r="F32">
        <f t="shared" si="0"/>
        <v>626</v>
      </c>
      <c r="G32">
        <v>16850</v>
      </c>
      <c r="I32">
        <f t="shared" si="1"/>
        <v>57349</v>
      </c>
      <c r="J32">
        <f t="shared" si="2"/>
        <v>153621</v>
      </c>
      <c r="K32">
        <f t="shared" si="3"/>
        <v>44972</v>
      </c>
      <c r="L32">
        <f t="shared" si="4"/>
        <v>8652</v>
      </c>
      <c r="M32">
        <f t="shared" si="5"/>
        <v>18230</v>
      </c>
    </row>
    <row r="33" spans="1:13" x14ac:dyDescent="0.2">
      <c r="A33">
        <v>2012</v>
      </c>
      <c r="B33">
        <v>1985</v>
      </c>
      <c r="C33" s="1">
        <v>9899</v>
      </c>
      <c r="D33">
        <v>877</v>
      </c>
      <c r="E33">
        <v>230</v>
      </c>
      <c r="F33">
        <f t="shared" si="0"/>
        <v>483</v>
      </c>
      <c r="G33">
        <v>13474</v>
      </c>
      <c r="I33">
        <f t="shared" si="1"/>
        <v>59334</v>
      </c>
      <c r="J33">
        <f t="shared" si="2"/>
        <v>163520</v>
      </c>
      <c r="K33">
        <f t="shared" si="3"/>
        <v>45849</v>
      </c>
      <c r="L33">
        <f t="shared" si="4"/>
        <v>8882</v>
      </c>
      <c r="M33">
        <f t="shared" si="5"/>
        <v>18713</v>
      </c>
    </row>
    <row r="34" spans="1:13" x14ac:dyDescent="0.2">
      <c r="A34">
        <v>2013</v>
      </c>
      <c r="B34">
        <v>1681</v>
      </c>
      <c r="C34" s="1">
        <v>11005</v>
      </c>
      <c r="D34" s="1">
        <v>1013</v>
      </c>
      <c r="E34">
        <v>172</v>
      </c>
      <c r="F34">
        <f t="shared" si="0"/>
        <v>671</v>
      </c>
      <c r="G34">
        <v>14542</v>
      </c>
      <c r="I34">
        <f t="shared" si="1"/>
        <v>61015</v>
      </c>
      <c r="J34">
        <f t="shared" si="2"/>
        <v>174525</v>
      </c>
      <c r="K34">
        <f t="shared" si="3"/>
        <v>46862</v>
      </c>
      <c r="L34">
        <f t="shared" si="4"/>
        <v>9054</v>
      </c>
      <c r="M34">
        <f t="shared" si="5"/>
        <v>19384</v>
      </c>
    </row>
    <row r="35" spans="1:13" x14ac:dyDescent="0.2">
      <c r="A35">
        <v>2014</v>
      </c>
      <c r="B35">
        <v>201</v>
      </c>
      <c r="C35" s="1">
        <v>7563</v>
      </c>
      <c r="D35" s="1">
        <v>1205</v>
      </c>
      <c r="E35">
        <v>136</v>
      </c>
      <c r="F35">
        <f t="shared" si="0"/>
        <v>446</v>
      </c>
      <c r="G35">
        <v>9551</v>
      </c>
      <c r="I35">
        <f t="shared" si="1"/>
        <v>61216</v>
      </c>
      <c r="J35">
        <f t="shared" si="2"/>
        <v>182088</v>
      </c>
      <c r="K35">
        <f t="shared" si="3"/>
        <v>48067</v>
      </c>
      <c r="L35">
        <f t="shared" si="4"/>
        <v>9190</v>
      </c>
      <c r="M35">
        <f t="shared" si="5"/>
        <v>19830</v>
      </c>
    </row>
    <row r="36" spans="1:13" x14ac:dyDescent="0.2">
      <c r="A36">
        <v>2015</v>
      </c>
      <c r="B36">
        <v>1364</v>
      </c>
      <c r="C36" s="1">
        <v>27968</v>
      </c>
      <c r="D36" s="1">
        <v>1124</v>
      </c>
      <c r="E36">
        <v>106</v>
      </c>
      <c r="F36">
        <f t="shared" si="0"/>
        <v>187</v>
      </c>
      <c r="G36">
        <v>30749</v>
      </c>
      <c r="I36">
        <f t="shared" si="1"/>
        <v>62580</v>
      </c>
      <c r="J36">
        <f t="shared" si="2"/>
        <v>210056</v>
      </c>
      <c r="K36">
        <f t="shared" si="3"/>
        <v>49191</v>
      </c>
      <c r="L36">
        <f t="shared" si="4"/>
        <v>9296</v>
      </c>
      <c r="M36">
        <f t="shared" si="5"/>
        <v>20017</v>
      </c>
    </row>
    <row r="37" spans="1:13" x14ac:dyDescent="0.2">
      <c r="A37">
        <v>2016</v>
      </c>
      <c r="B37">
        <v>1094</v>
      </c>
      <c r="C37" s="1">
        <v>13339</v>
      </c>
      <c r="D37" s="1">
        <v>1250</v>
      </c>
      <c r="E37">
        <v>108</v>
      </c>
      <c r="F37">
        <f t="shared" si="0"/>
        <v>236</v>
      </c>
      <c r="G37">
        <v>16027</v>
      </c>
      <c r="I37">
        <f t="shared" si="1"/>
        <v>63674</v>
      </c>
      <c r="J37">
        <f t="shared" si="2"/>
        <v>223395</v>
      </c>
      <c r="K37">
        <f t="shared" si="3"/>
        <v>50441</v>
      </c>
      <c r="L37">
        <f t="shared" si="4"/>
        <v>9404</v>
      </c>
      <c r="M37">
        <f t="shared" si="5"/>
        <v>20253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E15" sqref="E15"/>
    </sheetView>
  </sheetViews>
  <sheetFormatPr baseColWidth="10" defaultRowHeight="16" x14ac:dyDescent="0.2"/>
  <sheetData>
    <row r="1" spans="1:6" x14ac:dyDescent="0.2">
      <c r="A1" t="s">
        <v>0</v>
      </c>
    </row>
    <row r="2" spans="1:6" x14ac:dyDescent="0.2">
      <c r="A2" t="s">
        <v>9</v>
      </c>
    </row>
    <row r="3" spans="1:6" x14ac:dyDescent="0.2">
      <c r="B3" t="s">
        <v>2</v>
      </c>
      <c r="C3" t="s">
        <v>3</v>
      </c>
      <c r="D3" t="s">
        <v>4</v>
      </c>
      <c r="E3" t="s">
        <v>5</v>
      </c>
      <c r="F3" t="s">
        <v>6</v>
      </c>
    </row>
    <row r="4" spans="1:6" x14ac:dyDescent="0.2">
      <c r="A4">
        <v>1990</v>
      </c>
      <c r="B4">
        <v>0</v>
      </c>
      <c r="C4">
        <v>0</v>
      </c>
      <c r="D4">
        <v>8</v>
      </c>
      <c r="E4" s="1">
        <v>2483</v>
      </c>
      <c r="F4" s="1">
        <v>2491</v>
      </c>
    </row>
    <row r="5" spans="1:6" x14ac:dyDescent="0.2">
      <c r="A5">
        <v>1991</v>
      </c>
      <c r="B5">
        <v>0</v>
      </c>
      <c r="C5">
        <v>0</v>
      </c>
      <c r="D5">
        <v>10</v>
      </c>
      <c r="E5" s="1">
        <v>2072</v>
      </c>
      <c r="F5" s="1">
        <v>2082</v>
      </c>
    </row>
    <row r="6" spans="1:6" x14ac:dyDescent="0.2">
      <c r="A6">
        <v>1992</v>
      </c>
      <c r="B6">
        <v>0</v>
      </c>
      <c r="C6">
        <v>0</v>
      </c>
      <c r="D6">
        <v>21</v>
      </c>
      <c r="E6" s="1">
        <v>2354</v>
      </c>
      <c r="F6" s="1">
        <v>2375</v>
      </c>
    </row>
    <row r="7" spans="1:6" x14ac:dyDescent="0.2">
      <c r="A7">
        <v>1993</v>
      </c>
      <c r="B7">
        <v>0</v>
      </c>
      <c r="C7">
        <v>0</v>
      </c>
      <c r="D7">
        <v>84</v>
      </c>
      <c r="E7" s="1">
        <v>4359</v>
      </c>
      <c r="F7" s="1">
        <v>4443</v>
      </c>
    </row>
    <row r="8" spans="1:6" x14ac:dyDescent="0.2">
      <c r="A8">
        <v>1994</v>
      </c>
      <c r="B8">
        <v>0</v>
      </c>
      <c r="C8">
        <v>0</v>
      </c>
      <c r="D8">
        <v>7</v>
      </c>
      <c r="E8" s="1">
        <v>2188</v>
      </c>
      <c r="F8" s="1">
        <v>2195</v>
      </c>
    </row>
    <row r="9" spans="1:6" x14ac:dyDescent="0.2">
      <c r="A9">
        <v>1995</v>
      </c>
      <c r="B9">
        <v>0</v>
      </c>
      <c r="C9">
        <v>0</v>
      </c>
      <c r="D9">
        <v>9</v>
      </c>
      <c r="E9" s="1">
        <v>1332</v>
      </c>
      <c r="F9" s="1">
        <v>1341</v>
      </c>
    </row>
    <row r="10" spans="1:6" x14ac:dyDescent="0.2">
      <c r="A10">
        <v>1996</v>
      </c>
      <c r="B10">
        <v>0</v>
      </c>
      <c r="C10">
        <v>0</v>
      </c>
      <c r="D10">
        <v>96</v>
      </c>
      <c r="E10" s="1">
        <v>1214</v>
      </c>
      <c r="F10" s="1">
        <v>1310</v>
      </c>
    </row>
    <row r="11" spans="1:6" x14ac:dyDescent="0.2">
      <c r="A11">
        <v>1997</v>
      </c>
      <c r="B11">
        <v>0</v>
      </c>
      <c r="C11">
        <v>0</v>
      </c>
      <c r="D11">
        <v>5</v>
      </c>
      <c r="E11">
        <v>506</v>
      </c>
      <c r="F11">
        <v>511</v>
      </c>
    </row>
    <row r="12" spans="1:6" x14ac:dyDescent="0.2">
      <c r="A12">
        <v>1998</v>
      </c>
      <c r="B12">
        <v>0</v>
      </c>
      <c r="C12">
        <v>0</v>
      </c>
      <c r="D12">
        <v>3</v>
      </c>
      <c r="E12">
        <v>106</v>
      </c>
      <c r="F12">
        <v>109</v>
      </c>
    </row>
    <row r="13" spans="1:6" x14ac:dyDescent="0.2">
      <c r="A13">
        <v>1999</v>
      </c>
      <c r="B13">
        <v>0</v>
      </c>
      <c r="C13">
        <v>0</v>
      </c>
      <c r="D13">
        <v>6</v>
      </c>
      <c r="E13">
        <v>379</v>
      </c>
      <c r="F13">
        <v>385</v>
      </c>
    </row>
    <row r="14" spans="1:6" x14ac:dyDescent="0.2">
      <c r="A14">
        <v>2000</v>
      </c>
      <c r="B14">
        <v>0</v>
      </c>
      <c r="C14">
        <v>0</v>
      </c>
      <c r="D14">
        <v>10</v>
      </c>
      <c r="E14">
        <v>111</v>
      </c>
      <c r="F14">
        <v>121</v>
      </c>
    </row>
    <row r="15" spans="1:6" x14ac:dyDescent="0.2">
      <c r="A15">
        <v>2001</v>
      </c>
      <c r="B15">
        <v>0</v>
      </c>
      <c r="C15">
        <v>0</v>
      </c>
      <c r="D15">
        <v>2</v>
      </c>
      <c r="E15">
        <v>155</v>
      </c>
      <c r="F15">
        <v>157</v>
      </c>
    </row>
    <row r="16" spans="1:6" x14ac:dyDescent="0.2">
      <c r="A16">
        <v>2002</v>
      </c>
      <c r="B16">
        <v>0</v>
      </c>
      <c r="C16">
        <v>2</v>
      </c>
      <c r="D16">
        <v>24</v>
      </c>
      <c r="E16">
        <v>760</v>
      </c>
      <c r="F16">
        <v>786</v>
      </c>
    </row>
    <row r="17" spans="1:6" x14ac:dyDescent="0.2">
      <c r="A17">
        <v>2003</v>
      </c>
      <c r="B17">
        <v>0</v>
      </c>
      <c r="C17">
        <v>0</v>
      </c>
      <c r="D17">
        <v>6</v>
      </c>
      <c r="E17" s="1">
        <v>1011</v>
      </c>
      <c r="F17" s="1">
        <v>1017</v>
      </c>
    </row>
    <row r="18" spans="1:6" x14ac:dyDescent="0.2">
      <c r="A18">
        <v>2004</v>
      </c>
      <c r="B18">
        <v>3</v>
      </c>
      <c r="C18">
        <v>0</v>
      </c>
      <c r="D18">
        <v>14</v>
      </c>
      <c r="E18">
        <v>349</v>
      </c>
      <c r="F18">
        <v>366</v>
      </c>
    </row>
    <row r="19" spans="1:6" x14ac:dyDescent="0.2">
      <c r="A19">
        <v>2005</v>
      </c>
      <c r="B19">
        <v>0</v>
      </c>
      <c r="C19">
        <v>0</v>
      </c>
      <c r="D19">
        <v>51</v>
      </c>
      <c r="E19">
        <v>716</v>
      </c>
      <c r="F19">
        <v>767</v>
      </c>
    </row>
    <row r="20" spans="1:6" x14ac:dyDescent="0.2">
      <c r="A20">
        <v>2006</v>
      </c>
      <c r="B20">
        <v>0</v>
      </c>
      <c r="C20">
        <v>0</v>
      </c>
      <c r="D20">
        <v>32</v>
      </c>
      <c r="E20">
        <v>852</v>
      </c>
      <c r="F20">
        <v>884</v>
      </c>
    </row>
    <row r="21" spans="1:6" x14ac:dyDescent="0.2">
      <c r="A21">
        <v>2007</v>
      </c>
      <c r="B21">
        <v>0</v>
      </c>
      <c r="C21">
        <v>0</v>
      </c>
      <c r="D21">
        <v>0</v>
      </c>
      <c r="E21">
        <v>572</v>
      </c>
      <c r="F21">
        <v>572</v>
      </c>
    </row>
    <row r="22" spans="1:6" x14ac:dyDescent="0.2">
      <c r="A22">
        <v>2008</v>
      </c>
      <c r="B22">
        <v>0</v>
      </c>
      <c r="C22">
        <v>4</v>
      </c>
      <c r="D22">
        <v>0</v>
      </c>
      <c r="E22" s="1">
        <v>1317</v>
      </c>
      <c r="F22" s="1">
        <v>1321</v>
      </c>
    </row>
    <row r="23" spans="1:6" x14ac:dyDescent="0.2">
      <c r="A23">
        <v>2009</v>
      </c>
      <c r="B23">
        <v>0</v>
      </c>
      <c r="C23">
        <v>2</v>
      </c>
      <c r="D23">
        <v>0</v>
      </c>
      <c r="E23">
        <v>918</v>
      </c>
      <c r="F23">
        <v>920</v>
      </c>
    </row>
    <row r="24" spans="1:6" x14ac:dyDescent="0.2">
      <c r="A24">
        <v>2010</v>
      </c>
      <c r="B24">
        <v>0</v>
      </c>
      <c r="C24">
        <v>0</v>
      </c>
      <c r="D24">
        <v>0</v>
      </c>
      <c r="E24">
        <v>879</v>
      </c>
      <c r="F24">
        <v>879</v>
      </c>
    </row>
    <row r="25" spans="1:6" x14ac:dyDescent="0.2">
      <c r="A25">
        <v>2011</v>
      </c>
      <c r="B25">
        <v>0</v>
      </c>
      <c r="C25">
        <v>0</v>
      </c>
      <c r="D25">
        <v>0</v>
      </c>
      <c r="E25">
        <v>804</v>
      </c>
      <c r="F25">
        <v>804</v>
      </c>
    </row>
    <row r="26" spans="1:6" x14ac:dyDescent="0.2">
      <c r="A26">
        <v>2012</v>
      </c>
      <c r="B26">
        <v>0</v>
      </c>
      <c r="C26">
        <v>6</v>
      </c>
      <c r="D26">
        <v>0</v>
      </c>
      <c r="E26" s="1">
        <v>1979</v>
      </c>
      <c r="F26" s="1">
        <v>1985</v>
      </c>
    </row>
    <row r="27" spans="1:6" x14ac:dyDescent="0.2">
      <c r="A27">
        <v>2013</v>
      </c>
      <c r="B27">
        <v>0</v>
      </c>
      <c r="C27">
        <v>0</v>
      </c>
      <c r="D27">
        <v>14</v>
      </c>
      <c r="E27" s="1">
        <v>1667</v>
      </c>
      <c r="F27" s="1">
        <v>1681</v>
      </c>
    </row>
    <row r="28" spans="1:6" x14ac:dyDescent="0.2">
      <c r="A28">
        <v>2014</v>
      </c>
      <c r="B28">
        <v>0</v>
      </c>
      <c r="C28">
        <v>10</v>
      </c>
      <c r="D28">
        <v>0</v>
      </c>
      <c r="E28">
        <v>191</v>
      </c>
      <c r="F28">
        <v>201</v>
      </c>
    </row>
    <row r="29" spans="1:6" x14ac:dyDescent="0.2">
      <c r="A29">
        <v>2015</v>
      </c>
      <c r="B29">
        <v>0</v>
      </c>
      <c r="C29">
        <v>2</v>
      </c>
      <c r="D29">
        <v>4</v>
      </c>
      <c r="E29" s="1">
        <v>1358</v>
      </c>
      <c r="F29" s="1">
        <v>1364</v>
      </c>
    </row>
    <row r="30" spans="1:6" x14ac:dyDescent="0.2">
      <c r="A30">
        <v>2016</v>
      </c>
      <c r="B30">
        <v>0</v>
      </c>
      <c r="C30">
        <v>2</v>
      </c>
      <c r="D30">
        <v>54</v>
      </c>
      <c r="E30" s="1">
        <v>1034</v>
      </c>
      <c r="F30" s="1">
        <v>1090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F4" sqref="F4:F30"/>
    </sheetView>
  </sheetViews>
  <sheetFormatPr baseColWidth="10" defaultRowHeight="16" x14ac:dyDescent="0.2"/>
  <sheetData>
    <row r="1" spans="1:6" x14ac:dyDescent="0.2">
      <c r="A1" t="s">
        <v>0</v>
      </c>
    </row>
    <row r="2" spans="1:6" x14ac:dyDescent="0.2">
      <c r="A2" t="s">
        <v>10</v>
      </c>
    </row>
    <row r="3" spans="1:6" x14ac:dyDescent="0.2">
      <c r="B3" t="s">
        <v>2</v>
      </c>
      <c r="C3" t="s">
        <v>3</v>
      </c>
      <c r="D3" t="s">
        <v>4</v>
      </c>
      <c r="E3" t="s">
        <v>5</v>
      </c>
      <c r="F3" t="s">
        <v>6</v>
      </c>
    </row>
    <row r="4" spans="1:6" x14ac:dyDescent="0.2">
      <c r="A4">
        <v>1990</v>
      </c>
      <c r="B4">
        <v>0</v>
      </c>
      <c r="C4">
        <v>0</v>
      </c>
      <c r="D4">
        <v>40</v>
      </c>
      <c r="E4">
        <v>180</v>
      </c>
      <c r="F4">
        <v>220</v>
      </c>
    </row>
    <row r="5" spans="1:6" x14ac:dyDescent="0.2">
      <c r="A5">
        <v>1991</v>
      </c>
      <c r="B5">
        <v>0</v>
      </c>
      <c r="C5">
        <v>0</v>
      </c>
      <c r="D5">
        <v>14</v>
      </c>
      <c r="E5">
        <v>252</v>
      </c>
      <c r="F5">
        <v>266</v>
      </c>
    </row>
    <row r="6" spans="1:6" x14ac:dyDescent="0.2">
      <c r="A6">
        <v>1992</v>
      </c>
      <c r="B6">
        <v>0</v>
      </c>
      <c r="C6">
        <v>0</v>
      </c>
      <c r="D6">
        <v>20</v>
      </c>
      <c r="E6">
        <v>286</v>
      </c>
      <c r="F6">
        <v>306</v>
      </c>
    </row>
    <row r="7" spans="1:6" x14ac:dyDescent="0.2">
      <c r="A7">
        <v>1993</v>
      </c>
      <c r="B7">
        <v>0</v>
      </c>
      <c r="C7">
        <v>0</v>
      </c>
      <c r="D7">
        <v>20</v>
      </c>
      <c r="E7" s="1">
        <v>1393</v>
      </c>
      <c r="F7" s="1">
        <v>1413</v>
      </c>
    </row>
    <row r="8" spans="1:6" x14ac:dyDescent="0.2">
      <c r="A8">
        <v>1994</v>
      </c>
      <c r="B8">
        <v>0</v>
      </c>
      <c r="C8">
        <v>0</v>
      </c>
      <c r="D8">
        <v>68</v>
      </c>
      <c r="E8">
        <v>312</v>
      </c>
      <c r="F8">
        <v>380</v>
      </c>
    </row>
    <row r="9" spans="1:6" x14ac:dyDescent="0.2">
      <c r="A9">
        <v>1995</v>
      </c>
      <c r="B9">
        <v>0</v>
      </c>
      <c r="C9">
        <v>0</v>
      </c>
      <c r="D9">
        <v>0</v>
      </c>
      <c r="E9">
        <v>130</v>
      </c>
      <c r="F9">
        <v>130</v>
      </c>
    </row>
    <row r="10" spans="1:6" x14ac:dyDescent="0.2">
      <c r="A10">
        <v>1996</v>
      </c>
      <c r="B10">
        <v>0</v>
      </c>
      <c r="C10">
        <v>0</v>
      </c>
      <c r="D10">
        <v>0</v>
      </c>
      <c r="E10">
        <v>321</v>
      </c>
      <c r="F10">
        <v>321</v>
      </c>
    </row>
    <row r="11" spans="1:6" x14ac:dyDescent="0.2">
      <c r="A11">
        <v>1997</v>
      </c>
      <c r="B11">
        <v>0</v>
      </c>
      <c r="C11">
        <v>0</v>
      </c>
      <c r="D11">
        <v>0</v>
      </c>
      <c r="E11">
        <v>444</v>
      </c>
      <c r="F11">
        <v>444</v>
      </c>
    </row>
    <row r="12" spans="1:6" x14ac:dyDescent="0.2">
      <c r="A12">
        <v>1998</v>
      </c>
      <c r="B12">
        <v>0</v>
      </c>
      <c r="C12">
        <v>0</v>
      </c>
      <c r="D12">
        <v>0</v>
      </c>
      <c r="E12">
        <v>0</v>
      </c>
      <c r="F12">
        <v>0</v>
      </c>
    </row>
    <row r="13" spans="1:6" x14ac:dyDescent="0.2">
      <c r="A13">
        <v>1999</v>
      </c>
      <c r="B13">
        <v>0</v>
      </c>
      <c r="C13">
        <v>0</v>
      </c>
      <c r="D13">
        <v>0</v>
      </c>
      <c r="E13">
        <v>0</v>
      </c>
      <c r="F13">
        <v>0</v>
      </c>
    </row>
    <row r="14" spans="1:6" x14ac:dyDescent="0.2">
      <c r="A14">
        <v>2000</v>
      </c>
      <c r="B14">
        <v>0</v>
      </c>
      <c r="C14">
        <v>0</v>
      </c>
      <c r="D14">
        <v>0</v>
      </c>
      <c r="E14">
        <v>0</v>
      </c>
      <c r="F14">
        <v>0</v>
      </c>
    </row>
    <row r="15" spans="1:6" x14ac:dyDescent="0.2">
      <c r="A15">
        <v>2001</v>
      </c>
      <c r="B15">
        <v>0</v>
      </c>
      <c r="C15">
        <v>0</v>
      </c>
      <c r="D15">
        <v>0</v>
      </c>
      <c r="E15">
        <v>0</v>
      </c>
      <c r="F15">
        <v>0</v>
      </c>
    </row>
    <row r="16" spans="1:6" x14ac:dyDescent="0.2">
      <c r="A16">
        <v>2002</v>
      </c>
      <c r="B16">
        <v>0</v>
      </c>
      <c r="C16">
        <v>0</v>
      </c>
      <c r="D16">
        <v>0</v>
      </c>
      <c r="E16">
        <v>0</v>
      </c>
      <c r="F16">
        <v>0</v>
      </c>
    </row>
    <row r="17" spans="1:6" x14ac:dyDescent="0.2">
      <c r="A17">
        <v>2003</v>
      </c>
      <c r="B17">
        <v>0</v>
      </c>
      <c r="C17">
        <v>0</v>
      </c>
      <c r="D17">
        <v>0</v>
      </c>
      <c r="E17">
        <v>0</v>
      </c>
      <c r="F17">
        <v>0</v>
      </c>
    </row>
    <row r="18" spans="1:6" x14ac:dyDescent="0.2">
      <c r="A18">
        <v>2004</v>
      </c>
      <c r="B18">
        <v>0</v>
      </c>
      <c r="C18">
        <v>0</v>
      </c>
      <c r="D18">
        <v>0</v>
      </c>
      <c r="E18">
        <v>5</v>
      </c>
      <c r="F18">
        <v>5</v>
      </c>
    </row>
    <row r="19" spans="1:6" x14ac:dyDescent="0.2">
      <c r="A19">
        <v>2005</v>
      </c>
      <c r="B19">
        <v>0</v>
      </c>
      <c r="C19">
        <v>0</v>
      </c>
      <c r="D19">
        <v>0</v>
      </c>
      <c r="E19">
        <v>0</v>
      </c>
      <c r="F19">
        <v>0</v>
      </c>
    </row>
    <row r="20" spans="1:6" x14ac:dyDescent="0.2">
      <c r="A20">
        <v>2006</v>
      </c>
      <c r="B20">
        <v>0</v>
      </c>
      <c r="C20">
        <v>0</v>
      </c>
      <c r="D20">
        <v>0</v>
      </c>
      <c r="E20">
        <v>0</v>
      </c>
      <c r="F20">
        <v>0</v>
      </c>
    </row>
    <row r="21" spans="1:6" x14ac:dyDescent="0.2">
      <c r="A21">
        <v>2007</v>
      </c>
      <c r="B21">
        <v>0</v>
      </c>
      <c r="C21">
        <v>0</v>
      </c>
      <c r="D21">
        <v>0</v>
      </c>
      <c r="E21">
        <v>0</v>
      </c>
      <c r="F21">
        <v>0</v>
      </c>
    </row>
    <row r="22" spans="1:6" x14ac:dyDescent="0.2">
      <c r="A22">
        <v>2008</v>
      </c>
      <c r="B22">
        <v>0</v>
      </c>
      <c r="C22">
        <v>0</v>
      </c>
      <c r="D22">
        <v>0</v>
      </c>
      <c r="E22">
        <v>0</v>
      </c>
      <c r="F22">
        <v>0</v>
      </c>
    </row>
    <row r="23" spans="1:6" x14ac:dyDescent="0.2">
      <c r="A23">
        <v>2009</v>
      </c>
      <c r="B23">
        <v>0</v>
      </c>
      <c r="C23">
        <v>0</v>
      </c>
      <c r="D23">
        <v>0</v>
      </c>
      <c r="E23">
        <v>0</v>
      </c>
      <c r="F23">
        <v>0</v>
      </c>
    </row>
    <row r="24" spans="1:6" x14ac:dyDescent="0.2">
      <c r="A24">
        <v>2010</v>
      </c>
      <c r="B24">
        <v>0</v>
      </c>
      <c r="C24">
        <v>0</v>
      </c>
      <c r="D24">
        <v>0</v>
      </c>
      <c r="E24">
        <v>0</v>
      </c>
      <c r="F24">
        <v>0</v>
      </c>
    </row>
    <row r="25" spans="1:6" x14ac:dyDescent="0.2">
      <c r="A25">
        <v>2011</v>
      </c>
      <c r="B25">
        <v>0</v>
      </c>
      <c r="C25">
        <v>0</v>
      </c>
      <c r="D25">
        <v>0</v>
      </c>
      <c r="E25">
        <v>29</v>
      </c>
      <c r="F25">
        <v>29</v>
      </c>
    </row>
    <row r="26" spans="1:6" x14ac:dyDescent="0.2">
      <c r="A26">
        <v>2012</v>
      </c>
      <c r="B26">
        <v>0</v>
      </c>
      <c r="C26">
        <v>0</v>
      </c>
      <c r="D26">
        <v>0</v>
      </c>
      <c r="E26">
        <v>0</v>
      </c>
      <c r="F26">
        <v>0</v>
      </c>
    </row>
    <row r="27" spans="1:6" x14ac:dyDescent="0.2">
      <c r="A27">
        <v>2013</v>
      </c>
      <c r="B27">
        <v>0</v>
      </c>
      <c r="C27">
        <v>0</v>
      </c>
      <c r="D27">
        <v>0</v>
      </c>
      <c r="E27">
        <v>0</v>
      </c>
      <c r="F27">
        <v>0</v>
      </c>
    </row>
    <row r="28" spans="1:6" x14ac:dyDescent="0.2">
      <c r="A28">
        <v>2014</v>
      </c>
      <c r="B28">
        <v>0</v>
      </c>
      <c r="C28">
        <v>0</v>
      </c>
      <c r="D28">
        <v>0</v>
      </c>
      <c r="E28">
        <v>0</v>
      </c>
      <c r="F28">
        <v>0</v>
      </c>
    </row>
    <row r="29" spans="1:6" x14ac:dyDescent="0.2">
      <c r="A29">
        <v>2015</v>
      </c>
      <c r="B29">
        <v>0</v>
      </c>
      <c r="C29">
        <v>0</v>
      </c>
      <c r="D29">
        <v>0</v>
      </c>
      <c r="E29">
        <v>0</v>
      </c>
      <c r="F29">
        <v>0</v>
      </c>
    </row>
    <row r="30" spans="1:6" x14ac:dyDescent="0.2">
      <c r="A30">
        <v>2016</v>
      </c>
      <c r="B30">
        <v>0</v>
      </c>
      <c r="C30">
        <v>4</v>
      </c>
      <c r="D30">
        <v>0</v>
      </c>
      <c r="E30">
        <v>0</v>
      </c>
      <c r="F3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election activeCell="F2" sqref="F2"/>
    </sheetView>
  </sheetViews>
  <sheetFormatPr baseColWidth="10" defaultRowHeight="16" x14ac:dyDescent="0.2"/>
  <cols>
    <col min="8" max="8" width="15.6640625" customWidth="1"/>
  </cols>
  <sheetData>
    <row r="1" spans="1:10" x14ac:dyDescent="0.2">
      <c r="A1" t="s">
        <v>0</v>
      </c>
      <c r="F1" t="s">
        <v>29</v>
      </c>
    </row>
    <row r="2" spans="1:10" x14ac:dyDescent="0.2">
      <c r="A2" t="s">
        <v>9</v>
      </c>
    </row>
    <row r="3" spans="1:10" x14ac:dyDescent="0.2">
      <c r="B3" t="s">
        <v>2</v>
      </c>
      <c r="C3" t="s">
        <v>3</v>
      </c>
      <c r="D3" t="s">
        <v>4</v>
      </c>
      <c r="E3" t="s">
        <v>5</v>
      </c>
      <c r="F3" t="s">
        <v>6</v>
      </c>
      <c r="G3" t="s">
        <v>11</v>
      </c>
      <c r="H3" t="s">
        <v>12</v>
      </c>
      <c r="I3" t="s">
        <v>13</v>
      </c>
      <c r="J3" t="s">
        <v>14</v>
      </c>
    </row>
    <row r="4" spans="1:10" x14ac:dyDescent="0.2">
      <c r="A4">
        <v>1981</v>
      </c>
      <c r="H4" s="1">
        <v>1771</v>
      </c>
      <c r="I4">
        <v>8842</v>
      </c>
      <c r="J4" s="2">
        <f>H4/I4</f>
        <v>0.20029405111965617</v>
      </c>
    </row>
    <row r="5" spans="1:10" x14ac:dyDescent="0.2">
      <c r="A5">
        <v>1982</v>
      </c>
      <c r="H5" s="1">
        <v>3847</v>
      </c>
      <c r="I5">
        <v>8631</v>
      </c>
      <c r="J5" s="2">
        <f t="shared" ref="J5:J39" si="0">H5/I5</f>
        <v>0.44571892017147491</v>
      </c>
    </row>
    <row r="6" spans="1:10" x14ac:dyDescent="0.2">
      <c r="A6">
        <v>1983</v>
      </c>
      <c r="H6" s="1">
        <v>5476</v>
      </c>
      <c r="I6">
        <v>11013</v>
      </c>
      <c r="J6" s="2">
        <f t="shared" si="0"/>
        <v>0.49723054571869607</v>
      </c>
    </row>
    <row r="7" spans="1:10" x14ac:dyDescent="0.2">
      <c r="A7">
        <v>1984</v>
      </c>
      <c r="H7" s="1">
        <v>4365</v>
      </c>
      <c r="I7">
        <v>8284</v>
      </c>
      <c r="J7" s="2">
        <f t="shared" si="0"/>
        <v>0.52691936262675032</v>
      </c>
    </row>
    <row r="8" spans="1:10" x14ac:dyDescent="0.2">
      <c r="A8">
        <v>1985</v>
      </c>
      <c r="H8" s="1">
        <v>2377</v>
      </c>
      <c r="I8">
        <v>6170</v>
      </c>
      <c r="J8" s="2">
        <f t="shared" si="0"/>
        <v>0.3852512155591572</v>
      </c>
    </row>
    <row r="9" spans="1:10" x14ac:dyDescent="0.2">
      <c r="A9">
        <v>1986</v>
      </c>
      <c r="H9" s="1">
        <v>2933</v>
      </c>
      <c r="I9">
        <v>7291</v>
      </c>
      <c r="J9" s="2">
        <f t="shared" si="0"/>
        <v>0.40227677959127689</v>
      </c>
    </row>
    <row r="10" spans="1:10" x14ac:dyDescent="0.2">
      <c r="A10">
        <v>1987</v>
      </c>
      <c r="H10" s="1">
        <v>1289</v>
      </c>
      <c r="I10">
        <v>6933</v>
      </c>
      <c r="J10" s="2">
        <f t="shared" si="0"/>
        <v>0.18592240011539016</v>
      </c>
    </row>
    <row r="11" spans="1:10" x14ac:dyDescent="0.2">
      <c r="A11">
        <v>1988</v>
      </c>
      <c r="H11" s="1">
        <v>2738</v>
      </c>
      <c r="I11">
        <v>6188</v>
      </c>
      <c r="J11" s="2">
        <f t="shared" si="0"/>
        <v>0.44246929541047186</v>
      </c>
    </row>
    <row r="12" spans="1:10" x14ac:dyDescent="0.2">
      <c r="A12">
        <v>1989</v>
      </c>
      <c r="H12" s="1">
        <v>3203</v>
      </c>
      <c r="I12">
        <v>13686</v>
      </c>
      <c r="J12" s="2">
        <f t="shared" si="0"/>
        <v>0.23403478006722198</v>
      </c>
    </row>
    <row r="13" spans="1:10" x14ac:dyDescent="0.2">
      <c r="A13">
        <v>1990</v>
      </c>
      <c r="B13">
        <v>0</v>
      </c>
      <c r="C13">
        <v>0</v>
      </c>
      <c r="D13">
        <v>8</v>
      </c>
      <c r="E13" s="1">
        <v>2483</v>
      </c>
      <c r="F13" s="1">
        <v>2491</v>
      </c>
      <c r="G13">
        <v>220</v>
      </c>
      <c r="H13" s="1">
        <f>F13+G13</f>
        <v>2711</v>
      </c>
      <c r="I13" s="1">
        <v>9939</v>
      </c>
      <c r="J13" s="2">
        <f t="shared" si="0"/>
        <v>0.27276385954321358</v>
      </c>
    </row>
    <row r="14" spans="1:10" x14ac:dyDescent="0.2">
      <c r="A14">
        <v>1991</v>
      </c>
      <c r="B14">
        <v>0</v>
      </c>
      <c r="C14">
        <v>0</v>
      </c>
      <c r="D14">
        <v>10</v>
      </c>
      <c r="E14" s="1">
        <v>2072</v>
      </c>
      <c r="F14" s="1">
        <v>2082</v>
      </c>
      <c r="G14">
        <v>266</v>
      </c>
      <c r="H14" s="1">
        <f t="shared" ref="H14:H39" si="1">F14+G14</f>
        <v>2348</v>
      </c>
      <c r="I14" s="1">
        <v>8779</v>
      </c>
      <c r="J14" s="2">
        <f t="shared" si="0"/>
        <v>0.26745643011732545</v>
      </c>
    </row>
    <row r="15" spans="1:10" x14ac:dyDescent="0.2">
      <c r="A15">
        <v>1992</v>
      </c>
      <c r="B15">
        <v>0</v>
      </c>
      <c r="C15">
        <v>0</v>
      </c>
      <c r="D15">
        <v>21</v>
      </c>
      <c r="E15" s="1">
        <v>2354</v>
      </c>
      <c r="F15" s="1">
        <v>2375</v>
      </c>
      <c r="G15">
        <v>306</v>
      </c>
      <c r="H15" s="1">
        <f t="shared" si="1"/>
        <v>2681</v>
      </c>
      <c r="I15" s="1">
        <v>6370</v>
      </c>
      <c r="J15" s="2">
        <f t="shared" si="0"/>
        <v>0.42087912087912088</v>
      </c>
    </row>
    <row r="16" spans="1:10" x14ac:dyDescent="0.2">
      <c r="A16">
        <v>1993</v>
      </c>
      <c r="B16">
        <v>0</v>
      </c>
      <c r="C16">
        <v>0</v>
      </c>
      <c r="D16">
        <v>84</v>
      </c>
      <c r="E16" s="1">
        <v>4359</v>
      </c>
      <c r="F16" s="1">
        <v>4443</v>
      </c>
      <c r="G16" s="1">
        <v>1413</v>
      </c>
      <c r="H16" s="1">
        <f t="shared" si="1"/>
        <v>5856</v>
      </c>
      <c r="I16" s="1">
        <v>7168</v>
      </c>
      <c r="J16" s="2">
        <f t="shared" si="0"/>
        <v>0.8169642857142857</v>
      </c>
    </row>
    <row r="17" spans="1:10" x14ac:dyDescent="0.2">
      <c r="A17">
        <v>1994</v>
      </c>
      <c r="B17">
        <v>0</v>
      </c>
      <c r="C17">
        <v>0</v>
      </c>
      <c r="D17">
        <v>7</v>
      </c>
      <c r="E17" s="1">
        <v>2188</v>
      </c>
      <c r="F17" s="1">
        <v>2195</v>
      </c>
      <c r="G17">
        <v>380</v>
      </c>
      <c r="H17" s="1">
        <f t="shared" si="1"/>
        <v>2575</v>
      </c>
      <c r="I17" s="1">
        <v>4106</v>
      </c>
      <c r="J17" s="2">
        <f t="shared" si="0"/>
        <v>0.62713102776424745</v>
      </c>
    </row>
    <row r="18" spans="1:10" x14ac:dyDescent="0.2">
      <c r="A18">
        <v>1995</v>
      </c>
      <c r="B18">
        <v>0</v>
      </c>
      <c r="C18">
        <v>0</v>
      </c>
      <c r="D18">
        <v>9</v>
      </c>
      <c r="E18" s="1">
        <v>1332</v>
      </c>
      <c r="F18" s="1">
        <v>1341</v>
      </c>
      <c r="G18">
        <v>130</v>
      </c>
      <c r="H18" s="1">
        <f t="shared" si="1"/>
        <v>1471</v>
      </c>
      <c r="I18" s="1">
        <v>3077</v>
      </c>
      <c r="J18" s="2">
        <f t="shared" si="0"/>
        <v>0.47806304842378938</v>
      </c>
    </row>
    <row r="19" spans="1:10" x14ac:dyDescent="0.2">
      <c r="A19">
        <v>1996</v>
      </c>
      <c r="B19">
        <v>0</v>
      </c>
      <c r="C19">
        <v>0</v>
      </c>
      <c r="D19">
        <v>96</v>
      </c>
      <c r="E19" s="1">
        <v>1214</v>
      </c>
      <c r="F19" s="1">
        <v>1310</v>
      </c>
      <c r="G19">
        <v>321</v>
      </c>
      <c r="H19" s="1">
        <f t="shared" si="1"/>
        <v>1631</v>
      </c>
      <c r="I19" s="1">
        <v>5790</v>
      </c>
      <c r="J19" s="2">
        <f t="shared" si="0"/>
        <v>0.28169257340241799</v>
      </c>
    </row>
    <row r="20" spans="1:10" x14ac:dyDescent="0.2">
      <c r="A20">
        <v>1997</v>
      </c>
      <c r="B20">
        <v>0</v>
      </c>
      <c r="C20">
        <v>0</v>
      </c>
      <c r="D20">
        <v>5</v>
      </c>
      <c r="E20">
        <v>506</v>
      </c>
      <c r="F20">
        <v>511</v>
      </c>
      <c r="G20">
        <v>444</v>
      </c>
      <c r="H20" s="1">
        <f t="shared" si="1"/>
        <v>955</v>
      </c>
      <c r="I20" s="1">
        <v>5570</v>
      </c>
      <c r="J20" s="2">
        <f t="shared" si="0"/>
        <v>0.17145421903052063</v>
      </c>
    </row>
    <row r="21" spans="1:10" x14ac:dyDescent="0.2">
      <c r="A21">
        <v>1998</v>
      </c>
      <c r="B21">
        <v>0</v>
      </c>
      <c r="C21">
        <v>0</v>
      </c>
      <c r="D21">
        <v>3</v>
      </c>
      <c r="E21">
        <v>106</v>
      </c>
      <c r="F21">
        <v>109</v>
      </c>
      <c r="G21">
        <v>0</v>
      </c>
      <c r="H21" s="1">
        <f t="shared" si="1"/>
        <v>109</v>
      </c>
      <c r="I21" s="1">
        <v>4382</v>
      </c>
      <c r="J21" s="2">
        <f t="shared" si="0"/>
        <v>2.487448653582839E-2</v>
      </c>
    </row>
    <row r="22" spans="1:10" x14ac:dyDescent="0.2">
      <c r="A22">
        <v>1999</v>
      </c>
      <c r="B22">
        <v>0</v>
      </c>
      <c r="C22">
        <v>0</v>
      </c>
      <c r="D22">
        <v>6</v>
      </c>
      <c r="E22">
        <v>379</v>
      </c>
      <c r="F22">
        <v>385</v>
      </c>
      <c r="G22">
        <v>0</v>
      </c>
      <c r="H22" s="1">
        <f t="shared" si="1"/>
        <v>385</v>
      </c>
      <c r="I22" s="1">
        <v>7576</v>
      </c>
      <c r="J22" s="2">
        <f t="shared" si="0"/>
        <v>5.0818373812038013E-2</v>
      </c>
    </row>
    <row r="23" spans="1:10" x14ac:dyDescent="0.2">
      <c r="A23">
        <v>2000</v>
      </c>
      <c r="B23">
        <v>0</v>
      </c>
      <c r="C23">
        <v>0</v>
      </c>
      <c r="D23">
        <v>10</v>
      </c>
      <c r="E23">
        <v>111</v>
      </c>
      <c r="F23">
        <v>121</v>
      </c>
      <c r="G23">
        <v>0</v>
      </c>
      <c r="H23" s="1">
        <f t="shared" si="1"/>
        <v>121</v>
      </c>
      <c r="I23" s="1">
        <v>9199</v>
      </c>
      <c r="J23" s="2">
        <f t="shared" si="0"/>
        <v>1.3153603652570931E-2</v>
      </c>
    </row>
    <row r="24" spans="1:10" x14ac:dyDescent="0.2">
      <c r="A24">
        <v>2001</v>
      </c>
      <c r="B24">
        <v>0</v>
      </c>
      <c r="C24">
        <v>0</v>
      </c>
      <c r="D24">
        <v>2</v>
      </c>
      <c r="E24">
        <v>155</v>
      </c>
      <c r="F24">
        <v>157</v>
      </c>
      <c r="G24">
        <v>0</v>
      </c>
      <c r="H24" s="1">
        <f t="shared" si="1"/>
        <v>157</v>
      </c>
      <c r="I24" s="1">
        <v>6349</v>
      </c>
      <c r="J24" s="2">
        <f t="shared" si="0"/>
        <v>2.4728303669869271E-2</v>
      </c>
    </row>
    <row r="25" spans="1:10" x14ac:dyDescent="0.2">
      <c r="A25">
        <v>2002</v>
      </c>
      <c r="B25">
        <v>0</v>
      </c>
      <c r="C25">
        <v>2</v>
      </c>
      <c r="D25">
        <v>24</v>
      </c>
      <c r="E25">
        <v>760</v>
      </c>
      <c r="F25">
        <v>786</v>
      </c>
      <c r="G25">
        <v>0</v>
      </c>
      <c r="H25" s="1">
        <f t="shared" si="1"/>
        <v>786</v>
      </c>
      <c r="I25" s="1">
        <v>13721</v>
      </c>
      <c r="J25" s="2">
        <f t="shared" si="0"/>
        <v>5.728445448582465E-2</v>
      </c>
    </row>
    <row r="26" spans="1:10" x14ac:dyDescent="0.2">
      <c r="A26">
        <v>2003</v>
      </c>
      <c r="B26">
        <v>0</v>
      </c>
      <c r="C26">
        <v>0</v>
      </c>
      <c r="D26">
        <v>6</v>
      </c>
      <c r="E26" s="1">
        <v>1011</v>
      </c>
      <c r="F26" s="1">
        <v>1017</v>
      </c>
      <c r="G26">
        <v>0</v>
      </c>
      <c r="H26" s="1">
        <f t="shared" si="1"/>
        <v>1017</v>
      </c>
      <c r="I26" s="1">
        <v>13119</v>
      </c>
      <c r="J26" s="2">
        <f t="shared" si="0"/>
        <v>7.7521152526869433E-2</v>
      </c>
    </row>
    <row r="27" spans="1:10" x14ac:dyDescent="0.2">
      <c r="A27">
        <v>2004</v>
      </c>
      <c r="B27">
        <v>3</v>
      </c>
      <c r="C27">
        <v>0</v>
      </c>
      <c r="D27">
        <v>14</v>
      </c>
      <c r="E27">
        <v>349</v>
      </c>
      <c r="F27">
        <v>366</v>
      </c>
      <c r="G27">
        <v>5</v>
      </c>
      <c r="H27" s="1">
        <f t="shared" si="1"/>
        <v>371</v>
      </c>
      <c r="I27" s="1">
        <v>10438</v>
      </c>
      <c r="J27" s="2">
        <f t="shared" si="0"/>
        <v>3.5543207511017437E-2</v>
      </c>
    </row>
    <row r="28" spans="1:10" x14ac:dyDescent="0.2">
      <c r="A28">
        <v>2005</v>
      </c>
      <c r="B28">
        <v>0</v>
      </c>
      <c r="C28">
        <v>0</v>
      </c>
      <c r="D28">
        <v>51</v>
      </c>
      <c r="E28">
        <v>716</v>
      </c>
      <c r="F28">
        <v>767</v>
      </c>
      <c r="G28">
        <v>0</v>
      </c>
      <c r="H28" s="1">
        <f t="shared" si="1"/>
        <v>767</v>
      </c>
      <c r="I28" s="1">
        <v>15136</v>
      </c>
      <c r="J28" s="2">
        <f t="shared" si="0"/>
        <v>5.0673890063424945E-2</v>
      </c>
    </row>
    <row r="29" spans="1:10" x14ac:dyDescent="0.2">
      <c r="A29">
        <v>2006</v>
      </c>
      <c r="B29">
        <v>0</v>
      </c>
      <c r="C29">
        <v>0</v>
      </c>
      <c r="D29">
        <v>32</v>
      </c>
      <c r="E29">
        <v>852</v>
      </c>
      <c r="F29">
        <v>884</v>
      </c>
      <c r="G29">
        <v>0</v>
      </c>
      <c r="H29" s="1">
        <f t="shared" si="1"/>
        <v>884</v>
      </c>
      <c r="I29" s="1">
        <v>12420</v>
      </c>
      <c r="J29" s="2">
        <f t="shared" si="0"/>
        <v>7.1175523349436387E-2</v>
      </c>
    </row>
    <row r="30" spans="1:10" x14ac:dyDescent="0.2">
      <c r="A30">
        <v>2007</v>
      </c>
      <c r="B30">
        <v>0</v>
      </c>
      <c r="C30">
        <v>0</v>
      </c>
      <c r="D30">
        <v>0</v>
      </c>
      <c r="E30">
        <v>572</v>
      </c>
      <c r="F30">
        <v>572</v>
      </c>
      <c r="G30">
        <v>0</v>
      </c>
      <c r="H30" s="1">
        <f t="shared" si="1"/>
        <v>572</v>
      </c>
      <c r="I30" s="1">
        <v>6786</v>
      </c>
      <c r="J30" s="2">
        <f t="shared" si="0"/>
        <v>8.4291187739463605E-2</v>
      </c>
    </row>
    <row r="31" spans="1:10" x14ac:dyDescent="0.2">
      <c r="A31">
        <v>2008</v>
      </c>
      <c r="B31">
        <v>0</v>
      </c>
      <c r="C31">
        <v>4</v>
      </c>
      <c r="D31">
        <v>0</v>
      </c>
      <c r="E31" s="1">
        <v>1317</v>
      </c>
      <c r="F31" s="1">
        <v>1321</v>
      </c>
      <c r="G31">
        <v>0</v>
      </c>
      <c r="H31" s="1">
        <f t="shared" si="1"/>
        <v>1321</v>
      </c>
      <c r="I31" s="1">
        <v>13450</v>
      </c>
      <c r="J31" s="2">
        <f t="shared" si="0"/>
        <v>9.8215613382899622E-2</v>
      </c>
    </row>
    <row r="32" spans="1:10" x14ac:dyDescent="0.2">
      <c r="A32">
        <v>2009</v>
      </c>
      <c r="B32">
        <v>0</v>
      </c>
      <c r="C32">
        <v>2</v>
      </c>
      <c r="D32">
        <v>0</v>
      </c>
      <c r="E32">
        <v>918</v>
      </c>
      <c r="F32">
        <v>920</v>
      </c>
      <c r="G32">
        <v>0</v>
      </c>
      <c r="H32" s="1">
        <f t="shared" si="1"/>
        <v>920</v>
      </c>
      <c r="I32" s="1">
        <v>12473</v>
      </c>
      <c r="J32" s="2">
        <f t="shared" si="0"/>
        <v>7.3759320131484007E-2</v>
      </c>
    </row>
    <row r="33" spans="1:10" x14ac:dyDescent="0.2">
      <c r="A33">
        <v>2010</v>
      </c>
      <c r="B33">
        <v>0</v>
      </c>
      <c r="C33">
        <v>0</v>
      </c>
      <c r="D33">
        <v>0</v>
      </c>
      <c r="E33">
        <v>879</v>
      </c>
      <c r="F33">
        <v>879</v>
      </c>
      <c r="G33">
        <v>0</v>
      </c>
      <c r="H33" s="1">
        <f t="shared" si="1"/>
        <v>879</v>
      </c>
      <c r="I33" s="1">
        <v>13088</v>
      </c>
      <c r="J33" s="2">
        <f t="shared" si="0"/>
        <v>6.7160757946210264E-2</v>
      </c>
    </row>
    <row r="34" spans="1:10" x14ac:dyDescent="0.2">
      <c r="A34">
        <v>2011</v>
      </c>
      <c r="B34">
        <v>0</v>
      </c>
      <c r="C34">
        <v>0</v>
      </c>
      <c r="D34">
        <v>0</v>
      </c>
      <c r="E34">
        <v>804</v>
      </c>
      <c r="F34">
        <v>804</v>
      </c>
      <c r="G34">
        <v>29</v>
      </c>
      <c r="H34" s="1">
        <f t="shared" si="1"/>
        <v>833</v>
      </c>
      <c r="I34" s="1">
        <v>16850</v>
      </c>
      <c r="J34" s="2">
        <f t="shared" si="0"/>
        <v>4.9436201780415433E-2</v>
      </c>
    </row>
    <row r="35" spans="1:10" x14ac:dyDescent="0.2">
      <c r="A35">
        <v>2012</v>
      </c>
      <c r="B35">
        <v>0</v>
      </c>
      <c r="C35">
        <v>6</v>
      </c>
      <c r="D35">
        <v>0</v>
      </c>
      <c r="E35" s="1">
        <v>1979</v>
      </c>
      <c r="F35" s="1">
        <v>1985</v>
      </c>
      <c r="G35">
        <v>0</v>
      </c>
      <c r="H35" s="1">
        <f t="shared" si="1"/>
        <v>1985</v>
      </c>
      <c r="I35" s="1">
        <v>13474</v>
      </c>
      <c r="J35" s="2">
        <f t="shared" si="0"/>
        <v>0.14732076591954876</v>
      </c>
    </row>
    <row r="36" spans="1:10" x14ac:dyDescent="0.2">
      <c r="A36">
        <v>2013</v>
      </c>
      <c r="B36">
        <v>0</v>
      </c>
      <c r="C36">
        <v>0</v>
      </c>
      <c r="D36">
        <v>14</v>
      </c>
      <c r="E36" s="1">
        <v>1667</v>
      </c>
      <c r="F36" s="1">
        <v>1681</v>
      </c>
      <c r="G36">
        <v>0</v>
      </c>
      <c r="H36" s="1">
        <f t="shared" si="1"/>
        <v>1681</v>
      </c>
      <c r="I36" s="1">
        <v>14542</v>
      </c>
      <c r="J36" s="2">
        <f t="shared" si="0"/>
        <v>0.11559620409847339</v>
      </c>
    </row>
    <row r="37" spans="1:10" x14ac:dyDescent="0.2">
      <c r="A37">
        <v>2014</v>
      </c>
      <c r="B37">
        <v>0</v>
      </c>
      <c r="C37">
        <v>10</v>
      </c>
      <c r="D37">
        <v>0</v>
      </c>
      <c r="E37">
        <v>191</v>
      </c>
      <c r="F37">
        <v>201</v>
      </c>
      <c r="G37">
        <v>0</v>
      </c>
      <c r="H37" s="1">
        <f t="shared" si="1"/>
        <v>201</v>
      </c>
      <c r="I37" s="1">
        <v>9551</v>
      </c>
      <c r="J37" s="2">
        <f t="shared" si="0"/>
        <v>2.1044916762642654E-2</v>
      </c>
    </row>
    <row r="38" spans="1:10" x14ac:dyDescent="0.2">
      <c r="A38">
        <v>2015</v>
      </c>
      <c r="B38">
        <v>0</v>
      </c>
      <c r="C38">
        <v>2</v>
      </c>
      <c r="D38">
        <v>4</v>
      </c>
      <c r="E38" s="1">
        <v>1358</v>
      </c>
      <c r="F38" s="1">
        <v>1364</v>
      </c>
      <c r="G38">
        <v>0</v>
      </c>
      <c r="H38" s="1">
        <f t="shared" si="1"/>
        <v>1364</v>
      </c>
      <c r="I38" s="1">
        <v>30749</v>
      </c>
      <c r="J38" s="2">
        <f t="shared" si="0"/>
        <v>4.4359166151744775E-2</v>
      </c>
    </row>
    <row r="39" spans="1:10" x14ac:dyDescent="0.2">
      <c r="A39">
        <v>2016</v>
      </c>
      <c r="B39">
        <v>0</v>
      </c>
      <c r="C39">
        <v>2</v>
      </c>
      <c r="D39">
        <v>54</v>
      </c>
      <c r="E39" s="1">
        <v>1034</v>
      </c>
      <c r="F39" s="1">
        <v>1090</v>
      </c>
      <c r="G39">
        <v>4</v>
      </c>
      <c r="H39" s="1">
        <f t="shared" si="1"/>
        <v>1094</v>
      </c>
      <c r="I39" s="1">
        <v>16027</v>
      </c>
      <c r="J39" s="2">
        <f t="shared" si="0"/>
        <v>6.8259811567979028E-2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9" workbookViewId="0">
      <selection activeCell="F46" sqref="F46"/>
    </sheetView>
  </sheetViews>
  <sheetFormatPr baseColWidth="10" defaultRowHeight="16" x14ac:dyDescent="0.2"/>
  <sheetData>
    <row r="1" spans="1:6" x14ac:dyDescent="0.2">
      <c r="A1" t="s">
        <v>42</v>
      </c>
    </row>
    <row r="2" spans="1:6" x14ac:dyDescent="0.2">
      <c r="A2" t="s">
        <v>43</v>
      </c>
    </row>
    <row r="3" spans="1:6" x14ac:dyDescent="0.2">
      <c r="A3" t="s">
        <v>44</v>
      </c>
    </row>
    <row r="4" spans="1:6" x14ac:dyDescent="0.2">
      <c r="A4" t="s">
        <v>45</v>
      </c>
      <c r="B4" t="s">
        <v>46</v>
      </c>
      <c r="C4" t="s">
        <v>46</v>
      </c>
      <c r="D4" t="s">
        <v>46</v>
      </c>
      <c r="E4" t="s">
        <v>46</v>
      </c>
      <c r="F4" t="s">
        <v>46</v>
      </c>
    </row>
    <row r="5" spans="1:6" x14ac:dyDescent="0.2">
      <c r="A5" t="s">
        <v>35</v>
      </c>
      <c r="B5" t="s">
        <v>36</v>
      </c>
      <c r="C5" t="s">
        <v>36</v>
      </c>
      <c r="D5" t="s">
        <v>36</v>
      </c>
      <c r="E5" t="s">
        <v>36</v>
      </c>
      <c r="F5" t="s">
        <v>36</v>
      </c>
    </row>
    <row r="6" spans="1:6" x14ac:dyDescent="0.2">
      <c r="A6" t="s">
        <v>47</v>
      </c>
      <c r="B6" t="s">
        <v>37</v>
      </c>
      <c r="C6" t="s">
        <v>38</v>
      </c>
      <c r="D6" t="s">
        <v>39</v>
      </c>
      <c r="E6" t="s">
        <v>40</v>
      </c>
      <c r="F6" t="s">
        <v>41</v>
      </c>
    </row>
    <row r="7" spans="1:6" x14ac:dyDescent="0.2">
      <c r="A7">
        <v>1988</v>
      </c>
    </row>
    <row r="8" spans="1:6" x14ac:dyDescent="0.2">
      <c r="A8">
        <v>1989</v>
      </c>
      <c r="B8">
        <v>47472</v>
      </c>
      <c r="C8">
        <v>11436</v>
      </c>
      <c r="D8">
        <v>20213</v>
      </c>
      <c r="E8">
        <v>1170</v>
      </c>
      <c r="F8">
        <v>735</v>
      </c>
    </row>
    <row r="9" spans="1:6" x14ac:dyDescent="0.2">
      <c r="A9">
        <v>1990</v>
      </c>
      <c r="B9">
        <v>28104</v>
      </c>
      <c r="C9">
        <v>12158</v>
      </c>
      <c r="D9">
        <v>11435</v>
      </c>
      <c r="E9">
        <v>1212</v>
      </c>
      <c r="F9">
        <v>432</v>
      </c>
    </row>
    <row r="10" spans="1:6" x14ac:dyDescent="0.2">
      <c r="A10">
        <v>1991</v>
      </c>
      <c r="B10">
        <v>24813</v>
      </c>
      <c r="C10">
        <v>14519</v>
      </c>
      <c r="D10">
        <v>4240</v>
      </c>
      <c r="E10">
        <v>2531</v>
      </c>
      <c r="F10">
        <v>20</v>
      </c>
    </row>
    <row r="11" spans="1:6" x14ac:dyDescent="0.2">
      <c r="A11">
        <v>1992</v>
      </c>
      <c r="B11">
        <v>27917</v>
      </c>
      <c r="C11">
        <v>13798</v>
      </c>
      <c r="D11">
        <v>2798</v>
      </c>
      <c r="E11">
        <v>4151</v>
      </c>
      <c r="F11">
        <v>29</v>
      </c>
    </row>
    <row r="12" spans="1:6" x14ac:dyDescent="0.2">
      <c r="A12">
        <v>1993</v>
      </c>
      <c r="B12">
        <v>26332</v>
      </c>
      <c r="C12">
        <v>7974</v>
      </c>
      <c r="D12">
        <v>3287</v>
      </c>
      <c r="E12">
        <v>1253</v>
      </c>
      <c r="F12">
        <v>1</v>
      </c>
    </row>
    <row r="13" spans="1:6" x14ac:dyDescent="0.2">
      <c r="A13">
        <v>1994</v>
      </c>
      <c r="B13">
        <v>32516</v>
      </c>
      <c r="C13">
        <v>4148</v>
      </c>
      <c r="D13">
        <v>3866</v>
      </c>
      <c r="E13">
        <v>1026</v>
      </c>
      <c r="F13">
        <v>4</v>
      </c>
    </row>
    <row r="14" spans="1:6" x14ac:dyDescent="0.2">
      <c r="A14">
        <v>1995</v>
      </c>
      <c r="B14">
        <v>22685</v>
      </c>
      <c r="C14">
        <v>2884</v>
      </c>
      <c r="D14">
        <v>5713</v>
      </c>
      <c r="E14">
        <v>611</v>
      </c>
      <c r="F14">
        <v>0</v>
      </c>
    </row>
    <row r="15" spans="1:6" x14ac:dyDescent="0.2">
      <c r="A15">
        <v>1996</v>
      </c>
      <c r="B15">
        <v>31634</v>
      </c>
      <c r="C15">
        <v>1289</v>
      </c>
      <c r="D15">
        <v>6145</v>
      </c>
      <c r="E15">
        <v>444</v>
      </c>
      <c r="F15">
        <v>0</v>
      </c>
    </row>
    <row r="16" spans="1:6" x14ac:dyDescent="0.2">
      <c r="A16">
        <v>1997</v>
      </c>
      <c r="B16">
        <v>40925</v>
      </c>
      <c r="C16">
        <v>790</v>
      </c>
      <c r="D16">
        <v>8254</v>
      </c>
      <c r="E16">
        <v>0</v>
      </c>
      <c r="F16">
        <v>3</v>
      </c>
    </row>
    <row r="17" spans="1:6" x14ac:dyDescent="0.2">
      <c r="A17">
        <v>1998</v>
      </c>
      <c r="B17">
        <v>39649</v>
      </c>
      <c r="C17">
        <v>1181</v>
      </c>
      <c r="D17">
        <v>9258</v>
      </c>
      <c r="E17">
        <v>0</v>
      </c>
      <c r="F17">
        <v>0</v>
      </c>
    </row>
    <row r="18" spans="1:6" x14ac:dyDescent="0.2">
      <c r="A18">
        <v>1999</v>
      </c>
      <c r="B18">
        <v>48246</v>
      </c>
      <c r="C18">
        <v>1323</v>
      </c>
      <c r="D18">
        <v>13316</v>
      </c>
      <c r="E18">
        <v>0</v>
      </c>
      <c r="F18">
        <v>40</v>
      </c>
    </row>
    <row r="19" spans="1:6" x14ac:dyDescent="0.2">
      <c r="A19">
        <v>2000</v>
      </c>
      <c r="B19">
        <v>51966</v>
      </c>
      <c r="C19">
        <v>2045</v>
      </c>
      <c r="D19">
        <v>13308</v>
      </c>
      <c r="E19">
        <v>0</v>
      </c>
      <c r="F19">
        <v>104</v>
      </c>
    </row>
    <row r="20" spans="1:6" x14ac:dyDescent="0.2">
      <c r="A20">
        <v>2001</v>
      </c>
      <c r="B20">
        <v>50474</v>
      </c>
      <c r="C20">
        <v>2717</v>
      </c>
      <c r="D20">
        <v>16815</v>
      </c>
      <c r="E20">
        <v>0</v>
      </c>
      <c r="F20">
        <v>256</v>
      </c>
    </row>
    <row r="21" spans="1:6" x14ac:dyDescent="0.2">
      <c r="A21">
        <v>2002</v>
      </c>
      <c r="B21">
        <v>62305</v>
      </c>
      <c r="C21">
        <v>3886</v>
      </c>
      <c r="D21">
        <v>13244</v>
      </c>
      <c r="E21">
        <v>0</v>
      </c>
      <c r="F21">
        <v>180</v>
      </c>
    </row>
    <row r="22" spans="1:6" x14ac:dyDescent="0.2">
      <c r="A22">
        <v>2003</v>
      </c>
      <c r="B22">
        <v>58938</v>
      </c>
      <c r="C22">
        <v>4770</v>
      </c>
      <c r="D22">
        <v>16837</v>
      </c>
      <c r="E22">
        <v>0</v>
      </c>
      <c r="F22">
        <v>388</v>
      </c>
    </row>
    <row r="23" spans="1:6" x14ac:dyDescent="0.2">
      <c r="A23">
        <v>2004</v>
      </c>
      <c r="B23">
        <v>57607</v>
      </c>
      <c r="C23">
        <v>3624</v>
      </c>
      <c r="D23">
        <v>18658</v>
      </c>
      <c r="E23">
        <v>0</v>
      </c>
      <c r="F23">
        <v>5</v>
      </c>
    </row>
    <row r="24" spans="1:6" x14ac:dyDescent="0.2">
      <c r="A24">
        <v>2005</v>
      </c>
      <c r="B24">
        <v>49400</v>
      </c>
      <c r="C24">
        <v>3843</v>
      </c>
      <c r="D24">
        <v>19836</v>
      </c>
      <c r="E24">
        <v>83</v>
      </c>
      <c r="F24">
        <v>15</v>
      </c>
    </row>
    <row r="25" spans="1:6" x14ac:dyDescent="0.2">
      <c r="A25">
        <v>2006</v>
      </c>
      <c r="B25">
        <v>44816</v>
      </c>
      <c r="C25">
        <v>4133</v>
      </c>
      <c r="D25">
        <v>18822</v>
      </c>
      <c r="E25">
        <v>0</v>
      </c>
      <c r="F25">
        <v>10</v>
      </c>
    </row>
    <row r="26" spans="1:6" x14ac:dyDescent="0.2">
      <c r="A26">
        <v>2007</v>
      </c>
      <c r="B26">
        <v>45626</v>
      </c>
      <c r="C26">
        <v>2994</v>
      </c>
      <c r="D26">
        <v>14155</v>
      </c>
      <c r="E26">
        <v>0</v>
      </c>
      <c r="F26">
        <v>0</v>
      </c>
    </row>
    <row r="27" spans="1:6" x14ac:dyDescent="0.2">
      <c r="A27">
        <v>2008</v>
      </c>
      <c r="B27">
        <v>38613</v>
      </c>
      <c r="C27">
        <v>3867</v>
      </c>
      <c r="D27">
        <v>29443</v>
      </c>
      <c r="E27">
        <v>0</v>
      </c>
      <c r="F27">
        <v>0</v>
      </c>
    </row>
    <row r="28" spans="1:6" x14ac:dyDescent="0.2">
      <c r="A28">
        <v>2009</v>
      </c>
      <c r="B28">
        <v>28460</v>
      </c>
      <c r="C28">
        <v>4811</v>
      </c>
      <c r="D28">
        <v>14637</v>
      </c>
      <c r="E28">
        <v>29</v>
      </c>
      <c r="F28">
        <v>2</v>
      </c>
    </row>
    <row r="29" spans="1:6" x14ac:dyDescent="0.2">
      <c r="A29">
        <v>2010</v>
      </c>
      <c r="B29">
        <v>35650</v>
      </c>
      <c r="C29">
        <v>3743</v>
      </c>
      <c r="D29">
        <v>17693</v>
      </c>
      <c r="E29">
        <v>0</v>
      </c>
      <c r="F29">
        <v>18</v>
      </c>
    </row>
    <row r="30" spans="1:6" x14ac:dyDescent="0.2">
      <c r="A30">
        <v>2011</v>
      </c>
      <c r="B30">
        <v>35466</v>
      </c>
      <c r="C30">
        <v>4785</v>
      </c>
      <c r="D30">
        <v>24959</v>
      </c>
      <c r="E30">
        <v>0</v>
      </c>
      <c r="F30">
        <v>30</v>
      </c>
    </row>
    <row r="31" spans="1:6" x14ac:dyDescent="0.2">
      <c r="A31">
        <v>2012</v>
      </c>
      <c r="B31">
        <v>34888</v>
      </c>
      <c r="C31">
        <v>4891</v>
      </c>
      <c r="D31">
        <v>34633</v>
      </c>
      <c r="E31">
        <v>1</v>
      </c>
      <c r="F31">
        <v>1</v>
      </c>
    </row>
    <row r="32" spans="1:6" x14ac:dyDescent="0.2">
      <c r="A32">
        <v>2013</v>
      </c>
      <c r="B32">
        <v>31299</v>
      </c>
      <c r="C32">
        <v>3888</v>
      </c>
      <c r="D32">
        <v>23427</v>
      </c>
      <c r="E32">
        <v>0</v>
      </c>
      <c r="F32">
        <v>0</v>
      </c>
    </row>
    <row r="33" spans="1:6" x14ac:dyDescent="0.2">
      <c r="A33">
        <v>2014</v>
      </c>
      <c r="B33">
        <v>31064</v>
      </c>
      <c r="C33">
        <v>5053</v>
      </c>
      <c r="D33">
        <v>20045</v>
      </c>
      <c r="E33">
        <v>0</v>
      </c>
      <c r="F33">
        <v>0</v>
      </c>
    </row>
    <row r="34" spans="1:6" x14ac:dyDescent="0.2">
      <c r="A34">
        <v>2015</v>
      </c>
      <c r="B34">
        <v>33729</v>
      </c>
      <c r="C34">
        <v>6644</v>
      </c>
      <c r="D34">
        <v>27911</v>
      </c>
      <c r="E34">
        <v>8</v>
      </c>
      <c r="F34">
        <v>0</v>
      </c>
    </row>
    <row r="35" spans="1:6" x14ac:dyDescent="0.2">
      <c r="A35">
        <v>2016</v>
      </c>
      <c r="B35">
        <v>39148</v>
      </c>
      <c r="C35">
        <v>7367</v>
      </c>
      <c r="D35">
        <v>25340</v>
      </c>
      <c r="E35">
        <v>0</v>
      </c>
      <c r="F35">
        <v>8</v>
      </c>
    </row>
    <row r="36" spans="1:6" x14ac:dyDescent="0.2">
      <c r="A36">
        <v>2017</v>
      </c>
    </row>
    <row r="37" spans="1:6" x14ac:dyDescent="0.2">
      <c r="A37" t="s">
        <v>48</v>
      </c>
    </row>
    <row r="38" spans="1:6" x14ac:dyDescent="0.2">
      <c r="A38">
        <v>1</v>
      </c>
      <c r="B38" t="s">
        <v>49</v>
      </c>
    </row>
    <row r="39" spans="1:6" x14ac:dyDescent="0.2">
      <c r="A39">
        <v>2</v>
      </c>
      <c r="B39" t="s">
        <v>50</v>
      </c>
    </row>
    <row r="40" spans="1:6" x14ac:dyDescent="0.2">
      <c r="A40">
        <v>3</v>
      </c>
      <c r="B40" t="s">
        <v>51</v>
      </c>
    </row>
    <row r="41" spans="1:6" x14ac:dyDescent="0.2">
      <c r="A41" t="s">
        <v>52</v>
      </c>
    </row>
    <row r="42" spans="1:6" x14ac:dyDescent="0.2">
      <c r="A42" t="s">
        <v>53</v>
      </c>
    </row>
    <row r="43" spans="1:6" x14ac:dyDescent="0.2">
      <c r="A43" t="s">
        <v>54</v>
      </c>
    </row>
    <row r="46" spans="1:6" x14ac:dyDescent="0.2">
      <c r="A46" t="s">
        <v>55</v>
      </c>
    </row>
    <row r="47" spans="1:6" x14ac:dyDescent="0.2">
      <c r="A47">
        <v>1987</v>
      </c>
      <c r="B47" s="1">
        <v>59132</v>
      </c>
      <c r="C47" s="1">
        <v>15078</v>
      </c>
      <c r="D47" s="1">
        <v>17776</v>
      </c>
      <c r="E47" s="1">
        <v>1723</v>
      </c>
    </row>
    <row r="48" spans="1:6" x14ac:dyDescent="0.2">
      <c r="A48">
        <v>1988</v>
      </c>
      <c r="B48" s="1">
        <v>51568</v>
      </c>
      <c r="C48" s="1">
        <v>12830</v>
      </c>
      <c r="D48" s="1">
        <v>20833</v>
      </c>
      <c r="E48" s="1">
        <v>1623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C17" sqref="C17:C32"/>
    </sheetView>
  </sheetViews>
  <sheetFormatPr baseColWidth="10" defaultRowHeight="16" x14ac:dyDescent="0.2"/>
  <sheetData>
    <row r="1" spans="1:13" x14ac:dyDescent="0.2">
      <c r="B1" t="s">
        <v>27</v>
      </c>
      <c r="C1" t="s">
        <v>18</v>
      </c>
      <c r="D1" t="s">
        <v>2</v>
      </c>
      <c r="E1" t="s">
        <v>3</v>
      </c>
      <c r="F1" t="s">
        <v>22</v>
      </c>
      <c r="G1" t="s">
        <v>13</v>
      </c>
      <c r="I1" t="s">
        <v>23</v>
      </c>
      <c r="J1" t="s">
        <v>24</v>
      </c>
      <c r="K1" t="s">
        <v>25</v>
      </c>
      <c r="L1" t="s">
        <v>26</v>
      </c>
      <c r="M1" t="s">
        <v>22</v>
      </c>
    </row>
    <row r="2" spans="1:13" x14ac:dyDescent="0.2">
      <c r="A2">
        <v>1981</v>
      </c>
      <c r="B2">
        <v>1771</v>
      </c>
      <c r="C2">
        <v>2638</v>
      </c>
      <c r="D2">
        <v>2462</v>
      </c>
      <c r="E2">
        <v>1172</v>
      </c>
      <c r="F2">
        <f>G2-(B2+C2+D2+E2)</f>
        <v>799</v>
      </c>
      <c r="G2">
        <v>8842</v>
      </c>
      <c r="I2">
        <f>B2/G2</f>
        <v>0.20029405111965617</v>
      </c>
      <c r="J2">
        <f>C2/G2</f>
        <v>0.298348789866546</v>
      </c>
      <c r="K2">
        <f>D2/G2</f>
        <v>0.27844379099751188</v>
      </c>
      <c r="L2">
        <f>E2/G2</f>
        <v>0.13254919701425016</v>
      </c>
    </row>
    <row r="3" spans="1:13" x14ac:dyDescent="0.2">
      <c r="A3">
        <v>1982</v>
      </c>
      <c r="B3">
        <v>3847</v>
      </c>
      <c r="C3">
        <v>1542</v>
      </c>
      <c r="D3">
        <v>1935</v>
      </c>
      <c r="E3">
        <v>934</v>
      </c>
      <c r="F3">
        <f t="shared" ref="F3:F37" si="0">G3-(B3+C3+D3+E3)</f>
        <v>373</v>
      </c>
      <c r="G3">
        <v>8631</v>
      </c>
      <c r="I3">
        <f t="shared" ref="I3:I37" si="1">B3/G3</f>
        <v>0.44571892017147491</v>
      </c>
      <c r="J3">
        <f t="shared" ref="J3:J37" si="2">C3/G3</f>
        <v>0.17865832464372611</v>
      </c>
      <c r="K3">
        <f t="shared" ref="K3:K37" si="3">D3/G3</f>
        <v>0.22419186652763295</v>
      </c>
      <c r="L3">
        <f t="shared" ref="L3:L37" si="4">E3/G3</f>
        <v>0.10821457536786004</v>
      </c>
    </row>
    <row r="4" spans="1:13" x14ac:dyDescent="0.2">
      <c r="A4">
        <v>1983</v>
      </c>
      <c r="B4">
        <v>5476</v>
      </c>
      <c r="C4">
        <v>1692</v>
      </c>
      <c r="D4">
        <v>3597</v>
      </c>
      <c r="E4">
        <v>198</v>
      </c>
      <c r="F4">
        <f t="shared" si="0"/>
        <v>50</v>
      </c>
      <c r="G4">
        <v>11013</v>
      </c>
      <c r="I4">
        <f t="shared" si="1"/>
        <v>0.49723054571869607</v>
      </c>
      <c r="J4">
        <f t="shared" si="2"/>
        <v>0.15363661127758105</v>
      </c>
      <c r="K4">
        <f t="shared" si="3"/>
        <v>0.32661400163443205</v>
      </c>
      <c r="L4">
        <f t="shared" si="4"/>
        <v>1.7978752383546716E-2</v>
      </c>
    </row>
    <row r="5" spans="1:13" x14ac:dyDescent="0.2">
      <c r="A5">
        <v>1984</v>
      </c>
      <c r="B5">
        <v>4365</v>
      </c>
      <c r="C5">
        <v>1206</v>
      </c>
      <c r="D5">
        <v>2603</v>
      </c>
      <c r="E5">
        <v>102</v>
      </c>
      <c r="F5">
        <f t="shared" si="0"/>
        <v>8</v>
      </c>
      <c r="G5">
        <v>8284</v>
      </c>
      <c r="I5">
        <f t="shared" si="1"/>
        <v>0.52691936262675032</v>
      </c>
      <c r="J5">
        <f t="shared" si="2"/>
        <v>0.14558184451955578</v>
      </c>
      <c r="K5">
        <f t="shared" si="3"/>
        <v>0.31422018348623854</v>
      </c>
      <c r="L5">
        <f t="shared" si="4"/>
        <v>1.2312892322549493E-2</v>
      </c>
    </row>
    <row r="6" spans="1:13" x14ac:dyDescent="0.2">
      <c r="A6">
        <v>1985</v>
      </c>
      <c r="B6">
        <v>2377</v>
      </c>
      <c r="C6">
        <v>549</v>
      </c>
      <c r="D6">
        <v>2798</v>
      </c>
      <c r="E6">
        <v>174</v>
      </c>
      <c r="F6">
        <f t="shared" si="0"/>
        <v>272</v>
      </c>
      <c r="G6">
        <v>6170</v>
      </c>
      <c r="I6">
        <f t="shared" si="1"/>
        <v>0.3852512155591572</v>
      </c>
      <c r="J6">
        <f t="shared" si="2"/>
        <v>8.8978930307941656E-2</v>
      </c>
      <c r="K6">
        <f t="shared" si="3"/>
        <v>0.45348460291734199</v>
      </c>
      <c r="L6">
        <f t="shared" si="4"/>
        <v>2.8200972447325771E-2</v>
      </c>
    </row>
    <row r="7" spans="1:13" x14ac:dyDescent="0.2">
      <c r="A7">
        <v>1986</v>
      </c>
      <c r="B7">
        <v>2933</v>
      </c>
      <c r="C7">
        <v>1455</v>
      </c>
      <c r="D7">
        <v>2645</v>
      </c>
      <c r="E7">
        <v>22</v>
      </c>
      <c r="F7">
        <f t="shared" si="0"/>
        <v>236</v>
      </c>
      <c r="G7">
        <v>7291</v>
      </c>
      <c r="I7">
        <f t="shared" si="1"/>
        <v>0.40227677959127689</v>
      </c>
      <c r="J7">
        <f t="shared" si="2"/>
        <v>0.1995611027293924</v>
      </c>
      <c r="K7">
        <f t="shared" si="3"/>
        <v>0.36277602523659308</v>
      </c>
      <c r="L7">
        <f t="shared" si="4"/>
        <v>3.0174187354272391E-3</v>
      </c>
    </row>
    <row r="8" spans="1:13" x14ac:dyDescent="0.2">
      <c r="A8">
        <v>1987</v>
      </c>
      <c r="B8">
        <v>1289</v>
      </c>
      <c r="C8">
        <v>3605</v>
      </c>
      <c r="D8">
        <v>674</v>
      </c>
      <c r="E8">
        <v>160</v>
      </c>
      <c r="F8">
        <f t="shared" si="0"/>
        <v>1205</v>
      </c>
      <c r="G8">
        <v>6933</v>
      </c>
      <c r="I8">
        <f t="shared" si="1"/>
        <v>0.18592240011539016</v>
      </c>
      <c r="J8">
        <f t="shared" si="2"/>
        <v>0.51997692196740231</v>
      </c>
      <c r="K8">
        <f t="shared" si="3"/>
        <v>9.7216212317899897E-2</v>
      </c>
      <c r="L8">
        <f t="shared" si="4"/>
        <v>2.3078032597721045E-2</v>
      </c>
    </row>
    <row r="9" spans="1:13" x14ac:dyDescent="0.2">
      <c r="A9">
        <v>1988</v>
      </c>
      <c r="B9">
        <v>2738</v>
      </c>
      <c r="C9">
        <v>1912</v>
      </c>
      <c r="D9">
        <v>1396</v>
      </c>
      <c r="E9">
        <v>86</v>
      </c>
      <c r="F9">
        <f t="shared" si="0"/>
        <v>56</v>
      </c>
      <c r="G9">
        <v>6188</v>
      </c>
      <c r="I9">
        <f t="shared" si="1"/>
        <v>0.44246929541047186</v>
      </c>
      <c r="J9">
        <f t="shared" si="2"/>
        <v>0.30898513251454429</v>
      </c>
      <c r="K9">
        <f t="shared" si="3"/>
        <v>0.22559793148028442</v>
      </c>
      <c r="L9">
        <f t="shared" si="4"/>
        <v>1.3897866839043309E-2</v>
      </c>
    </row>
    <row r="10" spans="1:13" x14ac:dyDescent="0.2">
      <c r="A10">
        <v>1989</v>
      </c>
      <c r="B10">
        <v>3203</v>
      </c>
      <c r="C10">
        <v>8011</v>
      </c>
      <c r="D10">
        <v>2083</v>
      </c>
      <c r="E10">
        <v>108</v>
      </c>
      <c r="F10">
        <f t="shared" si="0"/>
        <v>281</v>
      </c>
      <c r="G10">
        <v>13686</v>
      </c>
      <c r="I10">
        <f t="shared" si="1"/>
        <v>0.23403478006722198</v>
      </c>
      <c r="J10">
        <f t="shared" si="2"/>
        <v>0.58534268595645189</v>
      </c>
      <c r="K10">
        <f t="shared" si="3"/>
        <v>0.15219932778021336</v>
      </c>
      <c r="L10">
        <f t="shared" si="4"/>
        <v>7.8912757562472607E-3</v>
      </c>
    </row>
    <row r="11" spans="1:13" x14ac:dyDescent="0.2">
      <c r="A11">
        <v>1990</v>
      </c>
      <c r="B11">
        <v>2711</v>
      </c>
      <c r="C11" s="1">
        <v>5440</v>
      </c>
      <c r="D11" s="1">
        <v>1629</v>
      </c>
      <c r="E11">
        <v>72</v>
      </c>
      <c r="F11">
        <f t="shared" si="0"/>
        <v>87</v>
      </c>
      <c r="G11">
        <v>9939</v>
      </c>
      <c r="I11">
        <f t="shared" si="1"/>
        <v>0.27276385954321358</v>
      </c>
      <c r="J11">
        <f t="shared" si="2"/>
        <v>0.5473387664755005</v>
      </c>
      <c r="K11">
        <f t="shared" si="3"/>
        <v>0.16389978871113794</v>
      </c>
      <c r="L11">
        <f t="shared" si="4"/>
        <v>7.2441895562933897E-3</v>
      </c>
    </row>
    <row r="12" spans="1:13" x14ac:dyDescent="0.2">
      <c r="A12">
        <v>1991</v>
      </c>
      <c r="B12">
        <v>2348</v>
      </c>
      <c r="C12" s="1">
        <v>5327</v>
      </c>
      <c r="D12">
        <v>998</v>
      </c>
      <c r="E12">
        <v>66</v>
      </c>
      <c r="F12">
        <f t="shared" si="0"/>
        <v>40</v>
      </c>
      <c r="G12">
        <v>8779</v>
      </c>
      <c r="I12">
        <f t="shared" si="1"/>
        <v>0.26745643011732545</v>
      </c>
      <c r="J12">
        <f t="shared" si="2"/>
        <v>0.60678892812393215</v>
      </c>
      <c r="K12">
        <f t="shared" si="3"/>
        <v>0.1136803736188632</v>
      </c>
      <c r="L12">
        <f t="shared" si="4"/>
        <v>7.5179405399248209E-3</v>
      </c>
    </row>
    <row r="13" spans="1:13" x14ac:dyDescent="0.2">
      <c r="A13">
        <v>1992</v>
      </c>
      <c r="B13">
        <v>2681</v>
      </c>
      <c r="C13" s="1">
        <v>2752</v>
      </c>
      <c r="D13">
        <v>736</v>
      </c>
      <c r="E13">
        <v>72</v>
      </c>
      <c r="F13">
        <f t="shared" si="0"/>
        <v>129</v>
      </c>
      <c r="G13">
        <v>6370</v>
      </c>
      <c r="I13">
        <f t="shared" si="1"/>
        <v>0.42087912087912088</v>
      </c>
      <c r="J13">
        <f t="shared" si="2"/>
        <v>0.43202511773940344</v>
      </c>
      <c r="K13">
        <f t="shared" si="3"/>
        <v>0.11554160125588697</v>
      </c>
      <c r="L13">
        <f t="shared" si="4"/>
        <v>1.1302982731554161E-2</v>
      </c>
    </row>
    <row r="14" spans="1:13" x14ac:dyDescent="0.2">
      <c r="A14">
        <v>1993</v>
      </c>
      <c r="B14">
        <v>5856</v>
      </c>
      <c r="C14">
        <v>345</v>
      </c>
      <c r="D14">
        <v>850</v>
      </c>
      <c r="E14">
        <v>54</v>
      </c>
      <c r="F14">
        <f t="shared" si="0"/>
        <v>63</v>
      </c>
      <c r="G14">
        <v>7168</v>
      </c>
      <c r="I14">
        <f t="shared" si="1"/>
        <v>0.8169642857142857</v>
      </c>
      <c r="J14">
        <f t="shared" si="2"/>
        <v>4.8130580357142856E-2</v>
      </c>
      <c r="K14">
        <f t="shared" si="3"/>
        <v>0.11858258928571429</v>
      </c>
      <c r="L14">
        <f t="shared" si="4"/>
        <v>7.533482142857143E-3</v>
      </c>
    </row>
    <row r="15" spans="1:13" x14ac:dyDescent="0.2">
      <c r="A15">
        <v>1994</v>
      </c>
      <c r="B15">
        <v>2575</v>
      </c>
      <c r="C15">
        <v>554</v>
      </c>
      <c r="D15">
        <v>787</v>
      </c>
      <c r="E15">
        <v>108</v>
      </c>
      <c r="F15">
        <f t="shared" si="0"/>
        <v>82</v>
      </c>
      <c r="G15">
        <v>4106</v>
      </c>
      <c r="I15">
        <f t="shared" si="1"/>
        <v>0.62713102776424745</v>
      </c>
      <c r="J15">
        <f t="shared" si="2"/>
        <v>0.13492450073063808</v>
      </c>
      <c r="K15">
        <f t="shared" si="3"/>
        <v>0.19167072576717001</v>
      </c>
      <c r="L15">
        <f t="shared" si="4"/>
        <v>2.6302971261568435E-2</v>
      </c>
    </row>
    <row r="16" spans="1:13" x14ac:dyDescent="0.2">
      <c r="A16">
        <v>1995</v>
      </c>
      <c r="B16">
        <v>1471</v>
      </c>
      <c r="C16">
        <v>688</v>
      </c>
      <c r="D16">
        <v>739</v>
      </c>
      <c r="E16">
        <v>84</v>
      </c>
      <c r="F16">
        <f t="shared" si="0"/>
        <v>95</v>
      </c>
      <c r="G16">
        <v>3077</v>
      </c>
      <c r="I16">
        <f t="shared" si="1"/>
        <v>0.47806304842378938</v>
      </c>
      <c r="J16">
        <f t="shared" si="2"/>
        <v>0.22359441013974651</v>
      </c>
      <c r="K16">
        <f t="shared" si="3"/>
        <v>0.24016899577510561</v>
      </c>
      <c r="L16">
        <f t="shared" si="4"/>
        <v>2.7299317517062074E-2</v>
      </c>
    </row>
    <row r="17" spans="1:12" x14ac:dyDescent="0.2">
      <c r="A17">
        <v>1996</v>
      </c>
      <c r="B17">
        <v>1631</v>
      </c>
      <c r="C17" s="1">
        <v>2943</v>
      </c>
      <c r="D17">
        <v>826</v>
      </c>
      <c r="E17">
        <v>132</v>
      </c>
      <c r="F17">
        <f t="shared" si="0"/>
        <v>258</v>
      </c>
      <c r="G17">
        <v>5790</v>
      </c>
      <c r="I17">
        <f t="shared" si="1"/>
        <v>0.28169257340241799</v>
      </c>
      <c r="J17">
        <f t="shared" si="2"/>
        <v>0.50829015544041456</v>
      </c>
      <c r="K17">
        <f t="shared" si="3"/>
        <v>0.14265975820379964</v>
      </c>
      <c r="L17">
        <f t="shared" si="4"/>
        <v>2.2797927461139896E-2</v>
      </c>
    </row>
    <row r="18" spans="1:12" x14ac:dyDescent="0.2">
      <c r="A18">
        <v>1997</v>
      </c>
      <c r="B18">
        <v>955</v>
      </c>
      <c r="C18" s="1">
        <v>2471</v>
      </c>
      <c r="D18" s="1">
        <v>1016</v>
      </c>
      <c r="E18">
        <v>348</v>
      </c>
      <c r="F18">
        <f t="shared" si="0"/>
        <v>780</v>
      </c>
      <c r="G18">
        <v>5570</v>
      </c>
      <c r="I18">
        <f t="shared" si="1"/>
        <v>0.17145421903052063</v>
      </c>
      <c r="J18">
        <f t="shared" si="2"/>
        <v>0.44362657091561941</v>
      </c>
      <c r="K18">
        <f t="shared" si="3"/>
        <v>0.18240574506283663</v>
      </c>
      <c r="L18">
        <f t="shared" si="4"/>
        <v>6.2477558348294437E-2</v>
      </c>
    </row>
    <row r="19" spans="1:12" x14ac:dyDescent="0.2">
      <c r="A19">
        <v>1998</v>
      </c>
      <c r="B19">
        <v>109</v>
      </c>
      <c r="C19" s="1">
        <v>1554</v>
      </c>
      <c r="D19" s="1">
        <v>1122</v>
      </c>
      <c r="E19">
        <v>238</v>
      </c>
      <c r="F19">
        <f t="shared" si="0"/>
        <v>1359</v>
      </c>
      <c r="G19">
        <v>4382</v>
      </c>
      <c r="I19">
        <f t="shared" si="1"/>
        <v>2.487448653582839E-2</v>
      </c>
      <c r="J19">
        <f t="shared" si="2"/>
        <v>0.35463258785942492</v>
      </c>
      <c r="K19">
        <f t="shared" si="3"/>
        <v>0.25604746691008673</v>
      </c>
      <c r="L19">
        <f t="shared" si="4"/>
        <v>5.4313099041533544E-2</v>
      </c>
    </row>
    <row r="20" spans="1:12" x14ac:dyDescent="0.2">
      <c r="A20">
        <v>1999</v>
      </c>
      <c r="B20">
        <v>385</v>
      </c>
      <c r="C20" s="1">
        <v>4127</v>
      </c>
      <c r="D20" s="1">
        <v>1314</v>
      </c>
      <c r="E20">
        <v>546</v>
      </c>
      <c r="F20">
        <f t="shared" si="0"/>
        <v>1204</v>
      </c>
      <c r="G20">
        <v>7576</v>
      </c>
      <c r="I20">
        <f t="shared" si="1"/>
        <v>5.0818373812038013E-2</v>
      </c>
      <c r="J20">
        <f t="shared" si="2"/>
        <v>0.54474656810982047</v>
      </c>
      <c r="K20">
        <f t="shared" si="3"/>
        <v>0.17344244984160506</v>
      </c>
      <c r="L20">
        <f t="shared" si="4"/>
        <v>7.2069693769799367E-2</v>
      </c>
    </row>
    <row r="21" spans="1:12" x14ac:dyDescent="0.2">
      <c r="A21">
        <v>2000</v>
      </c>
      <c r="B21">
        <v>121</v>
      </c>
      <c r="C21" s="1">
        <v>6445</v>
      </c>
      <c r="D21" s="1">
        <v>1203</v>
      </c>
      <c r="E21">
        <v>302</v>
      </c>
      <c r="F21">
        <f t="shared" si="0"/>
        <v>1128</v>
      </c>
      <c r="G21">
        <v>9199</v>
      </c>
      <c r="I21">
        <f t="shared" si="1"/>
        <v>1.3153603652570931E-2</v>
      </c>
      <c r="J21">
        <f t="shared" si="2"/>
        <v>0.70061963256875748</v>
      </c>
      <c r="K21">
        <f t="shared" si="3"/>
        <v>0.13077508424828785</v>
      </c>
      <c r="L21">
        <f t="shared" si="4"/>
        <v>3.2829655397325797E-2</v>
      </c>
    </row>
    <row r="22" spans="1:12" x14ac:dyDescent="0.2">
      <c r="A22">
        <v>2001</v>
      </c>
      <c r="B22">
        <v>157</v>
      </c>
      <c r="C22" s="1">
        <v>3297</v>
      </c>
      <c r="D22" s="1">
        <v>1059</v>
      </c>
      <c r="E22">
        <v>668</v>
      </c>
      <c r="F22">
        <f t="shared" si="0"/>
        <v>1168</v>
      </c>
      <c r="G22">
        <v>6349</v>
      </c>
      <c r="I22">
        <f t="shared" si="1"/>
        <v>2.4728303669869271E-2</v>
      </c>
      <c r="J22">
        <f t="shared" si="2"/>
        <v>0.51929437706725468</v>
      </c>
      <c r="K22">
        <f t="shared" si="3"/>
        <v>0.16679792093243032</v>
      </c>
      <c r="L22">
        <f t="shared" si="4"/>
        <v>0.10521341943613167</v>
      </c>
    </row>
    <row r="23" spans="1:12" x14ac:dyDescent="0.2">
      <c r="A23">
        <v>2002</v>
      </c>
      <c r="B23">
        <v>786</v>
      </c>
      <c r="C23" s="1">
        <v>10352</v>
      </c>
      <c r="D23" s="1">
        <v>1124</v>
      </c>
      <c r="E23">
        <v>406</v>
      </c>
      <c r="F23">
        <f t="shared" si="0"/>
        <v>1053</v>
      </c>
      <c r="G23">
        <v>13721</v>
      </c>
      <c r="I23">
        <f t="shared" si="1"/>
        <v>5.728445448582465E-2</v>
      </c>
      <c r="J23">
        <f t="shared" si="2"/>
        <v>0.75446396035274399</v>
      </c>
      <c r="K23">
        <f t="shared" si="3"/>
        <v>8.1918227534436269E-2</v>
      </c>
      <c r="L23">
        <f t="shared" si="4"/>
        <v>2.958968005247431E-2</v>
      </c>
    </row>
    <row r="24" spans="1:12" x14ac:dyDescent="0.2">
      <c r="A24">
        <v>2003</v>
      </c>
      <c r="B24">
        <v>1017</v>
      </c>
      <c r="C24" s="1">
        <v>8655</v>
      </c>
      <c r="D24" s="1">
        <v>1759</v>
      </c>
      <c r="E24">
        <v>630</v>
      </c>
      <c r="F24">
        <f t="shared" si="0"/>
        <v>1058</v>
      </c>
      <c r="G24">
        <v>13119</v>
      </c>
      <c r="I24">
        <f t="shared" si="1"/>
        <v>7.7521152526869433E-2</v>
      </c>
      <c r="J24">
        <f t="shared" si="2"/>
        <v>0.65973016235993598</v>
      </c>
      <c r="K24">
        <f t="shared" si="3"/>
        <v>0.13408034148944278</v>
      </c>
      <c r="L24">
        <f t="shared" si="4"/>
        <v>4.802195289275097E-2</v>
      </c>
    </row>
    <row r="25" spans="1:12" x14ac:dyDescent="0.2">
      <c r="A25">
        <v>2004</v>
      </c>
      <c r="B25">
        <v>371</v>
      </c>
      <c r="C25" s="1">
        <v>7097</v>
      </c>
      <c r="D25" s="1">
        <v>1876</v>
      </c>
      <c r="E25">
        <v>333</v>
      </c>
      <c r="F25">
        <f t="shared" si="0"/>
        <v>761</v>
      </c>
      <c r="G25">
        <v>10438</v>
      </c>
      <c r="I25">
        <f t="shared" si="1"/>
        <v>3.5543207511017437E-2</v>
      </c>
      <c r="J25">
        <f t="shared" si="2"/>
        <v>0.67991952481318263</v>
      </c>
      <c r="K25">
        <f t="shared" si="3"/>
        <v>0.17972791722552214</v>
      </c>
      <c r="L25">
        <f t="shared" si="4"/>
        <v>3.1902663345468478E-2</v>
      </c>
    </row>
    <row r="26" spans="1:12" x14ac:dyDescent="0.2">
      <c r="A26">
        <v>2005</v>
      </c>
      <c r="B26">
        <v>767</v>
      </c>
      <c r="C26" s="1">
        <v>10769</v>
      </c>
      <c r="D26" s="1">
        <v>1799</v>
      </c>
      <c r="E26">
        <v>440</v>
      </c>
      <c r="F26">
        <f t="shared" si="0"/>
        <v>1361</v>
      </c>
      <c r="G26">
        <v>15136</v>
      </c>
      <c r="I26">
        <f t="shared" si="1"/>
        <v>5.0673890063424945E-2</v>
      </c>
      <c r="J26">
        <f t="shared" si="2"/>
        <v>0.71148255813953487</v>
      </c>
      <c r="K26">
        <f t="shared" si="3"/>
        <v>0.11885570824524314</v>
      </c>
      <c r="L26">
        <f t="shared" si="4"/>
        <v>2.9069767441860465E-2</v>
      </c>
    </row>
    <row r="27" spans="1:12" x14ac:dyDescent="0.2">
      <c r="A27">
        <v>2006</v>
      </c>
      <c r="B27">
        <v>884</v>
      </c>
      <c r="C27" s="1">
        <v>9170</v>
      </c>
      <c r="D27" s="1">
        <v>1148</v>
      </c>
      <c r="E27">
        <v>221</v>
      </c>
      <c r="F27">
        <f t="shared" si="0"/>
        <v>997</v>
      </c>
      <c r="G27">
        <v>12420</v>
      </c>
      <c r="I27">
        <f t="shared" si="1"/>
        <v>7.1175523349436387E-2</v>
      </c>
      <c r="J27">
        <f t="shared" si="2"/>
        <v>0.73832528180354262</v>
      </c>
      <c r="K27">
        <f t="shared" si="3"/>
        <v>9.2431561996779391E-2</v>
      </c>
      <c r="L27">
        <f t="shared" si="4"/>
        <v>1.7793880837359097E-2</v>
      </c>
    </row>
    <row r="28" spans="1:12" x14ac:dyDescent="0.2">
      <c r="A28">
        <v>2007</v>
      </c>
      <c r="B28">
        <v>572</v>
      </c>
      <c r="C28" s="1">
        <v>4435</v>
      </c>
      <c r="D28" s="1">
        <v>1085</v>
      </c>
      <c r="E28">
        <v>142</v>
      </c>
      <c r="F28">
        <f t="shared" si="0"/>
        <v>552</v>
      </c>
      <c r="G28">
        <v>6786</v>
      </c>
      <c r="I28">
        <f t="shared" si="1"/>
        <v>8.4291187739463605E-2</v>
      </c>
      <c r="J28">
        <f t="shared" si="2"/>
        <v>0.65355142941349842</v>
      </c>
      <c r="K28">
        <f t="shared" si="3"/>
        <v>0.15988800471559092</v>
      </c>
      <c r="L28">
        <f t="shared" si="4"/>
        <v>2.0925434718538166E-2</v>
      </c>
    </row>
    <row r="29" spans="1:12" x14ac:dyDescent="0.2">
      <c r="A29">
        <v>2008</v>
      </c>
      <c r="B29">
        <v>1321</v>
      </c>
      <c r="C29" s="1">
        <v>10003</v>
      </c>
      <c r="D29" s="1">
        <v>1008</v>
      </c>
      <c r="E29">
        <v>178</v>
      </c>
      <c r="F29">
        <f t="shared" si="0"/>
        <v>940</v>
      </c>
      <c r="G29">
        <v>13450</v>
      </c>
      <c r="I29">
        <f t="shared" si="1"/>
        <v>9.8215613382899622E-2</v>
      </c>
      <c r="J29">
        <f t="shared" si="2"/>
        <v>0.74371747211895911</v>
      </c>
      <c r="K29">
        <f t="shared" si="3"/>
        <v>7.4944237918215612E-2</v>
      </c>
      <c r="L29">
        <f t="shared" si="4"/>
        <v>1.3234200743494424E-2</v>
      </c>
    </row>
    <row r="30" spans="1:12" x14ac:dyDescent="0.2">
      <c r="A30">
        <v>2009</v>
      </c>
      <c r="B30">
        <v>920</v>
      </c>
      <c r="C30" s="1">
        <v>9239</v>
      </c>
      <c r="D30">
        <v>987</v>
      </c>
      <c r="E30">
        <v>408</v>
      </c>
      <c r="F30">
        <f t="shared" si="0"/>
        <v>919</v>
      </c>
      <c r="G30">
        <v>12473</v>
      </c>
      <c r="I30">
        <f t="shared" si="1"/>
        <v>7.3759320131484007E-2</v>
      </c>
      <c r="J30">
        <f t="shared" si="2"/>
        <v>0.74071995510302258</v>
      </c>
      <c r="K30">
        <f t="shared" si="3"/>
        <v>7.9130922793233388E-2</v>
      </c>
      <c r="L30">
        <f t="shared" si="4"/>
        <v>3.2710655014832037E-2</v>
      </c>
    </row>
    <row r="31" spans="1:12" x14ac:dyDescent="0.2">
      <c r="A31">
        <v>2010</v>
      </c>
      <c r="B31">
        <v>879</v>
      </c>
      <c r="C31" s="1">
        <v>10904</v>
      </c>
      <c r="D31">
        <v>849</v>
      </c>
      <c r="E31">
        <v>166</v>
      </c>
      <c r="F31">
        <f t="shared" si="0"/>
        <v>290</v>
      </c>
      <c r="G31">
        <v>13088</v>
      </c>
      <c r="I31">
        <f t="shared" si="1"/>
        <v>6.7160757946210264E-2</v>
      </c>
      <c r="J31">
        <f t="shared" si="2"/>
        <v>0.83312958435207829</v>
      </c>
      <c r="K31">
        <f t="shared" si="3"/>
        <v>6.4868581907090467E-2</v>
      </c>
      <c r="L31">
        <f t="shared" si="4"/>
        <v>1.2683374083129584E-2</v>
      </c>
    </row>
    <row r="32" spans="1:12" x14ac:dyDescent="0.2">
      <c r="A32">
        <v>2011</v>
      </c>
      <c r="B32">
        <v>833</v>
      </c>
      <c r="C32" s="1">
        <v>14444</v>
      </c>
      <c r="D32">
        <v>865</v>
      </c>
      <c r="E32">
        <v>82</v>
      </c>
      <c r="F32">
        <f t="shared" si="0"/>
        <v>626</v>
      </c>
      <c r="G32">
        <v>16850</v>
      </c>
      <c r="I32">
        <f t="shared" si="1"/>
        <v>4.9436201780415433E-2</v>
      </c>
      <c r="J32">
        <f t="shared" si="2"/>
        <v>0.85721068249258159</v>
      </c>
      <c r="K32">
        <f t="shared" si="3"/>
        <v>5.1335311572700298E-2</v>
      </c>
      <c r="L32">
        <f t="shared" si="4"/>
        <v>4.8664688427299705E-3</v>
      </c>
    </row>
    <row r="33" spans="1:12" x14ac:dyDescent="0.2">
      <c r="A33">
        <v>2012</v>
      </c>
      <c r="B33">
        <v>1985</v>
      </c>
      <c r="C33" s="1">
        <v>9899</v>
      </c>
      <c r="D33">
        <v>877</v>
      </c>
      <c r="E33">
        <v>230</v>
      </c>
      <c r="F33">
        <f t="shared" si="0"/>
        <v>483</v>
      </c>
      <c r="G33">
        <v>13474</v>
      </c>
      <c r="I33">
        <f t="shared" si="1"/>
        <v>0.14732076591954876</v>
      </c>
      <c r="J33">
        <f t="shared" si="2"/>
        <v>0.73467418732373457</v>
      </c>
      <c r="K33">
        <f t="shared" si="3"/>
        <v>6.5088318242541188E-2</v>
      </c>
      <c r="L33">
        <f t="shared" si="4"/>
        <v>1.7069912423927563E-2</v>
      </c>
    </row>
    <row r="34" spans="1:12" x14ac:dyDescent="0.2">
      <c r="A34">
        <v>2013</v>
      </c>
      <c r="B34">
        <v>1681</v>
      </c>
      <c r="C34" s="1">
        <v>11005</v>
      </c>
      <c r="D34" s="1">
        <v>1013</v>
      </c>
      <c r="E34">
        <v>172</v>
      </c>
      <c r="F34">
        <f t="shared" si="0"/>
        <v>671</v>
      </c>
      <c r="G34">
        <v>14542</v>
      </c>
      <c r="I34">
        <f t="shared" si="1"/>
        <v>0.11559620409847339</v>
      </c>
      <c r="J34">
        <f t="shared" si="2"/>
        <v>0.75677348370237929</v>
      </c>
      <c r="K34">
        <f t="shared" si="3"/>
        <v>6.9660294319900978E-2</v>
      </c>
      <c r="L34">
        <f t="shared" si="4"/>
        <v>1.1827809104662357E-2</v>
      </c>
    </row>
    <row r="35" spans="1:12" x14ac:dyDescent="0.2">
      <c r="A35">
        <v>2014</v>
      </c>
      <c r="B35">
        <v>201</v>
      </c>
      <c r="C35" s="1">
        <v>7563</v>
      </c>
      <c r="D35" s="1">
        <v>1205</v>
      </c>
      <c r="E35">
        <v>136</v>
      </c>
      <c r="F35">
        <f t="shared" si="0"/>
        <v>446</v>
      </c>
      <c r="G35">
        <v>9551</v>
      </c>
      <c r="I35">
        <f t="shared" si="1"/>
        <v>2.1044916762642654E-2</v>
      </c>
      <c r="J35">
        <f t="shared" si="2"/>
        <v>0.79185425609883786</v>
      </c>
      <c r="K35">
        <f t="shared" si="3"/>
        <v>0.12616479949743481</v>
      </c>
      <c r="L35">
        <f t="shared" si="4"/>
        <v>1.4239346665270653E-2</v>
      </c>
    </row>
    <row r="36" spans="1:12" x14ac:dyDescent="0.2">
      <c r="A36">
        <v>2015</v>
      </c>
      <c r="B36">
        <v>1364</v>
      </c>
      <c r="C36" s="1">
        <v>27968</v>
      </c>
      <c r="D36" s="1">
        <v>1124</v>
      </c>
      <c r="E36">
        <v>106</v>
      </c>
      <c r="F36">
        <f t="shared" si="0"/>
        <v>187</v>
      </c>
      <c r="G36">
        <v>30749</v>
      </c>
      <c r="I36">
        <f t="shared" si="1"/>
        <v>4.4359166151744775E-2</v>
      </c>
      <c r="J36">
        <f t="shared" si="2"/>
        <v>0.90955803440762306</v>
      </c>
      <c r="K36">
        <f t="shared" si="3"/>
        <v>3.6554034277537478E-2</v>
      </c>
      <c r="L36">
        <f t="shared" si="4"/>
        <v>3.447266577774887E-3</v>
      </c>
    </row>
    <row r="37" spans="1:12" x14ac:dyDescent="0.2">
      <c r="A37">
        <v>2016</v>
      </c>
      <c r="B37">
        <v>1094</v>
      </c>
      <c r="C37" s="1">
        <v>13339</v>
      </c>
      <c r="D37" s="1">
        <v>1250</v>
      </c>
      <c r="E37">
        <v>108</v>
      </c>
      <c r="F37">
        <f t="shared" si="0"/>
        <v>236</v>
      </c>
      <c r="G37">
        <v>16027</v>
      </c>
      <c r="I37">
        <f t="shared" si="1"/>
        <v>6.8259811567979028E-2</v>
      </c>
      <c r="J37">
        <f t="shared" si="2"/>
        <v>0.83228302239970053</v>
      </c>
      <c r="K37">
        <f t="shared" si="3"/>
        <v>7.7993386160853564E-2</v>
      </c>
      <c r="L37">
        <f t="shared" si="4"/>
        <v>6.7386285642977474E-3</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3"/>
  <sheetViews>
    <sheetView tabSelected="1" workbookViewId="0">
      <selection activeCell="C28" sqref="C28"/>
    </sheetView>
  </sheetViews>
  <sheetFormatPr baseColWidth="10" defaultRowHeight="16" x14ac:dyDescent="0.2"/>
  <sheetData>
    <row r="1" spans="1:10" x14ac:dyDescent="0.2">
      <c r="A1" s="3" t="s">
        <v>82</v>
      </c>
    </row>
    <row r="2" spans="1:10" x14ac:dyDescent="0.2">
      <c r="A2" s="4"/>
      <c r="B2" s="6"/>
      <c r="C2" s="6"/>
    </row>
    <row r="3" spans="1:10" x14ac:dyDescent="0.2">
      <c r="A3" s="6"/>
      <c r="B3" s="5" t="s">
        <v>84</v>
      </c>
      <c r="C3" t="s">
        <v>82</v>
      </c>
    </row>
    <row r="4" spans="1:10" x14ac:dyDescent="0.2">
      <c r="A4" s="6"/>
      <c r="B4" s="5" t="s">
        <v>85</v>
      </c>
      <c r="C4" t="s">
        <v>86</v>
      </c>
    </row>
    <row r="6" spans="1:10" x14ac:dyDescent="0.2">
      <c r="A6" t="s">
        <v>82</v>
      </c>
      <c r="C6" t="s">
        <v>90</v>
      </c>
    </row>
    <row r="7" spans="1:10" x14ac:dyDescent="0.2">
      <c r="A7" t="s">
        <v>81</v>
      </c>
    </row>
    <row r="9" spans="1:10" x14ac:dyDescent="0.2">
      <c r="A9" t="s">
        <v>80</v>
      </c>
      <c r="B9" t="s">
        <v>31</v>
      </c>
      <c r="C9" t="s">
        <v>78</v>
      </c>
      <c r="D9" t="s">
        <v>77</v>
      </c>
      <c r="E9" t="s">
        <v>76</v>
      </c>
      <c r="F9" t="s">
        <v>75</v>
      </c>
      <c r="G9" t="s">
        <v>74</v>
      </c>
      <c r="H9" t="s">
        <v>73</v>
      </c>
      <c r="I9" t="s">
        <v>72</v>
      </c>
      <c r="J9" t="s">
        <v>71</v>
      </c>
    </row>
    <row r="11" spans="1:10" x14ac:dyDescent="0.2">
      <c r="A11" t="s">
        <v>70</v>
      </c>
      <c r="C11" t="s">
        <v>69</v>
      </c>
    </row>
    <row r="12" spans="1:10" x14ac:dyDescent="0.2">
      <c r="A12" t="s">
        <v>68</v>
      </c>
      <c r="C12" t="s">
        <v>67</v>
      </c>
      <c r="D12" t="s">
        <v>66</v>
      </c>
      <c r="E12" t="s">
        <v>65</v>
      </c>
      <c r="F12" t="s">
        <v>64</v>
      </c>
    </row>
    <row r="13" spans="1:10" x14ac:dyDescent="0.2">
      <c r="A13" t="s">
        <v>45</v>
      </c>
      <c r="B13" t="s">
        <v>63</v>
      </c>
    </row>
    <row r="14" spans="1:10" x14ac:dyDescent="0.2">
      <c r="A14" t="s">
        <v>62</v>
      </c>
      <c r="B14" t="s">
        <v>60</v>
      </c>
      <c r="C14">
        <v>3433900</v>
      </c>
      <c r="D14">
        <v>54211</v>
      </c>
      <c r="E14">
        <v>729</v>
      </c>
      <c r="F14">
        <v>21</v>
      </c>
    </row>
    <row r="15" spans="1:10" x14ac:dyDescent="0.2">
      <c r="B15" t="s">
        <v>59</v>
      </c>
      <c r="C15">
        <v>3680315</v>
      </c>
      <c r="D15">
        <v>56805</v>
      </c>
      <c r="E15">
        <v>805</v>
      </c>
      <c r="F15">
        <v>23.2</v>
      </c>
    </row>
    <row r="16" spans="1:10" x14ac:dyDescent="0.2">
      <c r="B16" t="s">
        <v>58</v>
      </c>
      <c r="C16">
        <v>3981545</v>
      </c>
      <c r="D16">
        <v>69697</v>
      </c>
      <c r="E16">
        <v>893</v>
      </c>
      <c r="F16">
        <v>22</v>
      </c>
    </row>
    <row r="17" spans="1:6" x14ac:dyDescent="0.2">
      <c r="B17" t="s">
        <v>57</v>
      </c>
      <c r="C17">
        <v>4319145</v>
      </c>
      <c r="D17">
        <v>81328.600000000006</v>
      </c>
      <c r="E17">
        <v>1064.4000000000001</v>
      </c>
      <c r="F17">
        <v>23</v>
      </c>
    </row>
    <row r="18" spans="1:6" x14ac:dyDescent="0.2">
      <c r="B18" t="s">
        <v>56</v>
      </c>
      <c r="C18">
        <v>4600055</v>
      </c>
      <c r="D18">
        <v>89873</v>
      </c>
      <c r="E18">
        <v>1175</v>
      </c>
      <c r="F18">
        <v>22.8</v>
      </c>
    </row>
    <row r="19" spans="1:6" x14ac:dyDescent="0.2">
      <c r="A19" t="s">
        <v>89</v>
      </c>
      <c r="B19" t="s">
        <v>60</v>
      </c>
      <c r="C19">
        <v>818515</v>
      </c>
      <c r="D19">
        <v>57414</v>
      </c>
      <c r="E19">
        <v>772</v>
      </c>
      <c r="F19">
        <v>23</v>
      </c>
    </row>
    <row r="20" spans="1:6" x14ac:dyDescent="0.2">
      <c r="B20" t="s">
        <v>59</v>
      </c>
      <c r="C20">
        <v>841295</v>
      </c>
      <c r="D20">
        <v>57537</v>
      </c>
      <c r="E20">
        <v>845</v>
      </c>
      <c r="F20">
        <v>25.8</v>
      </c>
    </row>
    <row r="21" spans="1:6" x14ac:dyDescent="0.2">
      <c r="B21" t="s">
        <v>58</v>
      </c>
      <c r="C21">
        <v>883315</v>
      </c>
      <c r="D21">
        <v>73421</v>
      </c>
      <c r="E21">
        <v>970</v>
      </c>
      <c r="F21">
        <v>24.7</v>
      </c>
    </row>
    <row r="22" spans="1:6" x14ac:dyDescent="0.2">
      <c r="B22" t="s">
        <v>57</v>
      </c>
      <c r="C22">
        <v>911415</v>
      </c>
      <c r="D22">
        <v>85876.1</v>
      </c>
      <c r="E22">
        <v>1134.5999999999999</v>
      </c>
      <c r="F22">
        <v>26.3</v>
      </c>
    </row>
    <row r="23" spans="1:6" x14ac:dyDescent="0.2">
      <c r="B23" t="s">
        <v>56</v>
      </c>
      <c r="C23">
        <v>970900</v>
      </c>
      <c r="D23">
        <v>93381</v>
      </c>
      <c r="E23">
        <v>1246</v>
      </c>
      <c r="F23">
        <v>25.8</v>
      </c>
    </row>
    <row r="24" spans="1:6" x14ac:dyDescent="0.2">
      <c r="A24" t="s">
        <v>61</v>
      </c>
      <c r="B24" t="s">
        <v>60</v>
      </c>
      <c r="C24">
        <v>1302000</v>
      </c>
      <c r="D24">
        <v>62014</v>
      </c>
      <c r="E24">
        <v>871</v>
      </c>
      <c r="F24">
        <v>23</v>
      </c>
    </row>
    <row r="25" spans="1:6" x14ac:dyDescent="0.2">
      <c r="B25" t="s">
        <v>59</v>
      </c>
      <c r="C25">
        <v>1400280</v>
      </c>
      <c r="D25">
        <v>63475</v>
      </c>
      <c r="E25">
        <v>941</v>
      </c>
      <c r="F25">
        <v>24.9</v>
      </c>
    </row>
    <row r="26" spans="1:6" x14ac:dyDescent="0.2">
      <c r="B26" t="s">
        <v>58</v>
      </c>
      <c r="C26">
        <v>1548530</v>
      </c>
      <c r="D26">
        <v>80261</v>
      </c>
      <c r="E26">
        <v>1061</v>
      </c>
      <c r="F26">
        <v>23.5</v>
      </c>
    </row>
    <row r="27" spans="1:6" x14ac:dyDescent="0.2">
      <c r="B27" t="s">
        <v>57</v>
      </c>
      <c r="C27">
        <v>1696310</v>
      </c>
      <c r="D27">
        <v>92732</v>
      </c>
      <c r="E27">
        <v>1251.0999999999999</v>
      </c>
      <c r="F27">
        <v>25.2</v>
      </c>
    </row>
    <row r="28" spans="1:6" x14ac:dyDescent="0.2">
      <c r="B28" t="s">
        <v>56</v>
      </c>
      <c r="C28">
        <v>1864775</v>
      </c>
      <c r="D28">
        <v>101095</v>
      </c>
      <c r="E28">
        <v>1359</v>
      </c>
      <c r="F28">
        <v>24.7</v>
      </c>
    </row>
    <row r="31" spans="1:6" x14ac:dyDescent="0.2">
      <c r="A31" t="s">
        <v>82</v>
      </c>
      <c r="C31" t="s">
        <v>91</v>
      </c>
    </row>
    <row r="32" spans="1:6" x14ac:dyDescent="0.2">
      <c r="A32" t="s">
        <v>81</v>
      </c>
    </row>
    <row r="34" spans="1:10" x14ac:dyDescent="0.2">
      <c r="A34" t="s">
        <v>80</v>
      </c>
      <c r="B34" t="s">
        <v>79</v>
      </c>
      <c r="C34" t="s">
        <v>78</v>
      </c>
      <c r="D34" t="s">
        <v>77</v>
      </c>
      <c r="E34" t="s">
        <v>76</v>
      </c>
      <c r="F34" t="s">
        <v>75</v>
      </c>
      <c r="G34" t="s">
        <v>74</v>
      </c>
      <c r="H34" t="s">
        <v>73</v>
      </c>
      <c r="I34" t="s">
        <v>72</v>
      </c>
      <c r="J34" t="s">
        <v>71</v>
      </c>
    </row>
    <row r="36" spans="1:10" x14ac:dyDescent="0.2">
      <c r="A36" t="s">
        <v>70</v>
      </c>
      <c r="C36" t="s">
        <v>69</v>
      </c>
    </row>
    <row r="37" spans="1:10" x14ac:dyDescent="0.2">
      <c r="A37" t="s">
        <v>68</v>
      </c>
      <c r="C37" t="s">
        <v>67</v>
      </c>
      <c r="D37" t="s">
        <v>66</v>
      </c>
      <c r="E37" t="s">
        <v>65</v>
      </c>
      <c r="F37" t="s">
        <v>64</v>
      </c>
      <c r="H37" t="s">
        <v>92</v>
      </c>
    </row>
    <row r="38" spans="1:10" x14ac:dyDescent="0.2">
      <c r="A38" t="s">
        <v>45</v>
      </c>
      <c r="B38" t="s">
        <v>63</v>
      </c>
    </row>
    <row r="39" spans="1:10" x14ac:dyDescent="0.2">
      <c r="A39" t="s">
        <v>62</v>
      </c>
      <c r="B39" t="s">
        <v>60</v>
      </c>
      <c r="C39" s="1">
        <v>1221790</v>
      </c>
      <c r="D39">
        <v>36872</v>
      </c>
      <c r="E39">
        <v>616</v>
      </c>
      <c r="F39">
        <v>27</v>
      </c>
      <c r="H39" s="2">
        <f>C39/C14</f>
        <v>0.35580244037391889</v>
      </c>
    </row>
    <row r="40" spans="1:10" x14ac:dyDescent="0.2">
      <c r="B40" t="s">
        <v>59</v>
      </c>
      <c r="C40" s="1">
        <v>1269700</v>
      </c>
      <c r="D40">
        <v>36273</v>
      </c>
      <c r="E40">
        <v>682</v>
      </c>
      <c r="F40">
        <v>30.5</v>
      </c>
      <c r="H40" s="2">
        <f t="shared" ref="H40:H53" si="0">C40/C15</f>
        <v>0.34499764286480911</v>
      </c>
    </row>
    <row r="41" spans="1:10" x14ac:dyDescent="0.2">
      <c r="B41" t="s">
        <v>58</v>
      </c>
      <c r="C41" s="1">
        <v>1232670</v>
      </c>
      <c r="D41">
        <v>43188</v>
      </c>
      <c r="E41">
        <v>759</v>
      </c>
      <c r="F41">
        <v>29.3</v>
      </c>
      <c r="H41" s="2">
        <f t="shared" si="0"/>
        <v>0.30959589807474236</v>
      </c>
    </row>
    <row r="42" spans="1:10" x14ac:dyDescent="0.2">
      <c r="B42" t="s">
        <v>57</v>
      </c>
      <c r="C42" s="1">
        <v>1209445</v>
      </c>
      <c r="D42">
        <v>45036.3</v>
      </c>
      <c r="E42">
        <v>834.6</v>
      </c>
      <c r="F42">
        <v>30.4</v>
      </c>
      <c r="H42" s="2">
        <f t="shared" si="0"/>
        <v>0.2800195409045077</v>
      </c>
    </row>
    <row r="43" spans="1:10" x14ac:dyDescent="0.2">
      <c r="B43" t="s">
        <v>56</v>
      </c>
      <c r="C43" s="1">
        <v>1274955</v>
      </c>
      <c r="D43">
        <v>51379</v>
      </c>
      <c r="E43">
        <v>923</v>
      </c>
      <c r="F43">
        <v>29.7</v>
      </c>
      <c r="H43" s="2">
        <f t="shared" si="0"/>
        <v>0.27716081655545421</v>
      </c>
    </row>
    <row r="44" spans="1:10" x14ac:dyDescent="0.2">
      <c r="A44" t="s">
        <v>89</v>
      </c>
      <c r="B44" t="s">
        <v>60</v>
      </c>
      <c r="C44" s="1">
        <v>415045</v>
      </c>
      <c r="D44">
        <v>40499</v>
      </c>
      <c r="E44">
        <v>680</v>
      </c>
      <c r="F44">
        <v>27</v>
      </c>
      <c r="H44" s="2">
        <f t="shared" si="0"/>
        <v>0.50707073175201434</v>
      </c>
    </row>
    <row r="45" spans="1:10" x14ac:dyDescent="0.2">
      <c r="B45" t="s">
        <v>59</v>
      </c>
      <c r="C45" s="1">
        <v>427520</v>
      </c>
      <c r="D45">
        <v>39271</v>
      </c>
      <c r="E45">
        <v>741</v>
      </c>
      <c r="F45">
        <v>30.9</v>
      </c>
      <c r="H45" s="2">
        <f t="shared" si="0"/>
        <v>0.50816895381524907</v>
      </c>
    </row>
    <row r="46" spans="1:10" x14ac:dyDescent="0.2">
      <c r="B46" t="s">
        <v>58</v>
      </c>
      <c r="C46" s="1">
        <v>419835</v>
      </c>
      <c r="D46">
        <v>48096</v>
      </c>
      <c r="E46">
        <v>860</v>
      </c>
      <c r="F46">
        <v>29.8</v>
      </c>
      <c r="H46" s="2">
        <f t="shared" si="0"/>
        <v>0.47529477026881689</v>
      </c>
    </row>
    <row r="47" spans="1:10" x14ac:dyDescent="0.2">
      <c r="B47" t="s">
        <v>57</v>
      </c>
      <c r="C47" s="1">
        <v>403175</v>
      </c>
      <c r="D47">
        <v>49572.1</v>
      </c>
      <c r="E47">
        <v>934</v>
      </c>
      <c r="F47">
        <v>31.4</v>
      </c>
      <c r="H47" s="2">
        <f t="shared" si="0"/>
        <v>0.44236160256304757</v>
      </c>
    </row>
    <row r="48" spans="1:10" x14ac:dyDescent="0.2">
      <c r="B48" t="s">
        <v>56</v>
      </c>
      <c r="C48" s="1">
        <v>429230</v>
      </c>
      <c r="D48">
        <v>57408</v>
      </c>
      <c r="E48">
        <v>1023</v>
      </c>
      <c r="F48">
        <v>30.2</v>
      </c>
      <c r="H48" s="2">
        <f t="shared" si="0"/>
        <v>0.44209496343598725</v>
      </c>
    </row>
    <row r="49" spans="1:10" x14ac:dyDescent="0.2">
      <c r="A49" t="s">
        <v>61</v>
      </c>
      <c r="B49" t="s">
        <v>60</v>
      </c>
      <c r="C49" s="1">
        <v>533165</v>
      </c>
      <c r="D49">
        <v>41834</v>
      </c>
      <c r="E49">
        <v>707</v>
      </c>
      <c r="F49">
        <v>27</v>
      </c>
      <c r="H49" s="2">
        <f t="shared" si="0"/>
        <v>0.40949692780337943</v>
      </c>
    </row>
    <row r="50" spans="1:10" x14ac:dyDescent="0.2">
      <c r="B50" t="s">
        <v>59</v>
      </c>
      <c r="C50" s="1">
        <v>560765</v>
      </c>
      <c r="D50">
        <v>40668</v>
      </c>
      <c r="E50">
        <v>766</v>
      </c>
      <c r="F50">
        <v>30.6</v>
      </c>
      <c r="H50" s="2">
        <f t="shared" si="0"/>
        <v>0.4004663353043677</v>
      </c>
    </row>
    <row r="51" spans="1:10" x14ac:dyDescent="0.2">
      <c r="B51" t="s">
        <v>58</v>
      </c>
      <c r="C51" s="1">
        <v>546115</v>
      </c>
      <c r="D51">
        <v>49370</v>
      </c>
      <c r="E51">
        <v>878</v>
      </c>
      <c r="F51">
        <v>29.5</v>
      </c>
      <c r="H51" s="2">
        <f t="shared" si="0"/>
        <v>0.35266672263372362</v>
      </c>
    </row>
    <row r="52" spans="1:10" x14ac:dyDescent="0.2">
      <c r="B52" t="s">
        <v>57</v>
      </c>
      <c r="C52" s="1">
        <v>529715</v>
      </c>
      <c r="D52">
        <v>50487.6</v>
      </c>
      <c r="E52">
        <v>952.4</v>
      </c>
      <c r="F52">
        <v>31.2</v>
      </c>
      <c r="H52" s="2">
        <f t="shared" si="0"/>
        <v>0.31227487900206918</v>
      </c>
    </row>
    <row r="53" spans="1:10" x14ac:dyDescent="0.2">
      <c r="B53" t="s">
        <v>56</v>
      </c>
      <c r="C53" s="1">
        <v>570725</v>
      </c>
      <c r="D53">
        <v>58286</v>
      </c>
      <c r="E53">
        <v>1041</v>
      </c>
      <c r="F53">
        <v>30</v>
      </c>
      <c r="H53" s="2">
        <f t="shared" si="0"/>
        <v>0.3060556903647893</v>
      </c>
    </row>
    <row r="56" spans="1:10" x14ac:dyDescent="0.2">
      <c r="A56" t="s">
        <v>82</v>
      </c>
      <c r="C56" t="s">
        <v>87</v>
      </c>
    </row>
    <row r="57" spans="1:10" x14ac:dyDescent="0.2">
      <c r="A57" t="s">
        <v>81</v>
      </c>
    </row>
    <row r="59" spans="1:10" x14ac:dyDescent="0.2">
      <c r="A59" t="s">
        <v>80</v>
      </c>
      <c r="B59" t="s">
        <v>79</v>
      </c>
      <c r="C59" t="s">
        <v>78</v>
      </c>
      <c r="D59" t="s">
        <v>77</v>
      </c>
      <c r="E59" t="s">
        <v>76</v>
      </c>
      <c r="F59" t="s">
        <v>75</v>
      </c>
      <c r="G59" t="s">
        <v>74</v>
      </c>
      <c r="H59" t="s">
        <v>83</v>
      </c>
      <c r="I59" t="s">
        <v>72</v>
      </c>
      <c r="J59" t="s">
        <v>71</v>
      </c>
    </row>
    <row r="61" spans="1:10" x14ac:dyDescent="0.2">
      <c r="A61" t="s">
        <v>70</v>
      </c>
      <c r="C61" t="s">
        <v>69</v>
      </c>
    </row>
    <row r="62" spans="1:10" x14ac:dyDescent="0.2">
      <c r="A62" t="s">
        <v>68</v>
      </c>
      <c r="C62" t="s">
        <v>67</v>
      </c>
      <c r="D62" t="s">
        <v>66</v>
      </c>
      <c r="E62" t="s">
        <v>65</v>
      </c>
      <c r="F62" t="s">
        <v>64</v>
      </c>
      <c r="H62" t="s">
        <v>88</v>
      </c>
    </row>
    <row r="63" spans="1:10" x14ac:dyDescent="0.2">
      <c r="A63" t="s">
        <v>45</v>
      </c>
      <c r="B63" t="s">
        <v>63</v>
      </c>
    </row>
    <row r="64" spans="1:10" x14ac:dyDescent="0.2">
      <c r="A64" t="s">
        <v>62</v>
      </c>
      <c r="B64" t="s">
        <v>60</v>
      </c>
      <c r="C64">
        <v>292530</v>
      </c>
      <c r="D64">
        <v>15726</v>
      </c>
      <c r="E64">
        <v>565</v>
      </c>
      <c r="F64">
        <v>47</v>
      </c>
      <c r="H64" s="2">
        <f>C64/C39</f>
        <v>0.23942739750693653</v>
      </c>
    </row>
    <row r="65" spans="1:8" x14ac:dyDescent="0.2">
      <c r="B65" t="s">
        <v>59</v>
      </c>
      <c r="C65">
        <v>421365</v>
      </c>
      <c r="D65">
        <v>17117</v>
      </c>
      <c r="E65">
        <v>631</v>
      </c>
      <c r="F65">
        <v>48.2</v>
      </c>
      <c r="H65" s="2">
        <f t="shared" ref="H65:H78" si="1">C65/C40</f>
        <v>0.33186185713160588</v>
      </c>
    </row>
    <row r="66" spans="1:8" x14ac:dyDescent="0.2">
      <c r="B66" t="s">
        <v>58</v>
      </c>
      <c r="C66">
        <v>398330</v>
      </c>
      <c r="D66">
        <v>19724</v>
      </c>
      <c r="E66">
        <v>695</v>
      </c>
      <c r="F66">
        <v>46.9</v>
      </c>
      <c r="H66" s="2">
        <f t="shared" si="1"/>
        <v>0.32314406937785456</v>
      </c>
    </row>
    <row r="67" spans="1:8" x14ac:dyDescent="0.2">
      <c r="B67" t="s">
        <v>57</v>
      </c>
      <c r="C67">
        <v>398625</v>
      </c>
      <c r="D67">
        <v>21392.2</v>
      </c>
      <c r="E67">
        <v>769.2</v>
      </c>
      <c r="F67">
        <v>47.1</v>
      </c>
      <c r="H67" s="2">
        <f t="shared" si="1"/>
        <v>0.32959332586434276</v>
      </c>
    </row>
    <row r="68" spans="1:8" x14ac:dyDescent="0.2">
      <c r="B68" t="s">
        <v>56</v>
      </c>
      <c r="C68">
        <v>377030</v>
      </c>
      <c r="D68">
        <v>23584</v>
      </c>
      <c r="E68">
        <v>864</v>
      </c>
      <c r="F68">
        <v>47.8</v>
      </c>
      <c r="H68" s="2">
        <f t="shared" si="1"/>
        <v>0.29572024110654888</v>
      </c>
    </row>
    <row r="69" spans="1:8" x14ac:dyDescent="0.2">
      <c r="A69" t="s">
        <v>89</v>
      </c>
      <c r="B69" t="s">
        <v>60</v>
      </c>
      <c r="C69">
        <v>107010</v>
      </c>
      <c r="D69">
        <v>17652</v>
      </c>
      <c r="E69">
        <v>606</v>
      </c>
      <c r="F69">
        <v>45</v>
      </c>
      <c r="H69" s="2">
        <f t="shared" si="1"/>
        <v>0.25782746449180211</v>
      </c>
    </row>
    <row r="70" spans="1:8" x14ac:dyDescent="0.2">
      <c r="B70" t="s">
        <v>59</v>
      </c>
      <c r="C70">
        <v>156795</v>
      </c>
      <c r="D70">
        <v>18652</v>
      </c>
      <c r="E70">
        <v>660</v>
      </c>
      <c r="F70">
        <v>46.8</v>
      </c>
      <c r="H70" s="2">
        <f t="shared" si="1"/>
        <v>0.36675477170658682</v>
      </c>
    </row>
    <row r="71" spans="1:8" x14ac:dyDescent="0.2">
      <c r="B71" t="s">
        <v>58</v>
      </c>
      <c r="C71">
        <v>155955</v>
      </c>
      <c r="D71">
        <v>22621</v>
      </c>
      <c r="E71">
        <v>762</v>
      </c>
      <c r="F71">
        <v>45.1</v>
      </c>
      <c r="H71" s="2">
        <f t="shared" si="1"/>
        <v>0.37146736217799847</v>
      </c>
    </row>
    <row r="72" spans="1:8" x14ac:dyDescent="0.2">
      <c r="B72" t="s">
        <v>57</v>
      </c>
      <c r="C72">
        <v>154190</v>
      </c>
      <c r="D72">
        <v>23815.7</v>
      </c>
      <c r="E72">
        <v>830.2</v>
      </c>
      <c r="F72">
        <v>46.1</v>
      </c>
      <c r="H72" s="2">
        <f t="shared" si="1"/>
        <v>0.38243938736280769</v>
      </c>
    </row>
    <row r="73" spans="1:8" x14ac:dyDescent="0.2">
      <c r="B73" t="s">
        <v>56</v>
      </c>
      <c r="C73">
        <v>141290</v>
      </c>
      <c r="D73">
        <v>26065</v>
      </c>
      <c r="E73">
        <v>924</v>
      </c>
      <c r="F73">
        <v>46.8</v>
      </c>
      <c r="H73" s="2">
        <f t="shared" si="1"/>
        <v>0.32917084080795844</v>
      </c>
    </row>
    <row r="74" spans="1:8" x14ac:dyDescent="0.2">
      <c r="A74" t="s">
        <v>61</v>
      </c>
      <c r="B74" t="s">
        <v>60</v>
      </c>
      <c r="C74">
        <v>129745</v>
      </c>
      <c r="D74">
        <v>17910</v>
      </c>
      <c r="E74">
        <v>627</v>
      </c>
      <c r="F74">
        <v>46</v>
      </c>
      <c r="H74" s="2">
        <f t="shared" si="1"/>
        <v>0.24334868192773343</v>
      </c>
    </row>
    <row r="75" spans="1:8" x14ac:dyDescent="0.2">
      <c r="B75" t="s">
        <v>59</v>
      </c>
      <c r="C75">
        <v>195650</v>
      </c>
      <c r="D75">
        <v>19054</v>
      </c>
      <c r="E75">
        <v>682</v>
      </c>
      <c r="F75">
        <v>47.2</v>
      </c>
      <c r="H75" s="2">
        <f t="shared" si="1"/>
        <v>0.34889837989175504</v>
      </c>
    </row>
    <row r="76" spans="1:8" x14ac:dyDescent="0.2">
      <c r="B76" t="s">
        <v>58</v>
      </c>
      <c r="C76">
        <v>195480</v>
      </c>
      <c r="D76">
        <v>22995</v>
      </c>
      <c r="E76">
        <v>780</v>
      </c>
      <c r="F76">
        <v>45.3</v>
      </c>
      <c r="H76" s="2">
        <f t="shared" si="1"/>
        <v>0.35794658634170456</v>
      </c>
    </row>
    <row r="77" spans="1:8" x14ac:dyDescent="0.2">
      <c r="B77" t="s">
        <v>57</v>
      </c>
      <c r="C77">
        <v>198300</v>
      </c>
      <c r="D77">
        <v>24245.599999999999</v>
      </c>
      <c r="E77">
        <v>852.6</v>
      </c>
      <c r="F77">
        <v>46.3</v>
      </c>
      <c r="H77" s="2">
        <f t="shared" si="1"/>
        <v>0.37435224601908573</v>
      </c>
    </row>
    <row r="78" spans="1:8" x14ac:dyDescent="0.2">
      <c r="B78" t="s">
        <v>56</v>
      </c>
      <c r="C78">
        <v>184910</v>
      </c>
      <c r="D78">
        <v>26480</v>
      </c>
      <c r="E78">
        <v>951</v>
      </c>
      <c r="F78">
        <v>47.2</v>
      </c>
      <c r="H78" s="2">
        <f t="shared" si="1"/>
        <v>0.32399141442901574</v>
      </c>
    </row>
    <row r="81" spans="1:10" x14ac:dyDescent="0.2">
      <c r="A81" t="s">
        <v>82</v>
      </c>
      <c r="C81" t="s">
        <v>93</v>
      </c>
    </row>
    <row r="82" spans="1:10" x14ac:dyDescent="0.2">
      <c r="A82" t="s">
        <v>81</v>
      </c>
    </row>
    <row r="84" spans="1:10" x14ac:dyDescent="0.2">
      <c r="A84" t="s">
        <v>80</v>
      </c>
      <c r="B84" t="s">
        <v>94</v>
      </c>
      <c r="C84" t="s">
        <v>78</v>
      </c>
      <c r="D84" t="s">
        <v>77</v>
      </c>
      <c r="E84" t="s">
        <v>76</v>
      </c>
      <c r="F84" t="s">
        <v>75</v>
      </c>
      <c r="G84" t="s">
        <v>74</v>
      </c>
      <c r="H84" t="s">
        <v>73</v>
      </c>
      <c r="I84" t="s">
        <v>72</v>
      </c>
      <c r="J84" t="s">
        <v>71</v>
      </c>
    </row>
    <row r="86" spans="1:10" x14ac:dyDescent="0.2">
      <c r="A86" t="s">
        <v>70</v>
      </c>
      <c r="C86" t="s">
        <v>69</v>
      </c>
    </row>
    <row r="87" spans="1:10" x14ac:dyDescent="0.2">
      <c r="A87" t="s">
        <v>68</v>
      </c>
      <c r="C87" t="s">
        <v>67</v>
      </c>
      <c r="D87" t="s">
        <v>66</v>
      </c>
      <c r="E87" t="s">
        <v>65</v>
      </c>
      <c r="F87" t="s">
        <v>64</v>
      </c>
    </row>
    <row r="88" spans="1:10" x14ac:dyDescent="0.2">
      <c r="A88" t="s">
        <v>45</v>
      </c>
      <c r="B88" t="s">
        <v>63</v>
      </c>
    </row>
    <row r="89" spans="1:10" x14ac:dyDescent="0.2">
      <c r="A89" t="s">
        <v>62</v>
      </c>
      <c r="B89" t="s">
        <v>60</v>
      </c>
      <c r="C89">
        <v>2212110</v>
      </c>
      <c r="D89">
        <v>63787</v>
      </c>
      <c r="E89">
        <v>791</v>
      </c>
      <c r="F89">
        <v>18</v>
      </c>
    </row>
    <row r="90" spans="1:10" x14ac:dyDescent="0.2">
      <c r="B90" t="s">
        <v>59</v>
      </c>
      <c r="C90">
        <v>2410615</v>
      </c>
      <c r="D90">
        <v>67620</v>
      </c>
      <c r="E90">
        <v>869</v>
      </c>
      <c r="F90">
        <v>19.399999999999999</v>
      </c>
    </row>
    <row r="91" spans="1:10" x14ac:dyDescent="0.2">
      <c r="B91" t="s">
        <v>58</v>
      </c>
      <c r="C91">
        <v>2748870</v>
      </c>
      <c r="D91">
        <v>81584</v>
      </c>
      <c r="E91">
        <v>953</v>
      </c>
      <c r="F91">
        <v>18.7</v>
      </c>
    </row>
    <row r="92" spans="1:10" x14ac:dyDescent="0.2">
      <c r="B92" t="s">
        <v>57</v>
      </c>
      <c r="C92">
        <v>3109700</v>
      </c>
      <c r="D92">
        <v>95443.6</v>
      </c>
      <c r="E92">
        <v>1152.4000000000001</v>
      </c>
      <c r="F92">
        <v>20.2</v>
      </c>
    </row>
    <row r="93" spans="1:10" x14ac:dyDescent="0.2">
      <c r="B93" t="s">
        <v>56</v>
      </c>
      <c r="C93">
        <v>3325095</v>
      </c>
      <c r="D93">
        <v>104632</v>
      </c>
      <c r="E93">
        <v>1271</v>
      </c>
      <c r="F93">
        <v>20.2</v>
      </c>
    </row>
    <row r="94" spans="1:10" x14ac:dyDescent="0.2">
      <c r="A94" t="s">
        <v>89</v>
      </c>
      <c r="B94" t="s">
        <v>60</v>
      </c>
      <c r="C94">
        <v>403470</v>
      </c>
      <c r="D94">
        <v>74814</v>
      </c>
      <c r="E94">
        <v>865</v>
      </c>
      <c r="F94">
        <v>19</v>
      </c>
    </row>
    <row r="95" spans="1:10" x14ac:dyDescent="0.2">
      <c r="B95" t="s">
        <v>59</v>
      </c>
      <c r="C95">
        <v>413775</v>
      </c>
      <c r="D95">
        <v>76410</v>
      </c>
      <c r="E95">
        <v>951</v>
      </c>
      <c r="F95">
        <v>20.5</v>
      </c>
    </row>
    <row r="96" spans="1:10" x14ac:dyDescent="0.2">
      <c r="B96" t="s">
        <v>58</v>
      </c>
      <c r="C96">
        <v>463485</v>
      </c>
      <c r="D96">
        <v>96360</v>
      </c>
      <c r="E96">
        <v>1068</v>
      </c>
      <c r="F96">
        <v>20.100000000000001</v>
      </c>
    </row>
    <row r="97" spans="1:6" x14ac:dyDescent="0.2">
      <c r="B97" t="s">
        <v>57</v>
      </c>
      <c r="C97">
        <v>508240</v>
      </c>
      <c r="D97">
        <v>114675.1</v>
      </c>
      <c r="E97">
        <v>1291.2</v>
      </c>
      <c r="F97">
        <v>22.4</v>
      </c>
    </row>
    <row r="98" spans="1:6" x14ac:dyDescent="0.2">
      <c r="B98" t="s">
        <v>56</v>
      </c>
      <c r="C98">
        <v>541670</v>
      </c>
      <c r="D98">
        <v>121887</v>
      </c>
      <c r="E98">
        <v>1420</v>
      </c>
      <c r="F98">
        <v>22.4</v>
      </c>
    </row>
    <row r="99" spans="1:6" x14ac:dyDescent="0.2">
      <c r="A99" t="s">
        <v>61</v>
      </c>
      <c r="B99" t="s">
        <v>60</v>
      </c>
      <c r="C99">
        <v>768835</v>
      </c>
      <c r="D99">
        <v>76009</v>
      </c>
      <c r="E99">
        <v>983</v>
      </c>
      <c r="F99">
        <v>20</v>
      </c>
    </row>
    <row r="100" spans="1:6" x14ac:dyDescent="0.2">
      <c r="B100" t="s">
        <v>59</v>
      </c>
      <c r="C100">
        <v>839510</v>
      </c>
      <c r="D100">
        <v>78709</v>
      </c>
      <c r="E100">
        <v>1056</v>
      </c>
      <c r="F100">
        <v>21.1</v>
      </c>
    </row>
    <row r="101" spans="1:6" x14ac:dyDescent="0.2">
      <c r="B101" t="s">
        <v>58</v>
      </c>
      <c r="C101">
        <v>1002415</v>
      </c>
      <c r="D101">
        <v>97091</v>
      </c>
      <c r="E101">
        <v>1160</v>
      </c>
      <c r="F101">
        <v>20.3</v>
      </c>
    </row>
    <row r="102" spans="1:6" x14ac:dyDescent="0.2">
      <c r="B102" t="s">
        <v>57</v>
      </c>
      <c r="C102">
        <v>1166595</v>
      </c>
      <c r="D102">
        <v>111913.9</v>
      </c>
      <c r="E102">
        <v>1384.3</v>
      </c>
      <c r="F102">
        <v>22.5</v>
      </c>
    </row>
    <row r="103" spans="1:6" x14ac:dyDescent="0.2">
      <c r="B103" t="s">
        <v>56</v>
      </c>
      <c r="C103">
        <v>1294050</v>
      </c>
      <c r="D103">
        <v>119976</v>
      </c>
      <c r="E103">
        <v>1498</v>
      </c>
      <c r="F103">
        <v>22.3</v>
      </c>
    </row>
  </sheetData>
  <mergeCells count="2">
    <mergeCell ref="A3:A4"/>
    <mergeCell ref="B2:C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N35" sqref="N35"/>
    </sheetView>
  </sheetViews>
  <sheetFormatPr baseColWidth="10" defaultRowHeight="16" x14ac:dyDescent="0.2"/>
  <sheetData>
    <row r="1" spans="1:8" x14ac:dyDescent="0.2">
      <c r="B1" t="s">
        <v>19</v>
      </c>
      <c r="C1" t="s">
        <v>18</v>
      </c>
      <c r="D1" t="s">
        <v>30</v>
      </c>
      <c r="E1" t="s">
        <v>22</v>
      </c>
      <c r="F1" t="s">
        <v>31</v>
      </c>
      <c r="G1" t="s">
        <v>34</v>
      </c>
      <c r="H1" t="s">
        <v>32</v>
      </c>
    </row>
    <row r="2" spans="1:8" x14ac:dyDescent="0.2">
      <c r="A2">
        <v>1969</v>
      </c>
      <c r="B2">
        <v>39897</v>
      </c>
      <c r="C2">
        <v>3586</v>
      </c>
      <c r="D2">
        <v>35484</v>
      </c>
      <c r="E2" s="1">
        <f>F2-(B2+C2+D2)</f>
        <v>2479</v>
      </c>
      <c r="F2" s="1">
        <v>81446</v>
      </c>
      <c r="G2" s="1">
        <f>F2-B2</f>
        <v>41549</v>
      </c>
      <c r="H2" t="s">
        <v>33</v>
      </c>
    </row>
    <row r="3" spans="1:8" x14ac:dyDescent="0.2">
      <c r="A3">
        <v>1970</v>
      </c>
      <c r="B3">
        <v>38561</v>
      </c>
      <c r="C3">
        <v>9881</v>
      </c>
      <c r="D3">
        <v>26201</v>
      </c>
      <c r="E3" s="1">
        <f t="shared" ref="E3:E19" si="0">F3-(B3+C3+D3)</f>
        <v>2032</v>
      </c>
      <c r="F3">
        <v>76675</v>
      </c>
      <c r="G3" s="1">
        <f t="shared" ref="G3:G19" si="1">F3-B3</f>
        <v>38114</v>
      </c>
    </row>
    <row r="4" spans="1:8" x14ac:dyDescent="0.2">
      <c r="A4">
        <v>1971</v>
      </c>
      <c r="B4">
        <v>41945</v>
      </c>
      <c r="C4">
        <v>7652</v>
      </c>
      <c r="D4">
        <v>38483</v>
      </c>
      <c r="E4" s="1">
        <f t="shared" si="0"/>
        <v>1900</v>
      </c>
      <c r="F4" s="1">
        <v>89980</v>
      </c>
      <c r="G4" s="1">
        <f t="shared" si="1"/>
        <v>48035</v>
      </c>
    </row>
    <row r="5" spans="1:8" x14ac:dyDescent="0.2">
      <c r="A5">
        <v>1972</v>
      </c>
      <c r="B5">
        <v>46134</v>
      </c>
      <c r="C5">
        <v>8427</v>
      </c>
      <c r="D5">
        <v>46169</v>
      </c>
      <c r="E5" s="1">
        <f t="shared" si="0"/>
        <v>2203</v>
      </c>
      <c r="F5" s="1">
        <v>102933</v>
      </c>
      <c r="G5" s="1">
        <f t="shared" si="1"/>
        <v>56799</v>
      </c>
    </row>
    <row r="6" spans="1:8" x14ac:dyDescent="0.2">
      <c r="A6">
        <v>1973</v>
      </c>
      <c r="B6">
        <v>37047</v>
      </c>
      <c r="C6">
        <v>19794</v>
      </c>
      <c r="D6">
        <v>50701</v>
      </c>
      <c r="E6" s="1">
        <f t="shared" si="0"/>
        <v>2994</v>
      </c>
      <c r="F6" s="1">
        <v>110536</v>
      </c>
      <c r="G6" s="1">
        <f t="shared" si="1"/>
        <v>73489</v>
      </c>
    </row>
    <row r="7" spans="1:8" x14ac:dyDescent="0.2">
      <c r="A7">
        <v>1974</v>
      </c>
      <c r="B7">
        <v>22260</v>
      </c>
      <c r="C7">
        <v>20920</v>
      </c>
      <c r="D7">
        <v>39944</v>
      </c>
      <c r="E7" s="1">
        <f t="shared" si="0"/>
        <v>2379</v>
      </c>
      <c r="F7" s="1">
        <v>85503</v>
      </c>
      <c r="G7" s="1">
        <f t="shared" si="1"/>
        <v>63243</v>
      </c>
    </row>
    <row r="8" spans="1:8" x14ac:dyDescent="0.2">
      <c r="A8">
        <v>1975</v>
      </c>
      <c r="B8">
        <v>10394</v>
      </c>
      <c r="C8">
        <v>24309</v>
      </c>
      <c r="D8">
        <v>42212</v>
      </c>
      <c r="E8" s="1">
        <f t="shared" si="0"/>
        <v>3053</v>
      </c>
      <c r="F8" s="1">
        <v>79968</v>
      </c>
      <c r="G8" s="1">
        <f t="shared" si="1"/>
        <v>69574</v>
      </c>
    </row>
    <row r="9" spans="1:8" x14ac:dyDescent="0.2">
      <c r="A9">
        <v>1976</v>
      </c>
      <c r="B9">
        <v>12457</v>
      </c>
      <c r="C9">
        <v>26992</v>
      </c>
      <c r="D9">
        <v>40754</v>
      </c>
      <c r="E9" s="1">
        <f t="shared" si="0"/>
        <v>4479</v>
      </c>
      <c r="F9" s="1">
        <v>84682</v>
      </c>
      <c r="G9" s="1">
        <f t="shared" si="1"/>
        <v>72225</v>
      </c>
    </row>
    <row r="10" spans="1:8" x14ac:dyDescent="0.2">
      <c r="A10">
        <v>1977</v>
      </c>
      <c r="B10">
        <v>15402</v>
      </c>
      <c r="C10">
        <v>22020</v>
      </c>
      <c r="D10">
        <v>38263</v>
      </c>
      <c r="E10" s="1">
        <f t="shared" si="0"/>
        <v>3445</v>
      </c>
      <c r="F10" s="1">
        <v>79130</v>
      </c>
      <c r="G10" s="1">
        <f t="shared" si="1"/>
        <v>63728</v>
      </c>
    </row>
    <row r="11" spans="1:8" x14ac:dyDescent="0.2">
      <c r="A11">
        <v>1978</v>
      </c>
      <c r="B11">
        <v>21105</v>
      </c>
      <c r="C11">
        <v>11781</v>
      </c>
      <c r="D11">
        <v>36556</v>
      </c>
      <c r="E11" s="1">
        <f t="shared" si="0"/>
        <v>2268</v>
      </c>
      <c r="F11" s="1">
        <v>71710</v>
      </c>
      <c r="G11" s="1">
        <f t="shared" si="1"/>
        <v>50605</v>
      </c>
    </row>
    <row r="12" spans="1:8" x14ac:dyDescent="0.2">
      <c r="A12">
        <v>1979</v>
      </c>
      <c r="B12">
        <v>11938</v>
      </c>
      <c r="C12">
        <v>7328</v>
      </c>
      <c r="D12">
        <v>36160</v>
      </c>
      <c r="E12" s="1">
        <f t="shared" si="0"/>
        <v>1461</v>
      </c>
      <c r="F12" s="1">
        <v>56887</v>
      </c>
      <c r="G12" s="1">
        <f t="shared" si="1"/>
        <v>44949</v>
      </c>
    </row>
    <row r="13" spans="1:8" x14ac:dyDescent="0.2">
      <c r="A13">
        <v>1980</v>
      </c>
      <c r="B13">
        <v>11642</v>
      </c>
      <c r="C13">
        <v>5164</v>
      </c>
      <c r="D13">
        <v>23321</v>
      </c>
      <c r="E13" s="1">
        <f t="shared" si="0"/>
        <v>0</v>
      </c>
      <c r="F13" s="1">
        <v>40127</v>
      </c>
      <c r="G13" s="1">
        <f t="shared" si="1"/>
        <v>28485</v>
      </c>
    </row>
    <row r="14" spans="1:8" x14ac:dyDescent="0.2">
      <c r="A14">
        <v>1981</v>
      </c>
      <c r="B14">
        <v>14366</v>
      </c>
      <c r="C14">
        <v>5822</v>
      </c>
      <c r="D14">
        <v>29973</v>
      </c>
      <c r="E14" s="1">
        <f t="shared" si="0"/>
        <v>0</v>
      </c>
      <c r="F14" s="1">
        <v>50161</v>
      </c>
      <c r="G14" s="1">
        <f t="shared" si="1"/>
        <v>35795</v>
      </c>
    </row>
    <row r="15" spans="1:8" x14ac:dyDescent="0.2">
      <c r="A15">
        <v>1982</v>
      </c>
      <c r="B15">
        <v>15875</v>
      </c>
      <c r="C15">
        <v>2606</v>
      </c>
      <c r="D15">
        <v>19927</v>
      </c>
      <c r="E15" s="1">
        <f t="shared" si="0"/>
        <v>100</v>
      </c>
      <c r="F15" s="1">
        <v>38508</v>
      </c>
      <c r="G15" s="1">
        <f t="shared" si="1"/>
        <v>22633</v>
      </c>
    </row>
    <row r="16" spans="1:8" x14ac:dyDescent="0.2">
      <c r="A16">
        <v>1983</v>
      </c>
      <c r="B16">
        <v>16647</v>
      </c>
      <c r="C16">
        <v>3325</v>
      </c>
      <c r="D16">
        <v>34967</v>
      </c>
      <c r="E16" s="1">
        <f t="shared" si="0"/>
        <v>0</v>
      </c>
      <c r="F16" s="1">
        <v>54939</v>
      </c>
      <c r="G16" s="1">
        <f t="shared" si="1"/>
        <v>38292</v>
      </c>
    </row>
    <row r="17" spans="1:7" x14ac:dyDescent="0.2">
      <c r="A17">
        <v>1984</v>
      </c>
      <c r="B17">
        <v>9413</v>
      </c>
      <c r="C17">
        <v>5032</v>
      </c>
      <c r="D17">
        <v>33726</v>
      </c>
      <c r="E17" s="1">
        <f t="shared" si="0"/>
        <v>0</v>
      </c>
      <c r="F17" s="1">
        <v>48171</v>
      </c>
      <c r="G17" s="1">
        <f t="shared" si="1"/>
        <v>38758</v>
      </c>
    </row>
    <row r="18" spans="1:7" x14ac:dyDescent="0.2">
      <c r="A18">
        <v>1985</v>
      </c>
      <c r="B18">
        <v>13080</v>
      </c>
      <c r="C18">
        <v>6355</v>
      </c>
      <c r="D18">
        <v>45436</v>
      </c>
      <c r="E18" s="1">
        <f t="shared" si="0"/>
        <v>0</v>
      </c>
      <c r="F18" s="1">
        <v>64871</v>
      </c>
      <c r="G18" s="1">
        <f t="shared" si="1"/>
        <v>51791</v>
      </c>
    </row>
    <row r="19" spans="1:7" x14ac:dyDescent="0.2">
      <c r="A19">
        <v>1986</v>
      </c>
      <c r="B19">
        <v>10774</v>
      </c>
      <c r="C19">
        <v>11950</v>
      </c>
      <c r="D19">
        <v>58746</v>
      </c>
      <c r="E19" s="1">
        <f t="shared" si="0"/>
        <v>0</v>
      </c>
      <c r="F19" s="1">
        <v>81470</v>
      </c>
      <c r="G19" s="1">
        <f t="shared" si="1"/>
        <v>70696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topLeftCell="A49" workbookViewId="0">
      <selection activeCell="L75" sqref="L75"/>
    </sheetView>
  </sheetViews>
  <sheetFormatPr baseColWidth="10" defaultRowHeight="16" x14ac:dyDescent="0.2"/>
  <sheetData>
    <row r="1" spans="1:8" x14ac:dyDescent="0.2">
      <c r="B1" t="s">
        <v>19</v>
      </c>
      <c r="C1" t="s">
        <v>18</v>
      </c>
      <c r="D1" t="s">
        <v>30</v>
      </c>
      <c r="E1" t="s">
        <v>22</v>
      </c>
      <c r="F1" t="s">
        <v>31</v>
      </c>
      <c r="G1" t="s">
        <v>34</v>
      </c>
      <c r="H1" t="s">
        <v>32</v>
      </c>
    </row>
    <row r="2" spans="1:8" x14ac:dyDescent="0.2">
      <c r="A2">
        <v>1969</v>
      </c>
      <c r="B2">
        <v>39897</v>
      </c>
      <c r="C2">
        <v>3586</v>
      </c>
      <c r="D2">
        <v>35484</v>
      </c>
      <c r="E2" s="1">
        <f>F2-(B2+C2+D2)</f>
        <v>2479</v>
      </c>
      <c r="F2" s="1">
        <v>81446</v>
      </c>
      <c r="G2" s="1">
        <f>F2-B2</f>
        <v>41549</v>
      </c>
      <c r="H2" t="s">
        <v>33</v>
      </c>
    </row>
    <row r="3" spans="1:8" x14ac:dyDescent="0.2">
      <c r="A3">
        <v>1970</v>
      </c>
      <c r="B3">
        <v>38561</v>
      </c>
      <c r="C3">
        <v>9881</v>
      </c>
      <c r="D3">
        <v>26201</v>
      </c>
      <c r="E3" s="1">
        <f t="shared" ref="E3:E19" si="0">F3-(B3+C3+D3)</f>
        <v>2032</v>
      </c>
      <c r="F3">
        <v>76675</v>
      </c>
      <c r="G3" s="1">
        <f t="shared" ref="G3:G49" si="1">F3-B3</f>
        <v>38114</v>
      </c>
    </row>
    <row r="4" spans="1:8" x14ac:dyDescent="0.2">
      <c r="A4">
        <v>1971</v>
      </c>
      <c r="B4">
        <v>41945</v>
      </c>
      <c r="C4">
        <v>7652</v>
      </c>
      <c r="D4">
        <v>38483</v>
      </c>
      <c r="E4" s="1">
        <f t="shared" si="0"/>
        <v>1900</v>
      </c>
      <c r="F4" s="1">
        <v>89980</v>
      </c>
      <c r="G4" s="1">
        <f t="shared" si="1"/>
        <v>48035</v>
      </c>
    </row>
    <row r="5" spans="1:8" x14ac:dyDescent="0.2">
      <c r="A5">
        <v>1972</v>
      </c>
      <c r="B5">
        <v>46134</v>
      </c>
      <c r="C5">
        <v>8427</v>
      </c>
      <c r="D5">
        <v>46169</v>
      </c>
      <c r="E5" s="1">
        <f t="shared" si="0"/>
        <v>2203</v>
      </c>
      <c r="F5" s="1">
        <v>102933</v>
      </c>
      <c r="G5" s="1">
        <f t="shared" si="1"/>
        <v>56799</v>
      </c>
    </row>
    <row r="6" spans="1:8" x14ac:dyDescent="0.2">
      <c r="A6">
        <v>1973</v>
      </c>
      <c r="B6">
        <v>37047</v>
      </c>
      <c r="C6">
        <v>19794</v>
      </c>
      <c r="D6">
        <v>50701</v>
      </c>
      <c r="E6" s="1">
        <f t="shared" si="0"/>
        <v>2994</v>
      </c>
      <c r="F6" s="1">
        <v>110536</v>
      </c>
      <c r="G6" s="1">
        <f t="shared" si="1"/>
        <v>73489</v>
      </c>
    </row>
    <row r="7" spans="1:8" x14ac:dyDescent="0.2">
      <c r="A7">
        <v>1974</v>
      </c>
      <c r="B7">
        <v>22260</v>
      </c>
      <c r="C7">
        <v>20920</v>
      </c>
      <c r="D7">
        <v>39944</v>
      </c>
      <c r="E7" s="1">
        <f t="shared" si="0"/>
        <v>2379</v>
      </c>
      <c r="F7" s="1">
        <v>85503</v>
      </c>
      <c r="G7" s="1">
        <f t="shared" si="1"/>
        <v>63243</v>
      </c>
    </row>
    <row r="8" spans="1:8" x14ac:dyDescent="0.2">
      <c r="A8">
        <v>1975</v>
      </c>
      <c r="B8">
        <v>10394</v>
      </c>
      <c r="C8">
        <v>24309</v>
      </c>
      <c r="D8">
        <v>42212</v>
      </c>
      <c r="E8" s="1">
        <f t="shared" si="0"/>
        <v>3053</v>
      </c>
      <c r="F8" s="1">
        <v>79968</v>
      </c>
      <c r="G8" s="1">
        <f t="shared" si="1"/>
        <v>69574</v>
      </c>
    </row>
    <row r="9" spans="1:8" x14ac:dyDescent="0.2">
      <c r="A9">
        <v>1976</v>
      </c>
      <c r="B9">
        <v>12457</v>
      </c>
      <c r="C9">
        <v>26992</v>
      </c>
      <c r="D9">
        <v>40754</v>
      </c>
      <c r="E9" s="1">
        <f t="shared" si="0"/>
        <v>4479</v>
      </c>
      <c r="F9" s="1">
        <v>84682</v>
      </c>
      <c r="G9" s="1">
        <f t="shared" si="1"/>
        <v>72225</v>
      </c>
    </row>
    <row r="10" spans="1:8" x14ac:dyDescent="0.2">
      <c r="A10">
        <v>1977</v>
      </c>
      <c r="B10">
        <v>15402</v>
      </c>
      <c r="C10">
        <v>22020</v>
      </c>
      <c r="D10">
        <v>38263</v>
      </c>
      <c r="E10" s="1">
        <f t="shared" si="0"/>
        <v>3445</v>
      </c>
      <c r="F10" s="1">
        <v>79130</v>
      </c>
      <c r="G10" s="1">
        <f t="shared" si="1"/>
        <v>63728</v>
      </c>
    </row>
    <row r="11" spans="1:8" x14ac:dyDescent="0.2">
      <c r="A11">
        <v>1978</v>
      </c>
      <c r="B11">
        <v>21105</v>
      </c>
      <c r="C11">
        <v>11781</v>
      </c>
      <c r="D11">
        <v>36556</v>
      </c>
      <c r="E11" s="1">
        <f t="shared" si="0"/>
        <v>2268</v>
      </c>
      <c r="F11" s="1">
        <v>71710</v>
      </c>
      <c r="G11" s="1">
        <f t="shared" si="1"/>
        <v>50605</v>
      </c>
    </row>
    <row r="12" spans="1:8" x14ac:dyDescent="0.2">
      <c r="A12">
        <v>1979</v>
      </c>
      <c r="B12">
        <v>11938</v>
      </c>
      <c r="C12">
        <v>7328</v>
      </c>
      <c r="D12">
        <v>36160</v>
      </c>
      <c r="E12" s="1">
        <f t="shared" si="0"/>
        <v>1461</v>
      </c>
      <c r="F12" s="1">
        <v>56887</v>
      </c>
      <c r="G12" s="1">
        <f t="shared" si="1"/>
        <v>44949</v>
      </c>
    </row>
    <row r="13" spans="1:8" x14ac:dyDescent="0.2">
      <c r="A13">
        <v>1980</v>
      </c>
      <c r="B13">
        <v>11642</v>
      </c>
      <c r="C13">
        <v>5164</v>
      </c>
      <c r="D13">
        <v>23321</v>
      </c>
      <c r="E13" s="1">
        <f t="shared" si="0"/>
        <v>0</v>
      </c>
      <c r="F13" s="1">
        <v>40127</v>
      </c>
      <c r="G13" s="1">
        <f t="shared" si="1"/>
        <v>28485</v>
      </c>
    </row>
    <row r="14" spans="1:8" x14ac:dyDescent="0.2">
      <c r="A14">
        <v>1981</v>
      </c>
      <c r="B14">
        <v>14366</v>
      </c>
      <c r="C14">
        <v>5822</v>
      </c>
      <c r="D14">
        <v>29973</v>
      </c>
      <c r="E14" s="1">
        <f t="shared" si="0"/>
        <v>0</v>
      </c>
      <c r="F14" s="1">
        <v>50161</v>
      </c>
      <c r="G14" s="1">
        <f t="shared" si="1"/>
        <v>35795</v>
      </c>
    </row>
    <row r="15" spans="1:8" x14ac:dyDescent="0.2">
      <c r="A15">
        <v>1982</v>
      </c>
      <c r="B15">
        <v>15875</v>
      </c>
      <c r="C15">
        <v>2606</v>
      </c>
      <c r="D15">
        <v>19927</v>
      </c>
      <c r="E15" s="1">
        <f t="shared" si="0"/>
        <v>100</v>
      </c>
      <c r="F15" s="1">
        <v>38508</v>
      </c>
      <c r="G15" s="1">
        <f t="shared" si="1"/>
        <v>22633</v>
      </c>
    </row>
    <row r="16" spans="1:8" x14ac:dyDescent="0.2">
      <c r="A16">
        <v>1983</v>
      </c>
      <c r="B16">
        <v>16647</v>
      </c>
      <c r="C16">
        <v>3325</v>
      </c>
      <c r="D16">
        <v>34967</v>
      </c>
      <c r="E16" s="1">
        <f t="shared" si="0"/>
        <v>0</v>
      </c>
      <c r="F16" s="1">
        <v>54939</v>
      </c>
      <c r="G16" s="1">
        <f t="shared" si="1"/>
        <v>38292</v>
      </c>
    </row>
    <row r="17" spans="1:7" x14ac:dyDescent="0.2">
      <c r="A17">
        <v>1984</v>
      </c>
      <c r="B17">
        <v>9413</v>
      </c>
      <c r="C17">
        <v>5032</v>
      </c>
      <c r="D17">
        <v>33726</v>
      </c>
      <c r="E17" s="1">
        <f t="shared" si="0"/>
        <v>0</v>
      </c>
      <c r="F17" s="1">
        <v>48171</v>
      </c>
      <c r="G17" s="1">
        <f t="shared" si="1"/>
        <v>38758</v>
      </c>
    </row>
    <row r="18" spans="1:7" x14ac:dyDescent="0.2">
      <c r="A18">
        <v>1985</v>
      </c>
      <c r="B18">
        <v>13080</v>
      </c>
      <c r="C18">
        <v>6355</v>
      </c>
      <c r="D18">
        <v>45436</v>
      </c>
      <c r="E18" s="1">
        <f t="shared" si="0"/>
        <v>0</v>
      </c>
      <c r="F18" s="1">
        <v>64871</v>
      </c>
      <c r="G18" s="1">
        <f t="shared" si="1"/>
        <v>51791</v>
      </c>
    </row>
    <row r="19" spans="1:7" x14ac:dyDescent="0.2">
      <c r="A19">
        <v>1986</v>
      </c>
      <c r="B19">
        <v>10774</v>
      </c>
      <c r="C19">
        <v>11950</v>
      </c>
      <c r="D19">
        <v>58746</v>
      </c>
      <c r="E19" s="1">
        <f t="shared" si="0"/>
        <v>0</v>
      </c>
      <c r="F19" s="1">
        <v>81470</v>
      </c>
      <c r="G19" s="1">
        <f t="shared" si="1"/>
        <v>70696</v>
      </c>
    </row>
    <row r="20" spans="1:7" x14ac:dyDescent="0.2">
      <c r="A20">
        <v>1987</v>
      </c>
      <c r="B20" s="1">
        <v>15078</v>
      </c>
      <c r="C20" s="1">
        <v>17776</v>
      </c>
      <c r="D20" s="1">
        <v>59132</v>
      </c>
      <c r="E20" s="1">
        <v>1723</v>
      </c>
      <c r="F20" s="1">
        <v>93900</v>
      </c>
      <c r="G20" s="1">
        <f t="shared" si="1"/>
        <v>78822</v>
      </c>
    </row>
    <row r="21" spans="1:7" x14ac:dyDescent="0.2">
      <c r="A21">
        <v>1988</v>
      </c>
      <c r="B21" s="1">
        <v>12830</v>
      </c>
      <c r="C21" s="1">
        <v>20833</v>
      </c>
      <c r="D21" s="1">
        <v>51568</v>
      </c>
      <c r="E21" s="1">
        <v>1623</v>
      </c>
      <c r="F21" s="1">
        <v>86944</v>
      </c>
      <c r="G21" s="1">
        <f t="shared" si="1"/>
        <v>74114</v>
      </c>
    </row>
    <row r="22" spans="1:7" x14ac:dyDescent="0.2">
      <c r="A22">
        <v>1989</v>
      </c>
      <c r="B22">
        <v>11436</v>
      </c>
      <c r="C22">
        <v>20213</v>
      </c>
      <c r="D22">
        <v>47472</v>
      </c>
      <c r="E22">
        <v>1905</v>
      </c>
      <c r="F22">
        <f>B22+C22+D22+E22</f>
        <v>81026</v>
      </c>
      <c r="G22" s="1">
        <f t="shared" si="1"/>
        <v>69590</v>
      </c>
    </row>
    <row r="23" spans="1:7" x14ac:dyDescent="0.2">
      <c r="A23">
        <v>1990</v>
      </c>
      <c r="B23">
        <v>12158</v>
      </c>
      <c r="C23">
        <v>11435</v>
      </c>
      <c r="D23">
        <v>28104</v>
      </c>
      <c r="E23">
        <v>1644</v>
      </c>
      <c r="F23">
        <f t="shared" ref="F23:F49" si="2">B23+C23+D23+E23</f>
        <v>53341</v>
      </c>
      <c r="G23" s="1">
        <f t="shared" si="1"/>
        <v>41183</v>
      </c>
    </row>
    <row r="24" spans="1:7" x14ac:dyDescent="0.2">
      <c r="A24">
        <v>1991</v>
      </c>
      <c r="B24">
        <v>14519</v>
      </c>
      <c r="C24">
        <v>4240</v>
      </c>
      <c r="D24">
        <v>24813</v>
      </c>
      <c r="E24">
        <v>2551</v>
      </c>
      <c r="F24">
        <f t="shared" si="2"/>
        <v>46123</v>
      </c>
      <c r="G24" s="1">
        <f t="shared" si="1"/>
        <v>31604</v>
      </c>
    </row>
    <row r="25" spans="1:7" x14ac:dyDescent="0.2">
      <c r="A25">
        <v>1992</v>
      </c>
      <c r="B25">
        <v>13798</v>
      </c>
      <c r="C25">
        <v>2798</v>
      </c>
      <c r="D25">
        <v>27917</v>
      </c>
      <c r="E25">
        <v>4180</v>
      </c>
      <c r="F25">
        <f t="shared" si="2"/>
        <v>48693</v>
      </c>
      <c r="G25" s="1">
        <f t="shared" si="1"/>
        <v>34895</v>
      </c>
    </row>
    <row r="26" spans="1:7" x14ac:dyDescent="0.2">
      <c r="A26">
        <v>1993</v>
      </c>
      <c r="B26">
        <v>7974</v>
      </c>
      <c r="C26">
        <v>3287</v>
      </c>
      <c r="D26">
        <v>26332</v>
      </c>
      <c r="E26">
        <v>1254</v>
      </c>
      <c r="F26">
        <f t="shared" si="2"/>
        <v>38847</v>
      </c>
      <c r="G26" s="1">
        <f t="shared" si="1"/>
        <v>30873</v>
      </c>
    </row>
    <row r="27" spans="1:7" x14ac:dyDescent="0.2">
      <c r="A27">
        <v>1994</v>
      </c>
      <c r="B27">
        <v>4148</v>
      </c>
      <c r="C27">
        <v>3866</v>
      </c>
      <c r="D27">
        <v>32516</v>
      </c>
      <c r="E27">
        <v>1030</v>
      </c>
      <c r="F27">
        <f t="shared" si="2"/>
        <v>41560</v>
      </c>
      <c r="G27" s="1">
        <f t="shared" si="1"/>
        <v>37412</v>
      </c>
    </row>
    <row r="28" spans="1:7" x14ac:dyDescent="0.2">
      <c r="A28">
        <v>1995</v>
      </c>
      <c r="B28">
        <v>2884</v>
      </c>
      <c r="C28">
        <v>5713</v>
      </c>
      <c r="D28">
        <v>22685</v>
      </c>
      <c r="E28">
        <v>611</v>
      </c>
      <c r="F28">
        <f t="shared" si="2"/>
        <v>31893</v>
      </c>
      <c r="G28" s="1">
        <f t="shared" si="1"/>
        <v>29009</v>
      </c>
    </row>
    <row r="29" spans="1:7" x14ac:dyDescent="0.2">
      <c r="A29">
        <v>1996</v>
      </c>
      <c r="B29">
        <v>1289</v>
      </c>
      <c r="C29">
        <v>6145</v>
      </c>
      <c r="D29">
        <v>31634</v>
      </c>
      <c r="E29">
        <v>444</v>
      </c>
      <c r="F29">
        <f t="shared" si="2"/>
        <v>39512</v>
      </c>
      <c r="G29" s="1">
        <f t="shared" si="1"/>
        <v>38223</v>
      </c>
    </row>
    <row r="30" spans="1:7" x14ac:dyDescent="0.2">
      <c r="A30">
        <v>1997</v>
      </c>
      <c r="B30">
        <v>790</v>
      </c>
      <c r="C30">
        <v>8254</v>
      </c>
      <c r="D30">
        <v>40925</v>
      </c>
      <c r="E30">
        <v>3</v>
      </c>
      <c r="F30">
        <f t="shared" si="2"/>
        <v>49972</v>
      </c>
      <c r="G30" s="1">
        <f t="shared" si="1"/>
        <v>49182</v>
      </c>
    </row>
    <row r="31" spans="1:7" x14ac:dyDescent="0.2">
      <c r="A31">
        <v>1998</v>
      </c>
      <c r="B31">
        <v>1181</v>
      </c>
      <c r="C31">
        <v>9258</v>
      </c>
      <c r="D31">
        <v>39649</v>
      </c>
      <c r="E31">
        <v>0</v>
      </c>
      <c r="F31">
        <f t="shared" si="2"/>
        <v>50088</v>
      </c>
      <c r="G31" s="1">
        <f t="shared" si="1"/>
        <v>48907</v>
      </c>
    </row>
    <row r="32" spans="1:7" x14ac:dyDescent="0.2">
      <c r="A32">
        <v>1999</v>
      </c>
      <c r="B32">
        <v>1323</v>
      </c>
      <c r="C32">
        <v>13316</v>
      </c>
      <c r="D32">
        <v>48246</v>
      </c>
      <c r="E32">
        <v>40</v>
      </c>
      <c r="F32">
        <f t="shared" si="2"/>
        <v>62925</v>
      </c>
      <c r="G32" s="1">
        <f t="shared" si="1"/>
        <v>61602</v>
      </c>
    </row>
    <row r="33" spans="1:7" x14ac:dyDescent="0.2">
      <c r="A33">
        <v>2000</v>
      </c>
      <c r="B33">
        <v>2045</v>
      </c>
      <c r="C33">
        <v>13308</v>
      </c>
      <c r="D33">
        <v>51966</v>
      </c>
      <c r="E33">
        <v>104</v>
      </c>
      <c r="F33">
        <f t="shared" si="2"/>
        <v>67423</v>
      </c>
      <c r="G33" s="1">
        <f t="shared" si="1"/>
        <v>65378</v>
      </c>
    </row>
    <row r="34" spans="1:7" x14ac:dyDescent="0.2">
      <c r="A34">
        <v>2001</v>
      </c>
      <c r="B34">
        <v>2717</v>
      </c>
      <c r="C34">
        <v>16815</v>
      </c>
      <c r="D34">
        <v>50474</v>
      </c>
      <c r="E34">
        <v>256</v>
      </c>
      <c r="F34">
        <f t="shared" si="2"/>
        <v>70262</v>
      </c>
      <c r="G34" s="1">
        <f t="shared" si="1"/>
        <v>67545</v>
      </c>
    </row>
    <row r="35" spans="1:7" x14ac:dyDescent="0.2">
      <c r="A35">
        <v>2002</v>
      </c>
      <c r="B35">
        <v>3886</v>
      </c>
      <c r="C35">
        <v>13244</v>
      </c>
      <c r="D35">
        <v>62305</v>
      </c>
      <c r="E35">
        <v>180</v>
      </c>
      <c r="F35">
        <f t="shared" si="2"/>
        <v>79615</v>
      </c>
      <c r="G35" s="1">
        <f t="shared" si="1"/>
        <v>75729</v>
      </c>
    </row>
    <row r="36" spans="1:7" x14ac:dyDescent="0.2">
      <c r="A36">
        <v>2003</v>
      </c>
      <c r="B36">
        <v>4770</v>
      </c>
      <c r="C36">
        <v>16837</v>
      </c>
      <c r="D36">
        <v>58938</v>
      </c>
      <c r="E36">
        <v>388</v>
      </c>
      <c r="F36">
        <f t="shared" si="2"/>
        <v>80933</v>
      </c>
      <c r="G36" s="1">
        <f t="shared" si="1"/>
        <v>76163</v>
      </c>
    </row>
    <row r="37" spans="1:7" x14ac:dyDescent="0.2">
      <c r="A37">
        <v>2004</v>
      </c>
      <c r="B37">
        <v>3624</v>
      </c>
      <c r="C37">
        <v>18658</v>
      </c>
      <c r="D37">
        <v>57607</v>
      </c>
      <c r="E37">
        <v>5</v>
      </c>
      <c r="F37">
        <f t="shared" si="2"/>
        <v>79894</v>
      </c>
      <c r="G37" s="1">
        <f t="shared" si="1"/>
        <v>76270</v>
      </c>
    </row>
    <row r="38" spans="1:7" x14ac:dyDescent="0.2">
      <c r="A38">
        <v>2005</v>
      </c>
      <c r="B38">
        <v>3843</v>
      </c>
      <c r="C38">
        <v>19836</v>
      </c>
      <c r="D38">
        <v>49400</v>
      </c>
      <c r="E38">
        <v>98</v>
      </c>
      <c r="F38">
        <f t="shared" si="2"/>
        <v>73177</v>
      </c>
      <c r="G38" s="1">
        <f t="shared" si="1"/>
        <v>69334</v>
      </c>
    </row>
    <row r="39" spans="1:7" x14ac:dyDescent="0.2">
      <c r="A39">
        <v>2006</v>
      </c>
      <c r="B39">
        <v>4133</v>
      </c>
      <c r="C39">
        <v>18822</v>
      </c>
      <c r="D39">
        <v>44816</v>
      </c>
      <c r="E39">
        <v>10</v>
      </c>
      <c r="F39">
        <f t="shared" si="2"/>
        <v>67781</v>
      </c>
      <c r="G39" s="1">
        <f t="shared" si="1"/>
        <v>63648</v>
      </c>
    </row>
    <row r="40" spans="1:7" x14ac:dyDescent="0.2">
      <c r="A40">
        <v>2007</v>
      </c>
      <c r="B40">
        <v>2994</v>
      </c>
      <c r="C40">
        <v>14155</v>
      </c>
      <c r="D40">
        <v>45626</v>
      </c>
      <c r="E40">
        <v>0</v>
      </c>
      <c r="F40">
        <f t="shared" si="2"/>
        <v>62775</v>
      </c>
      <c r="G40" s="1">
        <f t="shared" si="1"/>
        <v>59781</v>
      </c>
    </row>
    <row r="41" spans="1:7" x14ac:dyDescent="0.2">
      <c r="A41">
        <v>2008</v>
      </c>
      <c r="B41">
        <v>3867</v>
      </c>
      <c r="C41">
        <v>29443</v>
      </c>
      <c r="D41">
        <v>38613</v>
      </c>
      <c r="E41">
        <v>0</v>
      </c>
      <c r="F41">
        <f t="shared" si="2"/>
        <v>71923</v>
      </c>
      <c r="G41" s="1">
        <f t="shared" si="1"/>
        <v>68056</v>
      </c>
    </row>
    <row r="42" spans="1:7" x14ac:dyDescent="0.2">
      <c r="A42">
        <v>2009</v>
      </c>
      <c r="B42">
        <v>4811</v>
      </c>
      <c r="C42">
        <v>14637</v>
      </c>
      <c r="D42">
        <v>28460</v>
      </c>
      <c r="E42">
        <v>31</v>
      </c>
      <c r="F42">
        <f t="shared" si="2"/>
        <v>47939</v>
      </c>
      <c r="G42" s="1">
        <f t="shared" si="1"/>
        <v>43128</v>
      </c>
    </row>
    <row r="43" spans="1:7" x14ac:dyDescent="0.2">
      <c r="A43">
        <v>2010</v>
      </c>
      <c r="B43">
        <v>3743</v>
      </c>
      <c r="C43">
        <v>17693</v>
      </c>
      <c r="D43">
        <v>35650</v>
      </c>
      <c r="E43">
        <v>18</v>
      </c>
      <c r="F43">
        <f>B43+C43+D43+E43</f>
        <v>57104</v>
      </c>
      <c r="G43" s="1">
        <f t="shared" si="1"/>
        <v>53361</v>
      </c>
    </row>
    <row r="44" spans="1:7" x14ac:dyDescent="0.2">
      <c r="A44">
        <v>2011</v>
      </c>
      <c r="B44">
        <v>4785</v>
      </c>
      <c r="C44">
        <v>24959</v>
      </c>
      <c r="D44">
        <v>35466</v>
      </c>
      <c r="E44">
        <v>30</v>
      </c>
      <c r="F44">
        <f t="shared" si="2"/>
        <v>65240</v>
      </c>
      <c r="G44" s="1">
        <f t="shared" si="1"/>
        <v>60455</v>
      </c>
    </row>
    <row r="45" spans="1:7" x14ac:dyDescent="0.2">
      <c r="A45">
        <v>2012</v>
      </c>
      <c r="B45">
        <v>4891</v>
      </c>
      <c r="C45">
        <v>34633</v>
      </c>
      <c r="D45">
        <v>34888</v>
      </c>
      <c r="E45">
        <v>2</v>
      </c>
      <c r="F45">
        <f t="shared" si="2"/>
        <v>74414</v>
      </c>
      <c r="G45" s="1">
        <f t="shared" si="1"/>
        <v>69523</v>
      </c>
    </row>
    <row r="46" spans="1:7" x14ac:dyDescent="0.2">
      <c r="A46">
        <v>2013</v>
      </c>
      <c r="B46">
        <v>3888</v>
      </c>
      <c r="C46">
        <v>23427</v>
      </c>
      <c r="D46">
        <v>31299</v>
      </c>
      <c r="E46">
        <v>0</v>
      </c>
      <c r="F46">
        <f t="shared" si="2"/>
        <v>58614</v>
      </c>
      <c r="G46" s="1">
        <f t="shared" si="1"/>
        <v>54726</v>
      </c>
    </row>
    <row r="47" spans="1:7" x14ac:dyDescent="0.2">
      <c r="A47">
        <v>2014</v>
      </c>
      <c r="B47">
        <v>5053</v>
      </c>
      <c r="C47">
        <v>20045</v>
      </c>
      <c r="D47">
        <v>31064</v>
      </c>
      <c r="E47">
        <v>0</v>
      </c>
      <c r="F47">
        <f t="shared" si="2"/>
        <v>56162</v>
      </c>
      <c r="G47" s="1">
        <f t="shared" si="1"/>
        <v>51109</v>
      </c>
    </row>
    <row r="48" spans="1:7" x14ac:dyDescent="0.2">
      <c r="A48">
        <v>2015</v>
      </c>
      <c r="B48">
        <v>6644</v>
      </c>
      <c r="C48">
        <v>27911</v>
      </c>
      <c r="D48">
        <v>33729</v>
      </c>
      <c r="E48">
        <v>8</v>
      </c>
      <c r="F48">
        <f t="shared" si="2"/>
        <v>68292</v>
      </c>
      <c r="G48" s="1">
        <f t="shared" si="1"/>
        <v>61648</v>
      </c>
    </row>
    <row r="49" spans="1:10" x14ac:dyDescent="0.2">
      <c r="A49">
        <v>2016</v>
      </c>
      <c r="B49">
        <v>7367</v>
      </c>
      <c r="C49">
        <v>25340</v>
      </c>
      <c r="D49">
        <v>39148</v>
      </c>
      <c r="E49">
        <v>8</v>
      </c>
      <c r="F49">
        <f t="shared" si="2"/>
        <v>71863</v>
      </c>
      <c r="G49" s="1">
        <f t="shared" si="1"/>
        <v>64496</v>
      </c>
    </row>
    <row r="61" spans="1:10" x14ac:dyDescent="0.2">
      <c r="H61">
        <v>1170</v>
      </c>
      <c r="I61">
        <v>735</v>
      </c>
      <c r="J61">
        <f>H61+I61</f>
        <v>1905</v>
      </c>
    </row>
    <row r="62" spans="1:10" x14ac:dyDescent="0.2">
      <c r="H62">
        <v>1212</v>
      </c>
      <c r="I62">
        <v>432</v>
      </c>
      <c r="J62">
        <f t="shared" ref="J62:J88" si="3">H62+I62</f>
        <v>1644</v>
      </c>
    </row>
    <row r="63" spans="1:10" x14ac:dyDescent="0.2">
      <c r="H63">
        <v>2531</v>
      </c>
      <c r="I63">
        <v>20</v>
      </c>
      <c r="J63">
        <f t="shared" si="3"/>
        <v>2551</v>
      </c>
    </row>
    <row r="64" spans="1:10" x14ac:dyDescent="0.2">
      <c r="H64">
        <v>4151</v>
      </c>
      <c r="I64">
        <v>29</v>
      </c>
      <c r="J64">
        <f t="shared" si="3"/>
        <v>4180</v>
      </c>
    </row>
    <row r="65" spans="8:10" x14ac:dyDescent="0.2">
      <c r="H65">
        <v>1253</v>
      </c>
      <c r="I65">
        <v>1</v>
      </c>
      <c r="J65">
        <f t="shared" si="3"/>
        <v>1254</v>
      </c>
    </row>
    <row r="66" spans="8:10" x14ac:dyDescent="0.2">
      <c r="H66">
        <v>1026</v>
      </c>
      <c r="I66">
        <v>4</v>
      </c>
      <c r="J66">
        <f t="shared" si="3"/>
        <v>1030</v>
      </c>
    </row>
    <row r="67" spans="8:10" x14ac:dyDescent="0.2">
      <c r="H67">
        <v>611</v>
      </c>
      <c r="I67">
        <v>0</v>
      </c>
      <c r="J67">
        <f t="shared" si="3"/>
        <v>611</v>
      </c>
    </row>
    <row r="68" spans="8:10" x14ac:dyDescent="0.2">
      <c r="H68">
        <v>444</v>
      </c>
      <c r="I68">
        <v>0</v>
      </c>
      <c r="J68">
        <f t="shared" si="3"/>
        <v>444</v>
      </c>
    </row>
    <row r="69" spans="8:10" x14ac:dyDescent="0.2">
      <c r="H69">
        <v>0</v>
      </c>
      <c r="I69">
        <v>3</v>
      </c>
      <c r="J69">
        <f t="shared" si="3"/>
        <v>3</v>
      </c>
    </row>
    <row r="70" spans="8:10" x14ac:dyDescent="0.2">
      <c r="H70">
        <v>0</v>
      </c>
      <c r="I70">
        <v>0</v>
      </c>
      <c r="J70">
        <f t="shared" si="3"/>
        <v>0</v>
      </c>
    </row>
    <row r="71" spans="8:10" x14ac:dyDescent="0.2">
      <c r="H71">
        <v>0</v>
      </c>
      <c r="I71">
        <v>40</v>
      </c>
      <c r="J71">
        <f t="shared" si="3"/>
        <v>40</v>
      </c>
    </row>
    <row r="72" spans="8:10" x14ac:dyDescent="0.2">
      <c r="H72">
        <v>0</v>
      </c>
      <c r="I72">
        <v>104</v>
      </c>
      <c r="J72">
        <f t="shared" si="3"/>
        <v>104</v>
      </c>
    </row>
    <row r="73" spans="8:10" x14ac:dyDescent="0.2">
      <c r="H73">
        <v>0</v>
      </c>
      <c r="I73">
        <v>256</v>
      </c>
      <c r="J73">
        <f t="shared" si="3"/>
        <v>256</v>
      </c>
    </row>
    <row r="74" spans="8:10" x14ac:dyDescent="0.2">
      <c r="H74">
        <v>0</v>
      </c>
      <c r="I74">
        <v>180</v>
      </c>
      <c r="J74">
        <f t="shared" si="3"/>
        <v>180</v>
      </c>
    </row>
    <row r="75" spans="8:10" x14ac:dyDescent="0.2">
      <c r="H75">
        <v>0</v>
      </c>
      <c r="I75">
        <v>388</v>
      </c>
      <c r="J75">
        <f t="shared" si="3"/>
        <v>388</v>
      </c>
    </row>
    <row r="76" spans="8:10" x14ac:dyDescent="0.2">
      <c r="H76">
        <v>0</v>
      </c>
      <c r="I76">
        <v>5</v>
      </c>
      <c r="J76">
        <f t="shared" si="3"/>
        <v>5</v>
      </c>
    </row>
    <row r="77" spans="8:10" x14ac:dyDescent="0.2">
      <c r="H77">
        <v>83</v>
      </c>
      <c r="I77">
        <v>15</v>
      </c>
      <c r="J77">
        <f t="shared" si="3"/>
        <v>98</v>
      </c>
    </row>
    <row r="78" spans="8:10" x14ac:dyDescent="0.2">
      <c r="H78">
        <v>0</v>
      </c>
      <c r="I78">
        <v>10</v>
      </c>
      <c r="J78">
        <f t="shared" si="3"/>
        <v>10</v>
      </c>
    </row>
    <row r="79" spans="8:10" x14ac:dyDescent="0.2">
      <c r="H79">
        <v>0</v>
      </c>
      <c r="I79">
        <v>0</v>
      </c>
      <c r="J79">
        <f t="shared" si="3"/>
        <v>0</v>
      </c>
    </row>
    <row r="80" spans="8:10" x14ac:dyDescent="0.2">
      <c r="H80">
        <v>0</v>
      </c>
      <c r="I80">
        <v>0</v>
      </c>
      <c r="J80">
        <f t="shared" si="3"/>
        <v>0</v>
      </c>
    </row>
    <row r="81" spans="8:10" x14ac:dyDescent="0.2">
      <c r="H81">
        <v>29</v>
      </c>
      <c r="I81">
        <v>2</v>
      </c>
      <c r="J81">
        <f t="shared" si="3"/>
        <v>31</v>
      </c>
    </row>
    <row r="82" spans="8:10" x14ac:dyDescent="0.2">
      <c r="H82">
        <v>0</v>
      </c>
      <c r="I82">
        <v>18</v>
      </c>
      <c r="J82">
        <f t="shared" si="3"/>
        <v>18</v>
      </c>
    </row>
    <row r="83" spans="8:10" x14ac:dyDescent="0.2">
      <c r="H83">
        <v>0</v>
      </c>
      <c r="I83">
        <v>30</v>
      </c>
      <c r="J83">
        <f t="shared" si="3"/>
        <v>30</v>
      </c>
    </row>
    <row r="84" spans="8:10" x14ac:dyDescent="0.2">
      <c r="H84">
        <v>1</v>
      </c>
      <c r="I84">
        <v>1</v>
      </c>
      <c r="J84">
        <f t="shared" si="3"/>
        <v>2</v>
      </c>
    </row>
    <row r="85" spans="8:10" x14ac:dyDescent="0.2">
      <c r="H85">
        <v>0</v>
      </c>
      <c r="I85">
        <v>0</v>
      </c>
      <c r="J85">
        <f t="shared" si="3"/>
        <v>0</v>
      </c>
    </row>
    <row r="86" spans="8:10" x14ac:dyDescent="0.2">
      <c r="H86">
        <v>0</v>
      </c>
      <c r="I86">
        <v>0</v>
      </c>
      <c r="J86">
        <f t="shared" si="3"/>
        <v>0</v>
      </c>
    </row>
    <row r="87" spans="8:10" x14ac:dyDescent="0.2">
      <c r="H87">
        <v>8</v>
      </c>
      <c r="I87">
        <v>0</v>
      </c>
      <c r="J87">
        <f t="shared" si="3"/>
        <v>8</v>
      </c>
    </row>
    <row r="88" spans="8:10" x14ac:dyDescent="0.2">
      <c r="H88">
        <v>0</v>
      </c>
      <c r="I88">
        <v>8</v>
      </c>
      <c r="J88">
        <f t="shared" si="3"/>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Toronto - dwelling all</vt:lpstr>
      <vt:lpstr>Toronto - rental</vt:lpstr>
      <vt:lpstr>Toronto - co-op</vt:lpstr>
      <vt:lpstr>Toronto - Combined</vt:lpstr>
      <vt:lpstr>027-0045</vt:lpstr>
      <vt:lpstr>Toronto 1981-2016</vt:lpstr>
      <vt:lpstr>Renter Core Hsg Need</vt:lpstr>
      <vt:lpstr>ON 1969-1986</vt:lpstr>
      <vt:lpstr>ON 1969-2016</vt:lpstr>
      <vt:lpstr>graphs1</vt:lpstr>
      <vt:lpstr>first attempt</vt:lpstr>
      <vt:lpstr>cumulative graphs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2017-08-23T20:15:29Z</dcterms:created>
  <dcterms:modified xsi:type="dcterms:W3CDTF">2017-09-16T17:43:18Z</dcterms:modified>
</cp:coreProperties>
</file>