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!_Jessica S\Code4PA\Risk data sets\"/>
    </mc:Choice>
  </mc:AlternateContent>
  <xr:revisionPtr revIDLastSave="0" documentId="10_ncr:100000_{D226C41D-CD35-4B8F-93BC-BAD789D9D754}" xr6:coauthVersionLast="31" xr6:coauthVersionMax="31" xr10:uidLastSave="{00000000-0000-0000-0000-000000000000}"/>
  <bookViews>
    <workbookView xWindow="0" yWindow="0" windowWidth="20490" windowHeight="7485" xr2:uid="{00000000-000D-0000-FFFF-FFFF00000000}"/>
    <workbookView xWindow="0" yWindow="0" windowWidth="20490" windowHeight="7485" activeTab="1" xr2:uid="{5239F6C4-2149-4E75-AEB7-C497B0B1D612}"/>
  </bookViews>
  <sheets>
    <sheet name="Sheet1" sheetId="2" r:id="rId1"/>
    <sheet name="CountyDataFinal" sheetId="1" r:id="rId2"/>
  </sheets>
  <calcPr calcId="179017"/>
</workbook>
</file>

<file path=xl/calcChain.xml><?xml version="1.0" encoding="utf-8"?>
<calcChain xmlns="http://schemas.openxmlformats.org/spreadsheetml/2006/main">
  <c r="Q34" i="2" l="1"/>
  <c r="X28" i="2" l="1"/>
  <c r="E11" i="2"/>
  <c r="M2" i="2"/>
  <c r="K2" i="2"/>
  <c r="Q23" i="2"/>
  <c r="Q11" i="2"/>
  <c r="K22" i="2"/>
  <c r="K11" i="2"/>
  <c r="X14" i="2"/>
  <c r="X19" i="2"/>
  <c r="E51" i="2"/>
  <c r="E37" i="2"/>
  <c r="E24" i="2"/>
  <c r="B11" i="2"/>
</calcChain>
</file>

<file path=xl/sharedStrings.xml><?xml version="1.0" encoding="utf-8"?>
<sst xmlns="http://schemas.openxmlformats.org/spreadsheetml/2006/main" count="1755" uniqueCount="199">
  <si>
    <t>county.code</t>
  </si>
  <si>
    <t>county</t>
  </si>
  <si>
    <t>TotalPop2016</t>
  </si>
  <si>
    <t>Nmale</t>
  </si>
  <si>
    <t>N15to34</t>
  </si>
  <si>
    <t>N35to59</t>
  </si>
  <si>
    <t>N60plus</t>
  </si>
  <si>
    <t>MedianAge</t>
  </si>
  <si>
    <t>White</t>
  </si>
  <si>
    <t>Black</t>
  </si>
  <si>
    <t>NTakeBackBoxes</t>
  </si>
  <si>
    <t>PropMale</t>
  </si>
  <si>
    <t>PropFemale</t>
  </si>
  <si>
    <t>Prop14under</t>
  </si>
  <si>
    <t>Prop15to34</t>
  </si>
  <si>
    <t>Prop35to59</t>
  </si>
  <si>
    <t>Prop60plus</t>
  </si>
  <si>
    <t>PropWhite</t>
  </si>
  <si>
    <t>PropBlack</t>
  </si>
  <si>
    <t>PropOther</t>
  </si>
  <si>
    <t>RateTBB1K</t>
  </si>
  <si>
    <t>ED_AnyDrugODrate1000</t>
  </si>
  <si>
    <t>ED_AnyOD_NQswData</t>
  </si>
  <si>
    <t>ED_OpOD_NQswData</t>
  </si>
  <si>
    <t>ED_AnyOpioidODrate</t>
  </si>
  <si>
    <t>NSeizurenArrestIncidents</t>
  </si>
  <si>
    <t>KGseizedAllOpioid</t>
  </si>
  <si>
    <t>KGseizedFent</t>
  </si>
  <si>
    <t>KGseizedNotFent</t>
  </si>
  <si>
    <t>NArrests</t>
  </si>
  <si>
    <t>RateSeizureArrests1000</t>
  </si>
  <si>
    <t>RateSnAArrests1000</t>
  </si>
  <si>
    <t>AnnualDispPer1000</t>
  </si>
  <si>
    <t>N_MAw_OUD</t>
  </si>
  <si>
    <t>RateMAOUD1000</t>
  </si>
  <si>
    <t>N_MA_MAT</t>
  </si>
  <si>
    <t>RateMAMAT1000</t>
  </si>
  <si>
    <t>Count</t>
  </si>
  <si>
    <t>Count.Description</t>
  </si>
  <si>
    <t>RateMANarcan1000</t>
  </si>
  <si>
    <t>AvgMonthlyEnroll2017</t>
  </si>
  <si>
    <t>AvgKidsMonthlyEnroll2017</t>
  </si>
  <si>
    <t>AvgMonthlyEnroll2016</t>
  </si>
  <si>
    <t>AvgKidsMonthlyEnroll2016</t>
  </si>
  <si>
    <t>AvgMonthlyEnrollRate17</t>
  </si>
  <si>
    <t>AvgMonthlyEnrollRate17_Kids</t>
  </si>
  <si>
    <t>NdropoutsSY16</t>
  </si>
  <si>
    <t>DropoutRatesSY16</t>
  </si>
  <si>
    <t>Nintakecalls2017</t>
  </si>
  <si>
    <t>RateIntakeCalls1000</t>
  </si>
  <si>
    <t>Total.N.Persons.PIT.count</t>
  </si>
  <si>
    <t>RateHomelessPIT</t>
  </si>
  <si>
    <t>NBupDocs</t>
  </si>
  <si>
    <t>RateBupDocs</t>
  </si>
  <si>
    <t>RateChildAlleg</t>
  </si>
  <si>
    <t>Police.Coverage</t>
  </si>
  <si>
    <t>Number.of.successful.reversals</t>
  </si>
  <si>
    <t>RatePolSuccReversals</t>
  </si>
  <si>
    <t>Prevalence.HIV.Disease.Count</t>
  </si>
  <si>
    <t>Prevalence.HIV.Disease.Among.IDU.Count</t>
  </si>
  <si>
    <t>RatioIDUtoAll</t>
  </si>
  <si>
    <t>RatioIDUtoAll_Cat</t>
  </si>
  <si>
    <t>Hepatitis.C.counts</t>
  </si>
  <si>
    <t>RateHepC</t>
  </si>
  <si>
    <t>median.income.estimate</t>
  </si>
  <si>
    <t>median.income.MOE</t>
  </si>
  <si>
    <t>ODrate2016</t>
  </si>
  <si>
    <t>percentchangeindrugdeaths1516</t>
  </si>
  <si>
    <t>UrbanRuralDEA</t>
  </si>
  <si>
    <t>N.SA.Facilities</t>
  </si>
  <si>
    <t>NAlloworOfferMAT</t>
  </si>
  <si>
    <t>NOfferMAT</t>
  </si>
  <si>
    <t>NAccred</t>
  </si>
  <si>
    <t>RateSAFacs</t>
  </si>
  <si>
    <t>RateAllowOfferMAT</t>
  </si>
  <si>
    <t>RateOfferMAT</t>
  </si>
  <si>
    <t>RateAccred</t>
  </si>
  <si>
    <t>NMHfacs</t>
  </si>
  <si>
    <t>RateMHFacs</t>
  </si>
  <si>
    <t>NImpairedDriver2017</t>
  </si>
  <si>
    <t>RateImpairedDr</t>
  </si>
  <si>
    <t>MedianIncomeCat</t>
  </si>
  <si>
    <t>CountSANoMAT</t>
  </si>
  <si>
    <t>RateSANoMAT</t>
  </si>
  <si>
    <t>AnnualDispCat</t>
  </si>
  <si>
    <t>ChangeinODdeath_CAT</t>
  </si>
  <si>
    <t>PolCovShort</t>
  </si>
  <si>
    <t>Adams</t>
  </si>
  <si>
    <t>MA recipients filling a naloxone prescription</t>
  </si>
  <si>
    <t>Partial coverage</t>
  </si>
  <si>
    <t>1SD</t>
  </si>
  <si>
    <t>rural</t>
  </si>
  <si>
    <t>Higher</t>
  </si>
  <si>
    <t>Lower</t>
  </si>
  <si>
    <t>ODs doubled or more</t>
  </si>
  <si>
    <t>Allegheny</t>
  </si>
  <si>
    <t>sig lower</t>
  </si>
  <si>
    <t>urban</t>
  </si>
  <si>
    <t>More ODs</t>
  </si>
  <si>
    <t>Armstrong</t>
  </si>
  <si>
    <t>Beaver</t>
  </si>
  <si>
    <t>Bedford</t>
  </si>
  <si>
    <t>NA</t>
  </si>
  <si>
    <t>Full coverage</t>
  </si>
  <si>
    <t>Berks</t>
  </si>
  <si>
    <t>Blair</t>
  </si>
  <si>
    <t>Bradford</t>
  </si>
  <si>
    <t>No coverage</t>
  </si>
  <si>
    <t>No Coverage/No Munic</t>
  </si>
  <si>
    <t>Bucks</t>
  </si>
  <si>
    <t>Butler</t>
  </si>
  <si>
    <t>Cambria</t>
  </si>
  <si>
    <t>Cameron</t>
  </si>
  <si>
    <t>Naloxone prescription count is suppressed</t>
  </si>
  <si>
    <t>Carbon</t>
  </si>
  <si>
    <t>fewer ODs</t>
  </si>
  <si>
    <t>Centre</t>
  </si>
  <si>
    <t>Chester</t>
  </si>
  <si>
    <t>Clarion</t>
  </si>
  <si>
    <t>Clearfield</t>
  </si>
  <si>
    <t>sig higher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</si>
  <si>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</si>
  <si>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</si>
  <si>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</si>
  <si>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</si>
  <si>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</si>
  <si>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</si>
  <si>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</si>
  <si>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</si>
  <si>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</si>
  <si>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</si>
  <si>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No municipal Police dept/only State Police</t>
  </si>
  <si>
    <t>Franklin</t>
  </si>
  <si>
    <t>Fulton</t>
  </si>
  <si>
    <t>Greene</t>
  </si>
  <si>
    <t>Huntingdon</t>
  </si>
  <si>
    <t>Indiana</t>
  </si>
  <si>
    <t>Jefferson</t>
  </si>
  <si>
    <t>Juniata</t>
  </si>
  <si>
    <t>Reported Naloxone prescriptions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</si>
  <si>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</si>
  <si>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</si>
  <si>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</si>
  <si>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</si>
  <si>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</si>
  <si>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</si>
  <si>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</si>
  <si>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</si>
  <si>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</si>
  <si>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</si>
  <si>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</si>
  <si>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</si>
  <si>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</si>
  <si>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</si>
  <si>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</si>
  <si>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</si>
  <si>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</si>
  <si>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</si>
  <si>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</si>
  <si>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</si>
  <si>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</si>
  <si>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</si>
  <si>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</si>
  <si>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</si>
  <si>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</si>
  <si>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</si>
  <si>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</si>
  <si>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</si>
  <si>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</si>
  <si>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</si>
  <si>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</si>
  <si>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</si>
  <si>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</si>
  <si>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Full Coverage</t>
  </si>
  <si>
    <t>No Coverage</t>
  </si>
  <si>
    <t>Partial Coverage</t>
  </si>
  <si>
    <t>No municipal department</t>
  </si>
  <si>
    <t>*rankings of nearby counties</t>
  </si>
  <si>
    <t>Rank: 37 of 65 (36: Berks; 38: Montour)</t>
  </si>
  <si>
    <t>*color coding</t>
  </si>
  <si>
    <t>*screen shots as plan b</t>
  </si>
  <si>
    <t>How do surrounding counties compare:</t>
  </si>
  <si>
    <t>ODrateRank</t>
  </si>
  <si>
    <t>MedianAgeCat</t>
  </si>
  <si>
    <t>Prop15to34CAT</t>
  </si>
  <si>
    <t>Prop35to59CAT</t>
  </si>
  <si>
    <t>Prop60plusCAT</t>
  </si>
  <si>
    <t>RateChildAllegCat</t>
  </si>
  <si>
    <t>RateHomelessPITCat</t>
  </si>
  <si>
    <t>RateHepCCat</t>
  </si>
  <si>
    <t>RateIntakeCalls1000Cat</t>
  </si>
  <si>
    <t>RateTBB1KCat</t>
  </si>
  <si>
    <t>RateBupDocsCat</t>
  </si>
  <si>
    <t>RateAccredCat</t>
  </si>
  <si>
    <t>higher</t>
  </si>
  <si>
    <t>lower</t>
  </si>
  <si>
    <t>RateMANarcan1000Cat</t>
  </si>
  <si>
    <t>AvgMonthlyEnrollRate17Cat</t>
  </si>
  <si>
    <t>AvgMonthlyEnrollRate17KidCat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</si>
</sst>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1" fontId="0" fillId="0" borderId="0" xfId="0" applyNumberFormat="1"/>
    <xf numFmtId="2" fontId="0" fillId="0" borderId="0" xfId="0" applyNumberFormat="1"/>
    <xf numFmtId="9" fontId="19" fillId="0" borderId="0" xfId="2" applyFont="1" applyFill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Fill="1"/>
    <xf numFmtId="44" fontId="19" fillId="0" borderId="0" xfId="1" applyFont="1" applyFill="1" applyAlignment="1">
      <alignment vertic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9" fontId="19" fillId="33" borderId="0" xfId="2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44" fontId="19" fillId="33" borderId="0" xfId="1" applyFont="1" applyFill="1" applyAlignment="1">
      <alignment horizontal="center" vertical="center"/>
    </xf>
    <xf numFmtId="44" fontId="19" fillId="33" borderId="0" xfId="1" applyFont="1" applyFill="1" applyAlignment="1">
      <alignment horizontal="center" vertical="center" wrapText="1"/>
    </xf>
    <xf numFmtId="9" fontId="19" fillId="33" borderId="0" xfId="2" applyFont="1" applyFill="1" applyAlignment="1">
      <alignment horizontal="center" vertical="center" wrapText="1"/>
    </xf>
    <xf numFmtId="9" fontId="19" fillId="0" borderId="0" xfId="2" applyFont="1" applyFill="1" applyAlignment="1">
      <alignment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CountyDataFinal!$B$2</c:f>
              <c:strCache>
                <c:ptCount val="1"/>
                <c:pt idx="0">
                  <c:v>Adams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2E-4F59-8924-6DB4AEDF2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E-4F59-8924-6DB4AEDF25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8F-4FEA-AF65-FE0AADE839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8F-4FEA-AF65-FE0AADE83973}"/>
              </c:ext>
            </c:extLst>
          </c:dPt>
          <c:cat>
            <c:strRef>
              <c:f>CountyDataFinal!$N$1:$Q$1</c:f>
              <c:strCache>
                <c:ptCount val="4"/>
                <c:pt idx="0">
                  <c:v>Prop14under</c:v>
                </c:pt>
                <c:pt idx="1">
                  <c:v>Prop15to34</c:v>
                </c:pt>
                <c:pt idx="2">
                  <c:v>Prop35to59</c:v>
                </c:pt>
                <c:pt idx="3">
                  <c:v>Prop60plus</c:v>
                </c:pt>
              </c:strCache>
            </c:strRef>
          </c:cat>
          <c:val>
            <c:numRef>
              <c:f>CountyDataFinal!$N$2:$Q$2</c:f>
              <c:numCache>
                <c:formatCode>General</c:formatCode>
                <c:ptCount val="4"/>
                <c:pt idx="0">
                  <c:v>0.16849615300000001</c:v>
                </c:pt>
                <c:pt idx="1">
                  <c:v>0.24111872200000001</c:v>
                </c:pt>
                <c:pt idx="2">
                  <c:v>0.340353187</c:v>
                </c:pt>
                <c:pt idx="3">
                  <c:v>0.25003193800000001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2E-4F59-8924-6DB4AEDF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You Compare: Breakdown of</a:t>
            </a:r>
            <a:r>
              <a:rPr lang="en-US" baseline="0"/>
              <a:t> Counties by Municipal Police Departments' Narcan Coverage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6E-4F90-8AF1-232CAF0428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6E-4F90-8AF1-232CAF0428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16E-4F90-8AF1-232CAF0428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16E-4F90-8AF1-232CAF0428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Sheet1!$N$22:$N$25</c:f>
              <c:strCache>
                <c:ptCount val="4"/>
                <c:pt idx="0">
                  <c:v>Full Coverage</c:v>
                </c:pt>
                <c:pt idx="1">
                  <c:v>Partial Coverage</c:v>
                </c:pt>
                <c:pt idx="2">
                  <c:v>No Coverage</c:v>
                </c:pt>
                <c:pt idx="3">
                  <c:v>No municipal department</c:v>
                </c:pt>
              </c:strCache>
            </c:strRef>
          </c:cat>
          <c:val>
            <c:numRef>
              <c:f>Sheet1!$O$22:$O$25</c:f>
              <c:numCache>
                <c:formatCode>General</c:formatCode>
                <c:ptCount val="4"/>
                <c:pt idx="0">
                  <c:v>23</c:v>
                </c:pt>
                <c:pt idx="1">
                  <c:v>35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8-4D4E-BAED-27E621A3C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485939257592819E-3"/>
          <c:y val="0.85647929425488478"/>
          <c:w val="0.97592039456606405"/>
          <c:h val="0.11574292796733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21</xdr:row>
      <xdr:rowOff>161921</xdr:rowOff>
    </xdr:from>
    <xdr:to>
      <xdr:col>2</xdr:col>
      <xdr:colOff>133350</xdr:colOff>
      <xdr:row>33</xdr:row>
      <xdr:rowOff>161922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90F22C-CFE5-4CAB-863F-DFD56304D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209550</xdr:colOff>
      <xdr:row>21</xdr:row>
      <xdr:rowOff>174172</xdr:rowOff>
    </xdr:from>
    <xdr:to>
      <xdr:col>3</xdr:col>
      <xdr:colOff>371475</xdr:colOff>
      <xdr:row>34</xdr:row>
      <xdr:rowOff>40822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90AE4B8-CF9A-4301-BC35-B0AFCD32D64B}"/>
            </a:ext>
          </a:extLst>
        </xdr:cNvPr>
        <xdr:cNvSpPr txBox="1"/>
      </xdr:nvSpPr>
      <xdr:spPr>
        <a:xfrm>
          <a:off x="2182586" y="4188279"/>
          <a:ext cx="1400175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</a:t>
          </a:r>
        </a:p>
        <a:p>
          <a:pPr algn="l"/>
          <a:r>
            <a:rPr lang="en-US" sz="1100" b="0"/>
            <a:t>This</a:t>
          </a:r>
          <a:r>
            <a:rPr lang="en-US" sz="1100" b="0" baseline="0"/>
            <a:t> county is within 1 standard deviation of the average proportion of 39 to 59 year olds</a:t>
          </a:r>
          <a:endParaRPr lang="en-US" sz="1100" b="0"/>
        </a:p>
        <a:p>
          <a:r>
            <a:rPr lang="en-US" sz="1100" b="1"/>
            <a:t>Why it matters</a:t>
          </a:r>
          <a:r>
            <a:rPr lang="en-US" sz="1100"/>
            <a:t>: Higher</a:t>
          </a:r>
          <a:r>
            <a:rPr lang="en-US" sz="1100" baseline="0"/>
            <a:t> proportions of 35 to 59 year olds are very highly related to higher rates of overdose deaths </a:t>
          </a:r>
          <a:endParaRPr lang="en-US" sz="1100"/>
        </a:p>
      </xdr:txBody>
    </xdr:sp>
    <xdr:clientData/>
  </xdr:twoCellAnchor>
  <xdr:twoCellAnchor>
    <xdr:from>
      <xdr:col>1</xdr:col>
      <xdr:colOff>733425</xdr:colOff>
      <xdr:row>20</xdr:row>
      <xdr:rowOff>28571</xdr:rowOff>
    </xdr:from>
    <xdr:to>
      <xdr:col>2</xdr:col>
      <xdr:colOff>771525</xdr:colOff>
      <xdr:row>21</xdr:row>
      <xdr:rowOff>114296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6101B99-AA6C-4A88-8F86-840A42E5F697}"/>
            </a:ext>
          </a:extLst>
        </xdr:cNvPr>
        <xdr:cNvSpPr txBox="1"/>
      </xdr:nvSpPr>
      <xdr:spPr>
        <a:xfrm>
          <a:off x="1604282" y="3852178"/>
          <a:ext cx="114027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Age</a:t>
          </a:r>
        </a:p>
      </xdr:txBody>
    </xdr:sp>
    <xdr:clientData/>
  </xdr:twoCellAnchor>
  <xdr:twoCellAnchor>
    <xdr:from>
      <xdr:col>2</xdr:col>
      <xdr:colOff>38101</xdr:colOff>
      <xdr:row>10</xdr:row>
      <xdr:rowOff>28573</xdr:rowOff>
    </xdr:from>
    <xdr:to>
      <xdr:col>3</xdr:col>
      <xdr:colOff>340179</xdr:colOff>
      <xdr:row>19</xdr:row>
      <xdr:rowOff>149679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D442413-7D4E-408B-815A-21FCE5DDE94F}"/>
            </a:ext>
          </a:extLst>
        </xdr:cNvPr>
        <xdr:cNvSpPr txBox="1"/>
      </xdr:nvSpPr>
      <xdr:spPr>
        <a:xfrm>
          <a:off x="2011137" y="1947180"/>
          <a:ext cx="1540328" cy="18356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/>
            <a:t>This county is more</a:t>
          </a:r>
          <a:r>
            <a:rPr lang="en-US" sz="1100" baseline="0"/>
            <a:t> than 1 standard deviation above the state median income.</a:t>
          </a:r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Higher median incomes are related to lower rates of overdose death</a:t>
          </a:r>
          <a:endParaRPr lang="en-US" sz="1100" b="1"/>
        </a:p>
      </xdr:txBody>
    </xdr:sp>
    <xdr:clientData/>
  </xdr:twoCellAnchor>
  <xdr:twoCellAnchor>
    <xdr:from>
      <xdr:col>1</xdr:col>
      <xdr:colOff>762000</xdr:colOff>
      <xdr:row>8</xdr:row>
      <xdr:rowOff>57150</xdr:rowOff>
    </xdr:from>
    <xdr:to>
      <xdr:col>2</xdr:col>
      <xdr:colOff>1076325</xdr:colOff>
      <xdr:row>9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11B4F2-F621-41AC-8783-D9C1A8DE03A2}"/>
            </a:ext>
          </a:extLst>
        </xdr:cNvPr>
        <xdr:cNvSpPr txBox="1"/>
      </xdr:nvSpPr>
      <xdr:spPr>
        <a:xfrm>
          <a:off x="1628775" y="809625"/>
          <a:ext cx="14097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Median Income</a:t>
          </a:r>
        </a:p>
      </xdr:txBody>
    </xdr:sp>
    <xdr:clientData/>
  </xdr:twoCellAnchor>
  <xdr:twoCellAnchor>
    <xdr:from>
      <xdr:col>0</xdr:col>
      <xdr:colOff>866773</xdr:colOff>
      <xdr:row>5</xdr:row>
      <xdr:rowOff>0</xdr:rowOff>
    </xdr:from>
    <xdr:to>
      <xdr:col>9</xdr:col>
      <xdr:colOff>0</xdr:colOff>
      <xdr:row>7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408755E-47DB-4AD2-889E-9E8A756327FD}"/>
            </a:ext>
          </a:extLst>
        </xdr:cNvPr>
        <xdr:cNvSpPr txBox="1"/>
      </xdr:nvSpPr>
      <xdr:spPr>
        <a:xfrm>
          <a:off x="866773" y="190500"/>
          <a:ext cx="7315201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Demographics and Social Determinants of Health</a:t>
          </a:r>
        </a:p>
      </xdr:txBody>
    </xdr:sp>
    <xdr:clientData/>
  </xdr:twoCellAnchor>
  <xdr:twoCellAnchor>
    <xdr:from>
      <xdr:col>6</xdr:col>
      <xdr:colOff>47625</xdr:colOff>
      <xdr:row>10</xdr:row>
      <xdr:rowOff>19048</xdr:rowOff>
    </xdr:from>
    <xdr:to>
      <xdr:col>9</xdr:col>
      <xdr:colOff>0</xdr:colOff>
      <xdr:row>20</xdr:row>
      <xdr:rowOff>27214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0F14A5-9B63-413B-90B1-BD604F0279FE}"/>
            </a:ext>
          </a:extLst>
        </xdr:cNvPr>
        <xdr:cNvSpPr txBox="1"/>
      </xdr:nvSpPr>
      <xdr:spPr>
        <a:xfrm>
          <a:off x="5204732" y="1937655"/>
          <a:ext cx="1789339" cy="1913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 baseline="0"/>
            <a:t>This county is within 1 standard deviation of the average rate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A higher rate of validated child abuse allegations is related to a lower overdose death rate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8</xdr:row>
      <xdr:rowOff>47625</xdr:rowOff>
    </xdr:from>
    <xdr:to>
      <xdr:col>9</xdr:col>
      <xdr:colOff>0</xdr:colOff>
      <xdr:row>9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408218-19E2-4D8C-A866-EA9378048B4E}"/>
            </a:ext>
          </a:extLst>
        </xdr:cNvPr>
        <xdr:cNvSpPr txBox="1"/>
      </xdr:nvSpPr>
      <xdr:spPr>
        <a:xfrm>
          <a:off x="5029200" y="800100"/>
          <a:ext cx="3267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</a:t>
          </a:r>
          <a:r>
            <a:rPr lang="en-US" sz="1400" baseline="0"/>
            <a:t> of Valid Child Abuse Allegations</a:t>
          </a:r>
          <a:endParaRPr lang="en-US" sz="1400"/>
        </a:p>
      </xdr:txBody>
    </xdr:sp>
    <xdr:clientData/>
  </xdr:twoCellAnchor>
  <xdr:twoCellAnchor>
    <xdr:from>
      <xdr:col>6</xdr:col>
      <xdr:colOff>61232</xdr:colOff>
      <xdr:row>22</xdr:row>
      <xdr:rowOff>80277</xdr:rowOff>
    </xdr:from>
    <xdr:to>
      <xdr:col>9</xdr:col>
      <xdr:colOff>13607</xdr:colOff>
      <xdr:row>31</xdr:row>
      <xdr:rowOff>163282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3B3A3D-069E-4FFC-8367-87A85F354391}"/>
            </a:ext>
          </a:extLst>
        </xdr:cNvPr>
        <xdr:cNvSpPr txBox="1"/>
      </xdr:nvSpPr>
      <xdr:spPr>
        <a:xfrm>
          <a:off x="5218339" y="4284884"/>
          <a:ext cx="1789339" cy="1797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</a:t>
          </a:r>
          <a:r>
            <a:rPr lang="en-US" sz="1100" b="0" baseline="0"/>
            <a:t> county has a higher rate of homelessness than most counties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A higher rate of homeless individuals is related to a higher overdose death rate</a:t>
          </a:r>
          <a:endParaRPr lang="en-US" sz="1100" b="1"/>
        </a:p>
      </xdr:txBody>
    </xdr:sp>
    <xdr:clientData/>
  </xdr:twoCellAnchor>
  <xdr:twoCellAnchor>
    <xdr:from>
      <xdr:col>3</xdr:col>
      <xdr:colOff>598714</xdr:colOff>
      <xdr:row>20</xdr:row>
      <xdr:rowOff>136067</xdr:rowOff>
    </xdr:from>
    <xdr:to>
      <xdr:col>8</xdr:col>
      <xdr:colOff>598714</xdr:colOff>
      <xdr:row>22</xdr:row>
      <xdr:rowOff>31292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4354940-DC61-405E-8C46-2242E7D16752}"/>
            </a:ext>
          </a:extLst>
        </xdr:cNvPr>
        <xdr:cNvSpPr txBox="1"/>
      </xdr:nvSpPr>
      <xdr:spPr>
        <a:xfrm>
          <a:off x="3810000" y="3959674"/>
          <a:ext cx="317046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Homelessness, based on PIT counts</a:t>
          </a:r>
        </a:p>
      </xdr:txBody>
    </xdr:sp>
    <xdr:clientData/>
  </xdr:twoCellAnchor>
  <xdr:twoCellAnchor>
    <xdr:from>
      <xdr:col>6</xdr:col>
      <xdr:colOff>95249</xdr:colOff>
      <xdr:row>35</xdr:row>
      <xdr:rowOff>163280</xdr:rowOff>
    </xdr:from>
    <xdr:to>
      <xdr:col>9</xdr:col>
      <xdr:colOff>0</xdr:colOff>
      <xdr:row>45</xdr:row>
      <xdr:rowOff>176889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8D8FF95-C6C1-4204-8E3A-8E832B336AEF}"/>
            </a:ext>
          </a:extLst>
        </xdr:cNvPr>
        <xdr:cNvSpPr txBox="1"/>
      </xdr:nvSpPr>
      <xdr:spPr>
        <a:xfrm>
          <a:off x="5252356" y="6844387"/>
          <a:ext cx="1741715" cy="191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You</a:t>
          </a:r>
          <a:r>
            <a:rPr lang="en-US" sz="1100" b="0" baseline="0"/>
            <a:t> are within 1 standard deviation of the average rate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Counties that are more than 1 standard deviation above the mean typically have lower overdose death rates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32</xdr:row>
      <xdr:rowOff>99329</xdr:rowOff>
    </xdr:from>
    <xdr:to>
      <xdr:col>9</xdr:col>
      <xdr:colOff>0</xdr:colOff>
      <xdr:row>35</xdr:row>
      <xdr:rowOff>70754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A29C496-E077-44CB-A035-761C30A6DFAC}"/>
            </a:ext>
          </a:extLst>
        </xdr:cNvPr>
        <xdr:cNvSpPr txBox="1"/>
      </xdr:nvSpPr>
      <xdr:spPr>
        <a:xfrm>
          <a:off x="3823607" y="6208936"/>
          <a:ext cx="317046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Percent</a:t>
          </a:r>
          <a:r>
            <a:rPr lang="en-US" sz="1400" baseline="0"/>
            <a:t> of All HIV Cases Attributed to Intravenous Drug Use (IDU)</a:t>
          </a:r>
          <a:endParaRPr lang="en-US" sz="1400"/>
        </a:p>
      </xdr:txBody>
    </xdr:sp>
    <xdr:clientData/>
  </xdr:twoCellAnchor>
  <xdr:twoCellAnchor>
    <xdr:from>
      <xdr:col>6</xdr:col>
      <xdr:colOff>209549</xdr:colOff>
      <xdr:row>49</xdr:row>
      <xdr:rowOff>159201</xdr:rowOff>
    </xdr:from>
    <xdr:to>
      <xdr:col>9</xdr:col>
      <xdr:colOff>0</xdr:colOff>
      <xdr:row>56</xdr:row>
      <xdr:rowOff>140153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CD47F72-24BD-4A32-B766-A88268D77D42}"/>
            </a:ext>
          </a:extLst>
        </xdr:cNvPr>
        <xdr:cNvSpPr txBox="1"/>
      </xdr:nvSpPr>
      <xdr:spPr>
        <a:xfrm>
          <a:off x="5366656" y="9507308"/>
          <a:ext cx="1627415" cy="1314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</a:t>
          </a:r>
          <a:r>
            <a:rPr lang="en-US" sz="1100" b="0" baseline="0"/>
            <a:t> county is within 1 standard deviation of the average rate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Counties with higher rates of Hepatitis C typically have higher rates of overdose deaths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46</xdr:row>
      <xdr:rowOff>136071</xdr:rowOff>
    </xdr:from>
    <xdr:to>
      <xdr:col>9</xdr:col>
      <xdr:colOff>0</xdr:colOff>
      <xdr:row>49</xdr:row>
      <xdr:rowOff>107496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CEB6E0-A4B6-479A-9613-5B1F920F5281}"/>
            </a:ext>
          </a:extLst>
        </xdr:cNvPr>
        <xdr:cNvSpPr txBox="1"/>
      </xdr:nvSpPr>
      <xdr:spPr>
        <a:xfrm>
          <a:off x="3823607" y="8912678"/>
          <a:ext cx="317046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New</a:t>
          </a:r>
          <a:r>
            <a:rPr lang="en-US" sz="1400" baseline="0"/>
            <a:t> Hepatitis C diagnoses among 15-34 year olds</a:t>
          </a:r>
          <a:endParaRPr lang="en-US" sz="1400"/>
        </a:p>
      </xdr:txBody>
    </xdr:sp>
    <xdr:clientData/>
  </xdr:twoCellAnchor>
  <xdr:twoCellAnchor>
    <xdr:from>
      <xdr:col>10</xdr:col>
      <xdr:colOff>1</xdr:colOff>
      <xdr:row>5</xdr:row>
      <xdr:rowOff>0</xdr:rowOff>
    </xdr:from>
    <xdr:to>
      <xdr:col>15</xdr:col>
      <xdr:colOff>269875</xdr:colOff>
      <xdr:row>7</xdr:row>
      <xdr:rowOff>161925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7DFC0B7-CCFF-45B0-8CCD-209B123C2FD9}"/>
            </a:ext>
          </a:extLst>
        </xdr:cNvPr>
        <xdr:cNvSpPr txBox="1"/>
      </xdr:nvSpPr>
      <xdr:spPr>
        <a:xfrm>
          <a:off x="9366251" y="190500"/>
          <a:ext cx="3286124" cy="52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First Responders</a:t>
          </a:r>
        </a:p>
      </xdr:txBody>
    </xdr:sp>
    <xdr:clientData/>
  </xdr:twoCellAnchor>
  <xdr:twoCellAnchor>
    <xdr:from>
      <xdr:col>12</xdr:col>
      <xdr:colOff>174625</xdr:colOff>
      <xdr:row>10</xdr:row>
      <xdr:rowOff>3173</xdr:rowOff>
    </xdr:from>
    <xdr:to>
      <xdr:col>15</xdr:col>
      <xdr:colOff>222250</xdr:colOff>
      <xdr:row>17</xdr:row>
      <xdr:rowOff>40822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FF48DC8-1503-444E-8C0F-A98C9648CABE}"/>
            </a:ext>
          </a:extLst>
        </xdr:cNvPr>
        <xdr:cNvSpPr txBox="1"/>
      </xdr:nvSpPr>
      <xdr:spPr>
        <a:xfrm>
          <a:off x="8801554" y="1921780"/>
          <a:ext cx="1884589" cy="137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</a:t>
          </a:r>
          <a:r>
            <a:rPr lang="en-US" sz="1100" b="0" baseline="0"/>
            <a:t> county is within 1 standard deviation of the average rate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Increase call volume is associated with a higher overdose death rate</a:t>
          </a:r>
          <a:endParaRPr lang="en-US" sz="1100" b="1"/>
        </a:p>
      </xdr:txBody>
    </xdr:sp>
    <xdr:clientData/>
  </xdr:twoCellAnchor>
  <xdr:twoCellAnchor>
    <xdr:from>
      <xdr:col>10</xdr:col>
      <xdr:colOff>0</xdr:colOff>
      <xdr:row>8</xdr:row>
      <xdr:rowOff>31750</xdr:rowOff>
    </xdr:from>
    <xdr:to>
      <xdr:col>15</xdr:col>
      <xdr:colOff>231775</xdr:colOff>
      <xdr:row>9</xdr:row>
      <xdr:rowOff>117475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D32089C-2F21-440F-9A3F-6611729B4ADF}"/>
            </a:ext>
          </a:extLst>
        </xdr:cNvPr>
        <xdr:cNvSpPr txBox="1"/>
      </xdr:nvSpPr>
      <xdr:spPr>
        <a:xfrm>
          <a:off x="9366250" y="777875"/>
          <a:ext cx="3248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</a:t>
          </a:r>
          <a:r>
            <a:rPr lang="en-US" sz="1400" baseline="0"/>
            <a:t> Warmline Intake Calls per 1000</a:t>
          </a:r>
          <a:endParaRPr lang="en-US" sz="1400"/>
        </a:p>
      </xdr:txBody>
    </xdr:sp>
    <xdr:clientData/>
  </xdr:twoCellAnchor>
  <xdr:twoCellAnchor>
    <xdr:from>
      <xdr:col>12</xdr:col>
      <xdr:colOff>142875</xdr:colOff>
      <xdr:row>20</xdr:row>
      <xdr:rowOff>190499</xdr:rowOff>
    </xdr:from>
    <xdr:to>
      <xdr:col>15</xdr:col>
      <xdr:colOff>158750</xdr:colOff>
      <xdr:row>28</xdr:row>
      <xdr:rowOff>13607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18E3534-00BC-4848-9605-009F89626E16}"/>
            </a:ext>
          </a:extLst>
        </xdr:cNvPr>
        <xdr:cNvSpPr txBox="1"/>
      </xdr:nvSpPr>
      <xdr:spPr>
        <a:xfrm>
          <a:off x="8769804" y="4014106"/>
          <a:ext cx="1852839" cy="13471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 baseline="0"/>
            <a:t>Why it matters: </a:t>
          </a:r>
          <a:r>
            <a:rPr lang="en-US" sz="1100" b="0" baseline="0"/>
            <a:t>Having no municipal police department is associated with increased rates of overdose death</a:t>
          </a:r>
        </a:p>
        <a:p>
          <a:pPr algn="l"/>
          <a:endParaRPr lang="en-US" sz="1100" b="1"/>
        </a:p>
      </xdr:txBody>
    </xdr:sp>
    <xdr:clientData/>
  </xdr:twoCellAnchor>
  <xdr:twoCellAnchor>
    <xdr:from>
      <xdr:col>9</xdr:col>
      <xdr:colOff>571500</xdr:colOff>
      <xdr:row>17</xdr:row>
      <xdr:rowOff>127000</xdr:rowOff>
    </xdr:from>
    <xdr:to>
      <xdr:col>15</xdr:col>
      <xdr:colOff>200025</xdr:colOff>
      <xdr:row>20</xdr:row>
      <xdr:rowOff>111125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200558C-3B77-4149-8E53-3D871A1ED21F}"/>
            </a:ext>
          </a:extLst>
        </xdr:cNvPr>
        <xdr:cNvSpPr txBox="1"/>
      </xdr:nvSpPr>
      <xdr:spPr>
        <a:xfrm>
          <a:off x="9334500" y="2587625"/>
          <a:ext cx="3248025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Proportion</a:t>
          </a:r>
          <a:r>
            <a:rPr lang="en-US" sz="1400" baseline="0"/>
            <a:t> of Municipal Police Departments with Narcan Coverage</a:t>
          </a:r>
        </a:p>
      </xdr:txBody>
    </xdr:sp>
    <xdr:clientData/>
  </xdr:twoCellAnchor>
  <xdr:twoCellAnchor>
    <xdr:from>
      <xdr:col>10</xdr:col>
      <xdr:colOff>47625</xdr:colOff>
      <xdr:row>28</xdr:row>
      <xdr:rowOff>144462</xdr:rowOff>
    </xdr:from>
    <xdr:to>
      <xdr:col>15</xdr:col>
      <xdr:colOff>158750</xdr:colOff>
      <xdr:row>47</xdr:row>
      <xdr:rowOff>127000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4F16A7F-A327-4CE5-88B3-9E48C128B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22</xdr:col>
      <xdr:colOff>0</xdr:colOff>
      <xdr:row>7</xdr:row>
      <xdr:rowOff>161925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D4944C9-F503-46C7-9A80-39A0ACD29A0B}"/>
            </a:ext>
          </a:extLst>
        </xdr:cNvPr>
        <xdr:cNvSpPr txBox="1"/>
      </xdr:nvSpPr>
      <xdr:spPr>
        <a:xfrm>
          <a:off x="11076214" y="979714"/>
          <a:ext cx="3864429" cy="529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Prescribing Practices and Treatment</a:t>
          </a:r>
        </a:p>
      </xdr:txBody>
    </xdr:sp>
    <xdr:clientData/>
  </xdr:twoCellAnchor>
  <xdr:twoCellAnchor>
    <xdr:from>
      <xdr:col>18</xdr:col>
      <xdr:colOff>174625</xdr:colOff>
      <xdr:row>9</xdr:row>
      <xdr:rowOff>177798</xdr:rowOff>
    </xdr:from>
    <xdr:to>
      <xdr:col>21</xdr:col>
      <xdr:colOff>222250</xdr:colOff>
      <xdr:row>18</xdr:row>
      <xdr:rowOff>108858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A82AE0D-E295-42F1-B40D-D398682D29B5}"/>
            </a:ext>
          </a:extLst>
        </xdr:cNvPr>
        <xdr:cNvSpPr txBox="1"/>
      </xdr:nvSpPr>
      <xdr:spPr>
        <a:xfrm>
          <a:off x="12475482" y="1905905"/>
          <a:ext cx="1884589" cy="1645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 county has a </a:t>
          </a:r>
          <a:r>
            <a:rPr lang="en-US" sz="1100" b="0" baseline="0"/>
            <a:t>lower rate than average.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Counties that are more than one standard deviation higher also have higher overdose death rates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8</xdr:row>
      <xdr:rowOff>15875</xdr:rowOff>
    </xdr:from>
    <xdr:to>
      <xdr:col>21</xdr:col>
      <xdr:colOff>231775</xdr:colOff>
      <xdr:row>9</xdr:row>
      <xdr:rowOff>101600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52A7A44-F4A4-449A-AD54-3D9CF6450F9F}"/>
            </a:ext>
          </a:extLst>
        </xdr:cNvPr>
        <xdr:cNvSpPr txBox="1"/>
      </xdr:nvSpPr>
      <xdr:spPr>
        <a:xfrm>
          <a:off x="12985750" y="762000"/>
          <a:ext cx="3248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Annual</a:t>
          </a:r>
          <a:r>
            <a:rPr lang="en-US" sz="1400" baseline="0"/>
            <a:t> Rate of Opioid Dispensation</a:t>
          </a:r>
          <a:endParaRPr lang="en-US" sz="1400"/>
        </a:p>
      </xdr:txBody>
    </xdr:sp>
    <xdr:clientData/>
  </xdr:twoCellAnchor>
  <xdr:twoCellAnchor>
    <xdr:from>
      <xdr:col>18</xdr:col>
      <xdr:colOff>174625</xdr:colOff>
      <xdr:row>21</xdr:row>
      <xdr:rowOff>54427</xdr:rowOff>
    </xdr:from>
    <xdr:to>
      <xdr:col>21</xdr:col>
      <xdr:colOff>222250</xdr:colOff>
      <xdr:row>29</xdr:row>
      <xdr:rowOff>170088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1CE2BD-731F-4E64-8464-9DBB54CD02C9}"/>
            </a:ext>
          </a:extLst>
        </xdr:cNvPr>
        <xdr:cNvSpPr txBox="1"/>
      </xdr:nvSpPr>
      <xdr:spPr>
        <a:xfrm>
          <a:off x="12475482" y="4068534"/>
          <a:ext cx="1884589" cy="1639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</a:t>
          </a:r>
          <a:r>
            <a:rPr lang="en-US" sz="1100" b="0" baseline="0"/>
            <a:t> county is within 1 standard deviation of the average rate</a:t>
          </a:r>
          <a:endParaRPr lang="en-US" sz="1100" b="1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Counties with higher rates of overdoses typically have higher rates of bupenorphrine physicians</a:t>
          </a:r>
        </a:p>
      </xdr:txBody>
    </xdr:sp>
    <xdr:clientData/>
  </xdr:twoCellAnchor>
  <xdr:twoCellAnchor>
    <xdr:from>
      <xdr:col>16</xdr:col>
      <xdr:colOff>0</xdr:colOff>
      <xdr:row>19</xdr:row>
      <xdr:rowOff>81644</xdr:rowOff>
    </xdr:from>
    <xdr:to>
      <xdr:col>21</xdr:col>
      <xdr:colOff>231775</xdr:colOff>
      <xdr:row>20</xdr:row>
      <xdr:rowOff>167369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33218A3-8E07-4D4D-B668-010F58C10107}"/>
            </a:ext>
          </a:extLst>
        </xdr:cNvPr>
        <xdr:cNvSpPr txBox="1"/>
      </xdr:nvSpPr>
      <xdr:spPr>
        <a:xfrm>
          <a:off x="11076214" y="3714751"/>
          <a:ext cx="3293382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Bupenorphrine Physicians</a:t>
          </a:r>
        </a:p>
      </xdr:txBody>
    </xdr:sp>
    <xdr:clientData/>
  </xdr:twoCellAnchor>
  <xdr:twoCellAnchor>
    <xdr:from>
      <xdr:col>18</xdr:col>
      <xdr:colOff>174625</xdr:colOff>
      <xdr:row>32</xdr:row>
      <xdr:rowOff>25855</xdr:rowOff>
    </xdr:from>
    <xdr:to>
      <xdr:col>21</xdr:col>
      <xdr:colOff>222250</xdr:colOff>
      <xdr:row>41</xdr:row>
      <xdr:rowOff>102057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EEC7B8C-234F-46C9-883D-642FEA122107}"/>
            </a:ext>
          </a:extLst>
        </xdr:cNvPr>
        <xdr:cNvSpPr txBox="1"/>
      </xdr:nvSpPr>
      <xdr:spPr>
        <a:xfrm>
          <a:off x="12475482" y="6135462"/>
          <a:ext cx="1884589" cy="1790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</a:t>
          </a:r>
          <a:r>
            <a:rPr lang="en-US" sz="1100" b="0" baseline="0"/>
            <a:t> county has no treatment facilities with accreditations like NCQA or JC</a:t>
          </a:r>
          <a:endParaRPr lang="en-US" sz="1100" b="0"/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Counties that are more than one standard deviation higher also have higher overdose rates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30</xdr:row>
      <xdr:rowOff>54432</xdr:rowOff>
    </xdr:from>
    <xdr:to>
      <xdr:col>21</xdr:col>
      <xdr:colOff>231775</xdr:colOff>
      <xdr:row>31</xdr:row>
      <xdr:rowOff>140157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7BF6F74-EF43-45BF-95B2-B69F255A737E}"/>
            </a:ext>
          </a:extLst>
        </xdr:cNvPr>
        <xdr:cNvSpPr txBox="1"/>
      </xdr:nvSpPr>
      <xdr:spPr>
        <a:xfrm>
          <a:off x="11076214" y="5783039"/>
          <a:ext cx="3293382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Accredited Treatment</a:t>
          </a:r>
          <a:r>
            <a:rPr lang="en-US" sz="1400" baseline="0"/>
            <a:t> Facilities</a:t>
          </a:r>
          <a:endParaRPr lang="en-US" sz="1400"/>
        </a:p>
      </xdr:txBody>
    </xdr:sp>
    <xdr:clientData/>
  </xdr:twoCellAnchor>
  <xdr:twoCellAnchor>
    <xdr:from>
      <xdr:col>1</xdr:col>
      <xdr:colOff>40822</xdr:colOff>
      <xdr:row>0</xdr:row>
      <xdr:rowOff>127000</xdr:rowOff>
    </xdr:from>
    <xdr:to>
      <xdr:col>9</xdr:col>
      <xdr:colOff>0</xdr:colOff>
      <xdr:row>4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4A1E705-D455-4CA8-A45D-67D360E7BE20}"/>
            </a:ext>
          </a:extLst>
        </xdr:cNvPr>
        <xdr:cNvSpPr txBox="1"/>
      </xdr:nvSpPr>
      <xdr:spPr>
        <a:xfrm>
          <a:off x="911679" y="127000"/>
          <a:ext cx="6082392" cy="75746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/>
            <a:t>Adams County</a:t>
          </a:r>
        </a:p>
      </xdr:txBody>
    </xdr:sp>
    <xdr:clientData/>
  </xdr:twoCellAnchor>
  <xdr:twoCellAnchor>
    <xdr:from>
      <xdr:col>23</xdr:col>
      <xdr:colOff>0</xdr:colOff>
      <xdr:row>4</xdr:row>
      <xdr:rowOff>190498</xdr:rowOff>
    </xdr:from>
    <xdr:to>
      <xdr:col>29</xdr:col>
      <xdr:colOff>585107</xdr:colOff>
      <xdr:row>7</xdr:row>
      <xdr:rowOff>163286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6E0EE99-9567-47DB-A99C-3676E270B0BB}"/>
            </a:ext>
          </a:extLst>
        </xdr:cNvPr>
        <xdr:cNvSpPr txBox="1"/>
      </xdr:nvSpPr>
      <xdr:spPr>
        <a:xfrm>
          <a:off x="14899821" y="979712"/>
          <a:ext cx="4640036" cy="530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Medical Assistance Population</a:t>
          </a:r>
        </a:p>
      </xdr:txBody>
    </xdr:sp>
    <xdr:clientData/>
  </xdr:twoCellAnchor>
  <xdr:twoCellAnchor>
    <xdr:from>
      <xdr:col>25</xdr:col>
      <xdr:colOff>118839</xdr:colOff>
      <xdr:row>27</xdr:row>
      <xdr:rowOff>145583</xdr:rowOff>
    </xdr:from>
    <xdr:to>
      <xdr:col>27</xdr:col>
      <xdr:colOff>108861</xdr:colOff>
      <xdr:row>36</xdr:row>
      <xdr:rowOff>81634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703CA7A-7892-4D59-A742-818D90609EE1}"/>
            </a:ext>
          </a:extLst>
        </xdr:cNvPr>
        <xdr:cNvSpPr txBox="1"/>
      </xdr:nvSpPr>
      <xdr:spPr>
        <a:xfrm>
          <a:off x="16243303" y="5302690"/>
          <a:ext cx="1595665" cy="1650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Higher rates of filled narcan prescriptions in this population  are associated with higher rates of overdose deaths</a:t>
          </a:r>
          <a:endParaRPr lang="en-US" sz="1100" b="1"/>
        </a:p>
      </xdr:txBody>
    </xdr:sp>
    <xdr:clientData/>
  </xdr:twoCellAnchor>
  <xdr:twoCellAnchor>
    <xdr:from>
      <xdr:col>22</xdr:col>
      <xdr:colOff>99790</xdr:colOff>
      <xdr:row>23</xdr:row>
      <xdr:rowOff>163275</xdr:rowOff>
    </xdr:from>
    <xdr:to>
      <xdr:col>27</xdr:col>
      <xdr:colOff>239490</xdr:colOff>
      <xdr:row>26</xdr:row>
      <xdr:rowOff>134700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E7BBBB9-FD67-4AFD-A774-EFB9D084FFB9}"/>
            </a:ext>
          </a:extLst>
        </xdr:cNvPr>
        <xdr:cNvSpPr txBox="1"/>
      </xdr:nvSpPr>
      <xdr:spPr>
        <a:xfrm>
          <a:off x="14849933" y="4558382"/>
          <a:ext cx="3119664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Individuals</a:t>
          </a:r>
          <a:r>
            <a:rPr lang="en-US" sz="1400" baseline="0"/>
            <a:t> on Medical Assistance that filled a Narcan Prescription</a:t>
          </a:r>
          <a:endParaRPr lang="en-US" sz="1400"/>
        </a:p>
      </xdr:txBody>
    </xdr:sp>
    <xdr:clientData/>
  </xdr:twoCellAnchor>
  <xdr:twoCellAnchor>
    <xdr:from>
      <xdr:col>26</xdr:col>
      <xdr:colOff>81642</xdr:colOff>
      <xdr:row>12</xdr:row>
      <xdr:rowOff>81644</xdr:rowOff>
    </xdr:from>
    <xdr:to>
      <xdr:col>30</xdr:col>
      <xdr:colOff>299356</xdr:colOff>
      <xdr:row>22</xdr:row>
      <xdr:rowOff>108858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881AD2F-C261-45D4-92DD-1433F8F5DF90}"/>
            </a:ext>
          </a:extLst>
        </xdr:cNvPr>
        <xdr:cNvSpPr txBox="1"/>
      </xdr:nvSpPr>
      <xdr:spPr>
        <a:xfrm>
          <a:off x="16818428" y="2381251"/>
          <a:ext cx="2680607" cy="1932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How you compare: </a:t>
          </a:r>
          <a:r>
            <a:rPr lang="en-US" sz="1100" b="0"/>
            <a:t>This county has lower than average enrollment rates among all ages, and enrollment among minors is within 1 standard deviation of the average rate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Why it matters: </a:t>
          </a:r>
          <a:r>
            <a:rPr lang="en-US" sz="1100" b="0" baseline="0"/>
            <a:t>While many factors related to medical assistance are not statistically significant, the models including these factors are the most strongly related to the rate of overdose</a:t>
          </a:r>
        </a:p>
      </xdr:txBody>
    </xdr:sp>
    <xdr:clientData/>
  </xdr:twoCellAnchor>
  <xdr:twoCellAnchor>
    <xdr:from>
      <xdr:col>23</xdr:col>
      <xdr:colOff>27214</xdr:colOff>
      <xdr:row>9</xdr:row>
      <xdr:rowOff>27214</xdr:rowOff>
    </xdr:from>
    <xdr:to>
      <xdr:col>30</xdr:col>
      <xdr:colOff>54428</xdr:colOff>
      <xdr:row>12</xdr:row>
      <xdr:rowOff>27214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A4443EB-B6A0-43E0-981D-4BB803D5DCAF}"/>
            </a:ext>
          </a:extLst>
        </xdr:cNvPr>
        <xdr:cNvSpPr txBox="1"/>
      </xdr:nvSpPr>
      <xdr:spPr>
        <a:xfrm>
          <a:off x="14927035" y="1755321"/>
          <a:ext cx="4327072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Rate of Average Monthly Enrollment in Medical Assistance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70"/>
  <sheetViews>
    <sheetView tabSelected="1" zoomScale="70" zoomScaleNormal="70" workbookViewId="0">
      <selection activeCell="R53" sqref="R53"/>
    </sheetView>
    <sheetView workbookViewId="1"/>
  </sheetViews>
  <sheetFormatPr defaultRowHeight="15" x14ac:dyDescent="0.25"/>
  <cols>
    <col min="1" max="1" width="13" bestFit="1" customWidth="1"/>
    <col min="2" max="2" width="16.42578125" bestFit="1" customWidth="1"/>
    <col min="3" max="3" width="18.5703125" bestFit="1" customWidth="1"/>
    <col min="5" max="5" width="10.85546875" bestFit="1" customWidth="1"/>
    <col min="10" max="10" width="6.140625" customWidth="1"/>
    <col min="23" max="23" width="2.140625" customWidth="1"/>
    <col min="27" max="27" width="14.85546875" customWidth="1"/>
    <col min="28" max="28" width="3.5703125" customWidth="1"/>
  </cols>
  <sheetData>
    <row r="1" spans="2:27" ht="15.75" thickBot="1" x14ac:dyDescent="0.3"/>
    <row r="2" spans="2:27" ht="15" customHeight="1" x14ac:dyDescent="0.25">
      <c r="B2" t="s">
        <v>177</v>
      </c>
      <c r="K2" s="13" t="str">
        <f>CONCATENATE("Total Population, 2016: ",CountyDataFinal!C2)</f>
        <v>Total Population, 2016: 101759</v>
      </c>
      <c r="L2" s="14"/>
      <c r="M2" s="30" t="str">
        <f>CONCATENATE("Rate of Overdose Deaths, 2016: ", CountyDataFinal!BO2, " per 100,000")</f>
        <v>Rate of Overdose Deaths, 2016: 27.6 per 100,000</v>
      </c>
      <c r="N2" s="31"/>
      <c r="O2" s="32"/>
      <c r="P2" s="24" t="s">
        <v>178</v>
      </c>
      <c r="Q2" s="25"/>
      <c r="R2" s="19" t="s">
        <v>181</v>
      </c>
      <c r="S2" s="20"/>
      <c r="T2" s="20"/>
      <c r="U2" s="20"/>
      <c r="V2" s="21"/>
    </row>
    <row r="3" spans="2:27" x14ac:dyDescent="0.25">
      <c r="B3" t="s">
        <v>179</v>
      </c>
      <c r="K3" s="15"/>
      <c r="L3" s="16"/>
      <c r="M3" s="33"/>
      <c r="N3" s="34"/>
      <c r="O3" s="35"/>
      <c r="P3" s="26"/>
      <c r="Q3" s="27"/>
      <c r="R3" s="7"/>
      <c r="S3" s="8"/>
      <c r="T3" s="8"/>
      <c r="U3" s="8"/>
      <c r="V3" s="9"/>
    </row>
    <row r="4" spans="2:27" ht="15.75" thickBot="1" x14ac:dyDescent="0.3">
      <c r="B4" t="s">
        <v>180</v>
      </c>
      <c r="K4" s="17"/>
      <c r="L4" s="18"/>
      <c r="M4" s="36"/>
      <c r="N4" s="37"/>
      <c r="O4" s="38"/>
      <c r="P4" s="28"/>
      <c r="Q4" s="29"/>
      <c r="R4" s="10"/>
      <c r="S4" s="11"/>
      <c r="T4" s="11"/>
      <c r="U4" s="11"/>
      <c r="V4" s="12"/>
    </row>
    <row r="6" spans="2:27" ht="14.25" customHeight="1" x14ac:dyDescent="0.25"/>
    <row r="9" spans="2:27" ht="15" customHeight="1" x14ac:dyDescent="0.25"/>
    <row r="10" spans="2:27" ht="15" customHeight="1" x14ac:dyDescent="0.25">
      <c r="X10" s="23"/>
      <c r="Y10" s="23"/>
      <c r="Z10" s="23"/>
      <c r="AA10" s="23"/>
    </row>
    <row r="11" spans="2:27" ht="15" customHeight="1" x14ac:dyDescent="0.25">
      <c r="B11" s="39">
        <f>CountyDataFinal!BM2</f>
        <v>61927</v>
      </c>
      <c r="E11" s="39" t="str">
        <f>CONCATENATE(CountyDataFinal!BC2," per 1000")</f>
        <v>24.6 per 1000</v>
      </c>
      <c r="F11" s="39"/>
      <c r="K11" s="39" t="str">
        <f>CONCATENATE(ROUND(CountyDataFinal!AX2,2)," per 1000")</f>
        <v>0.34 per 1000</v>
      </c>
      <c r="L11" s="39"/>
      <c r="Q11" s="39" t="str">
        <f>CONCATENATE(ROUND(CountyDataFinal!AG2,1)," per 1000")</f>
        <v>441.3 per 1000</v>
      </c>
      <c r="R11" s="39"/>
      <c r="S11" s="5"/>
      <c r="T11" s="5"/>
      <c r="X11" s="23"/>
      <c r="Y11" s="23"/>
      <c r="Z11" s="23"/>
      <c r="AA11" s="23"/>
    </row>
    <row r="12" spans="2:27" ht="15" customHeight="1" x14ac:dyDescent="0.25">
      <c r="B12" s="39"/>
      <c r="E12" s="39"/>
      <c r="F12" s="39"/>
      <c r="K12" s="39"/>
      <c r="L12" s="39"/>
      <c r="Q12" s="39"/>
      <c r="R12" s="39"/>
      <c r="S12" s="5"/>
      <c r="T12" s="5"/>
      <c r="X12" s="23"/>
      <c r="Y12" s="23"/>
      <c r="Z12" s="23"/>
      <c r="AA12" s="23"/>
    </row>
    <row r="13" spans="2:27" ht="15" customHeight="1" x14ac:dyDescent="0.25">
      <c r="B13" s="39"/>
      <c r="E13" s="39"/>
      <c r="F13" s="39"/>
      <c r="K13" s="39"/>
      <c r="L13" s="39"/>
      <c r="Q13" s="39"/>
      <c r="R13" s="39"/>
      <c r="S13" s="6"/>
      <c r="T13" s="5"/>
      <c r="X13" s="4"/>
      <c r="Y13" s="4"/>
    </row>
    <row r="14" spans="2:27" ht="15" customHeight="1" x14ac:dyDescent="0.25">
      <c r="B14" s="39"/>
      <c r="E14" s="39"/>
      <c r="F14" s="39"/>
      <c r="K14" s="39"/>
      <c r="L14" s="39"/>
      <c r="Q14" s="39"/>
      <c r="R14" s="39"/>
      <c r="S14" s="6"/>
      <c r="T14" s="5"/>
      <c r="X14" s="41" t="str">
        <f>CONCATENATE(ROUND(CountyDataFinal!AS2,2)," individuals per 1000 ")</f>
        <v xml:space="preserve">153.24 individuals per 1000 </v>
      </c>
      <c r="Y14" s="41"/>
      <c r="Z14" s="41"/>
      <c r="AA14" s="42"/>
    </row>
    <row r="15" spans="2:27" ht="15" customHeight="1" x14ac:dyDescent="0.25">
      <c r="B15" s="39"/>
      <c r="E15" s="39"/>
      <c r="F15" s="39"/>
      <c r="K15" s="39"/>
      <c r="L15" s="39"/>
      <c r="Q15" s="39"/>
      <c r="R15" s="39"/>
      <c r="S15" s="6"/>
      <c r="T15" s="5"/>
      <c r="X15" s="41"/>
      <c r="Y15" s="41"/>
      <c r="Z15" s="41"/>
      <c r="AA15" s="42"/>
    </row>
    <row r="16" spans="2:27" ht="15" customHeight="1" x14ac:dyDescent="0.25">
      <c r="B16" s="39"/>
      <c r="E16" s="39"/>
      <c r="F16" s="39"/>
      <c r="K16" s="39"/>
      <c r="L16" s="39"/>
      <c r="Q16" s="39"/>
      <c r="R16" s="39"/>
      <c r="S16" s="6"/>
      <c r="T16" s="5"/>
      <c r="X16" s="41"/>
      <c r="Y16" s="41"/>
      <c r="Z16" s="41"/>
      <c r="AA16" s="42"/>
    </row>
    <row r="17" spans="2:27" ht="15" customHeight="1" x14ac:dyDescent="0.25">
      <c r="B17" s="39"/>
      <c r="E17" s="39"/>
      <c r="F17" s="39"/>
      <c r="K17" s="39"/>
      <c r="L17" s="39"/>
      <c r="Q17" s="39"/>
      <c r="R17" s="39"/>
      <c r="S17" s="6"/>
      <c r="T17" s="5"/>
      <c r="X17" s="41"/>
      <c r="Y17" s="41"/>
      <c r="Z17" s="41"/>
      <c r="AA17" s="42"/>
    </row>
    <row r="18" spans="2:27" ht="15" customHeight="1" x14ac:dyDescent="0.25">
      <c r="B18" s="39"/>
      <c r="E18" s="39"/>
      <c r="F18" s="39"/>
      <c r="Q18" s="39"/>
      <c r="R18" s="39"/>
      <c r="S18" s="6"/>
      <c r="T18" s="5"/>
      <c r="X18" s="3"/>
      <c r="Y18" s="3"/>
      <c r="AA18" s="5"/>
    </row>
    <row r="19" spans="2:27" ht="15" customHeight="1" x14ac:dyDescent="0.25">
      <c r="B19" s="39"/>
      <c r="E19" s="39"/>
      <c r="F19" s="39"/>
      <c r="Q19" s="39"/>
      <c r="R19" s="39"/>
      <c r="S19" s="6"/>
      <c r="T19" s="5"/>
      <c r="X19" s="41" t="str">
        <f>CONCATENATE(ROUND(CountyDataFinal!AT2,2)," minors per 1000 ")</f>
        <v xml:space="preserve">75.47 minors per 1000 </v>
      </c>
      <c r="Y19" s="41"/>
      <c r="Z19" s="41"/>
      <c r="AA19" s="42"/>
    </row>
    <row r="20" spans="2:27" ht="15" customHeight="1" x14ac:dyDescent="0.25">
      <c r="E20" s="39"/>
      <c r="F20" s="39"/>
      <c r="X20" s="41"/>
      <c r="Y20" s="41"/>
      <c r="Z20" s="41"/>
      <c r="AA20" s="42"/>
    </row>
    <row r="21" spans="2:27" ht="15" customHeight="1" x14ac:dyDescent="0.25">
      <c r="X21" s="41"/>
      <c r="Y21" s="41"/>
      <c r="Z21" s="41"/>
      <c r="AA21" s="42"/>
    </row>
    <row r="22" spans="2:27" ht="15" customHeight="1" x14ac:dyDescent="0.25">
      <c r="K22" s="40" t="str">
        <f>CountyDataFinal!BD2</f>
        <v>Partial coverage</v>
      </c>
      <c r="L22" s="40"/>
      <c r="N22" t="s">
        <v>173</v>
      </c>
      <c r="O22">
        <v>23</v>
      </c>
      <c r="X22" s="41"/>
      <c r="Y22" s="41"/>
      <c r="Z22" s="41"/>
      <c r="AA22" s="42"/>
    </row>
    <row r="23" spans="2:27" ht="15" customHeight="1" x14ac:dyDescent="0.25">
      <c r="K23" s="40"/>
      <c r="L23" s="40"/>
      <c r="N23" t="s">
        <v>175</v>
      </c>
      <c r="O23">
        <v>35</v>
      </c>
      <c r="Q23" s="39" t="str">
        <f>CONCATENATE(ROUND(CountyDataFinal!BB2,1)," per 1000")</f>
        <v>0.1 per 1000</v>
      </c>
      <c r="R23" s="39"/>
      <c r="AA23" s="5"/>
    </row>
    <row r="24" spans="2:27" ht="15" customHeight="1" x14ac:dyDescent="0.25">
      <c r="E24" s="39" t="str">
        <f>CONCATENATE(ROUND(CountyDataFinal!AZ2,2)," per 1000")</f>
        <v>1.32 per 1000</v>
      </c>
      <c r="F24" s="39"/>
      <c r="K24" s="40"/>
      <c r="L24" s="40"/>
      <c r="N24" t="s">
        <v>174</v>
      </c>
      <c r="O24">
        <v>5</v>
      </c>
      <c r="Q24" s="39"/>
      <c r="R24" s="39"/>
    </row>
    <row r="25" spans="2:27" ht="15" customHeight="1" x14ac:dyDescent="0.25">
      <c r="E25" s="39"/>
      <c r="F25" s="39"/>
      <c r="K25" s="40"/>
      <c r="L25" s="40"/>
      <c r="N25" t="s">
        <v>176</v>
      </c>
      <c r="O25">
        <v>4</v>
      </c>
      <c r="Q25" s="39"/>
      <c r="R25" s="39"/>
    </row>
    <row r="26" spans="2:27" ht="15" customHeight="1" x14ac:dyDescent="0.25">
      <c r="E26" s="39"/>
      <c r="F26" s="39"/>
      <c r="K26" s="40"/>
      <c r="L26" s="40"/>
      <c r="Q26" s="39"/>
      <c r="R26" s="39"/>
    </row>
    <row r="27" spans="2:27" ht="15" customHeight="1" x14ac:dyDescent="0.25">
      <c r="E27" s="39"/>
      <c r="F27" s="39"/>
      <c r="K27" s="40"/>
      <c r="L27" s="40"/>
      <c r="Q27" s="39"/>
      <c r="R27" s="39"/>
    </row>
    <row r="28" spans="2:27" ht="15" customHeight="1" x14ac:dyDescent="0.25">
      <c r="E28" s="39"/>
      <c r="F28" s="39"/>
      <c r="K28" s="40"/>
      <c r="L28" s="40"/>
      <c r="Q28" s="39"/>
      <c r="R28" s="39"/>
      <c r="X28" s="22" t="str">
        <f>CONCATENATE(ROUND(CountyDataFinal!AN2,2)," per 1000")</f>
        <v>0.11 per 1000</v>
      </c>
      <c r="Y28" s="22"/>
    </row>
    <row r="29" spans="2:27" ht="15" customHeight="1" x14ac:dyDescent="0.25">
      <c r="E29" s="39"/>
      <c r="F29" s="39"/>
      <c r="Q29" s="39"/>
      <c r="R29" s="39"/>
      <c r="X29" s="22"/>
      <c r="Y29" s="22"/>
    </row>
    <row r="30" spans="2:27" ht="15" customHeight="1" x14ac:dyDescent="0.25">
      <c r="E30" s="39"/>
      <c r="F30" s="39"/>
      <c r="Q30" s="6"/>
      <c r="R30" s="6"/>
      <c r="X30" s="22"/>
      <c r="Y30" s="22"/>
    </row>
    <row r="31" spans="2:27" ht="15" customHeight="1" x14ac:dyDescent="0.25">
      <c r="E31" s="39"/>
      <c r="F31" s="39"/>
      <c r="Q31" s="6"/>
      <c r="R31" s="6"/>
      <c r="X31" s="22"/>
      <c r="Y31" s="22"/>
    </row>
    <row r="32" spans="2:27" ht="15" customHeight="1" x14ac:dyDescent="0.25">
      <c r="E32" s="39"/>
      <c r="F32" s="39"/>
      <c r="X32" s="22"/>
      <c r="Y32" s="22"/>
    </row>
    <row r="33" spans="5:25" ht="15" customHeight="1" x14ac:dyDescent="0.25">
      <c r="X33" s="22"/>
      <c r="Y33" s="22"/>
    </row>
    <row r="34" spans="5:25" ht="15" customHeight="1" x14ac:dyDescent="0.25">
      <c r="Q34" s="39" t="str">
        <f>CONCATENATE(ROUND(CountyDataFinal!BY2,1)," per 1000")</f>
        <v>0 per 1000</v>
      </c>
      <c r="R34" s="39"/>
      <c r="X34" s="22"/>
      <c r="Y34" s="22"/>
    </row>
    <row r="35" spans="5:25" ht="15" customHeight="1" x14ac:dyDescent="0.25">
      <c r="Q35" s="39"/>
      <c r="R35" s="39"/>
    </row>
    <row r="36" spans="5:25" ht="15" customHeight="1" x14ac:dyDescent="0.25">
      <c r="Q36" s="39"/>
      <c r="R36" s="39"/>
    </row>
    <row r="37" spans="5:25" ht="15" customHeight="1" x14ac:dyDescent="0.25">
      <c r="E37" s="22" t="str">
        <f>CONCATENATE(ROUND(CountyDataFinal!BI2,3)*100,"%")</f>
        <v>18.1%</v>
      </c>
      <c r="F37" s="22"/>
      <c r="Q37" s="39"/>
      <c r="R37" s="39"/>
    </row>
    <row r="38" spans="5:25" ht="15" customHeight="1" x14ac:dyDescent="0.25">
      <c r="E38" s="22"/>
      <c r="F38" s="22"/>
      <c r="Q38" s="39"/>
      <c r="R38" s="39"/>
    </row>
    <row r="39" spans="5:25" ht="15" customHeight="1" x14ac:dyDescent="0.25">
      <c r="E39" s="22"/>
      <c r="F39" s="22"/>
      <c r="Q39" s="39"/>
      <c r="R39" s="39"/>
    </row>
    <row r="40" spans="5:25" ht="15" customHeight="1" x14ac:dyDescent="0.25">
      <c r="E40" s="22"/>
      <c r="F40" s="22"/>
      <c r="Q40" s="39"/>
      <c r="R40" s="39"/>
    </row>
    <row r="41" spans="5:25" ht="15" customHeight="1" x14ac:dyDescent="0.25">
      <c r="E41" s="22"/>
      <c r="F41" s="22"/>
    </row>
    <row r="42" spans="5:25" ht="15" customHeight="1" x14ac:dyDescent="0.25">
      <c r="E42" s="22"/>
      <c r="F42" s="22"/>
    </row>
    <row r="43" spans="5:25" ht="15" customHeight="1" x14ac:dyDescent="0.25">
      <c r="E43" s="22"/>
      <c r="F43" s="22"/>
    </row>
    <row r="44" spans="5:25" ht="15" customHeight="1" x14ac:dyDescent="0.25">
      <c r="E44" s="22"/>
      <c r="F44" s="22"/>
    </row>
    <row r="45" spans="5:25" ht="15" customHeight="1" x14ac:dyDescent="0.25">
      <c r="E45" s="22"/>
      <c r="F45" s="22"/>
    </row>
    <row r="46" spans="5:25" ht="15" customHeight="1" x14ac:dyDescent="0.25">
      <c r="E46" s="22"/>
      <c r="F46" s="22"/>
    </row>
    <row r="47" spans="5:25" ht="15" customHeight="1" x14ac:dyDescent="0.25"/>
    <row r="48" spans="5:25" ht="15" customHeight="1" x14ac:dyDescent="0.25"/>
    <row r="49" spans="5:6" ht="15" customHeight="1" x14ac:dyDescent="0.25"/>
    <row r="50" spans="5:6" ht="15" customHeight="1" x14ac:dyDescent="0.25"/>
    <row r="51" spans="5:6" ht="15" customHeight="1" x14ac:dyDescent="0.25">
      <c r="E51" s="22" t="str">
        <f>CONCATENATE(ROUND(CountyDataFinal!BL2,2)," per 1000")</f>
        <v>0.18 per 1000</v>
      </c>
      <c r="F51" s="22"/>
    </row>
    <row r="52" spans="5:6" ht="15" customHeight="1" x14ac:dyDescent="0.25">
      <c r="E52" s="22"/>
      <c r="F52" s="22"/>
    </row>
    <row r="53" spans="5:6" ht="15" customHeight="1" x14ac:dyDescent="0.25">
      <c r="E53" s="22"/>
      <c r="F53" s="22"/>
    </row>
    <row r="54" spans="5:6" ht="15" customHeight="1" x14ac:dyDescent="0.25">
      <c r="E54" s="22"/>
      <c r="F54" s="22"/>
    </row>
    <row r="55" spans="5:6" x14ac:dyDescent="0.25">
      <c r="E55" s="22"/>
      <c r="F55" s="22"/>
    </row>
    <row r="56" spans="5:6" x14ac:dyDescent="0.25">
      <c r="E56" s="22"/>
      <c r="F56" s="22"/>
    </row>
    <row r="57" spans="5:6" x14ac:dyDescent="0.25">
      <c r="E57" s="22"/>
      <c r="F57" s="22"/>
    </row>
    <row r="58" spans="5:6" ht="15" customHeight="1" x14ac:dyDescent="0.25"/>
    <row r="59" spans="5:6" ht="15" customHeight="1" x14ac:dyDescent="0.25"/>
    <row r="60" spans="5:6" ht="15" customHeight="1" x14ac:dyDescent="0.25"/>
    <row r="61" spans="5:6" ht="15" customHeight="1" x14ac:dyDescent="0.25"/>
    <row r="62" spans="5:6" ht="15" customHeight="1" x14ac:dyDescent="0.25"/>
    <row r="63" spans="5:6" ht="15" customHeight="1" x14ac:dyDescent="0.25"/>
    <row r="64" spans="5: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mergeCells count="18">
    <mergeCell ref="Q34:R40"/>
    <mergeCell ref="X14:Z17"/>
    <mergeCell ref="X19:Z22"/>
    <mergeCell ref="E51:F57"/>
    <mergeCell ref="E11:F20"/>
    <mergeCell ref="E24:F32"/>
    <mergeCell ref="B11:B19"/>
    <mergeCell ref="E37:F46"/>
    <mergeCell ref="X28:Y34"/>
    <mergeCell ref="P2:Q4"/>
    <mergeCell ref="M2:O4"/>
    <mergeCell ref="K11:L17"/>
    <mergeCell ref="K22:L28"/>
    <mergeCell ref="Q11:R19"/>
    <mergeCell ref="Q23:R29"/>
    <mergeCell ref="K2:L4"/>
    <mergeCell ref="R2:V2"/>
    <mergeCell ref="X10:AA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68"/>
  <sheetViews>
    <sheetView workbookViewId="0">
      <selection sqref="A1:CU68"/>
    </sheetView>
    <sheetView tabSelected="1" topLeftCell="CU1" workbookViewId="1">
      <selection activeCell="CW2" sqref="CW2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2.85546875" bestFit="1" customWidth="1"/>
    <col min="4" max="4" width="7" bestFit="1" customWidth="1"/>
    <col min="5" max="6" width="8.28515625" bestFit="1" customWidth="1"/>
    <col min="7" max="7" width="8.140625" bestFit="1" customWidth="1"/>
    <col min="8" max="8" width="11.140625" bestFit="1" customWidth="1"/>
    <col min="9" max="10" width="7" bestFit="1" customWidth="1"/>
    <col min="11" max="11" width="16" bestFit="1" customWidth="1"/>
    <col min="12" max="13" width="12" bestFit="1" customWidth="1"/>
    <col min="14" max="14" width="12.42578125" bestFit="1" customWidth="1"/>
    <col min="15" max="21" width="12" bestFit="1" customWidth="1"/>
    <col min="22" max="22" width="22.5703125" bestFit="1" customWidth="1"/>
    <col min="23" max="23" width="21" bestFit="1" customWidth="1"/>
    <col min="24" max="24" width="20.140625" bestFit="1" customWidth="1"/>
    <col min="25" max="25" width="20.28515625" bestFit="1" customWidth="1"/>
    <col min="26" max="26" width="24.140625" bestFit="1" customWidth="1"/>
    <col min="27" max="27" width="17.85546875" bestFit="1" customWidth="1"/>
    <col min="28" max="28" width="13.28515625" bestFit="1" customWidth="1"/>
    <col min="29" max="29" width="16.5703125" bestFit="1" customWidth="1"/>
    <col min="30" max="30" width="8.7109375" bestFit="1" customWidth="1"/>
    <col min="31" max="31" width="22.28515625" bestFit="1" customWidth="1"/>
    <col min="32" max="32" width="19" bestFit="1" customWidth="1"/>
    <col min="33" max="33" width="18.42578125" bestFit="1" customWidth="1"/>
    <col min="34" max="34" width="13.140625" bestFit="1" customWidth="1"/>
    <col min="35" max="35" width="16.140625" bestFit="1" customWidth="1"/>
    <col min="36" max="36" width="11.42578125" bestFit="1" customWidth="1"/>
    <col min="37" max="37" width="16.140625" bestFit="1" customWidth="1"/>
    <col min="38" max="38" width="6.28515625" bestFit="1" customWidth="1"/>
    <col min="39" max="39" width="41.140625" bestFit="1" customWidth="1"/>
    <col min="40" max="40" width="18.42578125" bestFit="1" customWidth="1"/>
    <col min="41" max="41" width="21.140625" bestFit="1" customWidth="1"/>
    <col min="42" max="42" width="25" bestFit="1" customWidth="1"/>
    <col min="43" max="43" width="21.140625" bestFit="1" customWidth="1"/>
    <col min="44" max="44" width="25" bestFit="1" customWidth="1"/>
    <col min="45" max="45" width="23.28515625" bestFit="1" customWidth="1"/>
    <col min="46" max="46" width="28.140625" bestFit="1" customWidth="1"/>
    <col min="47" max="47" width="14.5703125" bestFit="1" customWidth="1"/>
    <col min="48" max="48" width="17.42578125" bestFit="1" customWidth="1"/>
    <col min="49" max="49" width="16" bestFit="1" customWidth="1"/>
    <col min="50" max="50" width="19" bestFit="1" customWidth="1"/>
    <col min="51" max="51" width="24.28515625" bestFit="1" customWidth="1"/>
    <col min="52" max="52" width="16.5703125" style="2" bestFit="1" customWidth="1"/>
    <col min="53" max="53" width="10" bestFit="1" customWidth="1"/>
    <col min="54" max="54" width="12.5703125" bestFit="1" customWidth="1"/>
    <col min="55" max="55" width="14.28515625" bestFit="1" customWidth="1"/>
    <col min="56" max="56" width="39.7109375" bestFit="1" customWidth="1"/>
    <col min="57" max="57" width="29.42578125" bestFit="1" customWidth="1"/>
    <col min="58" max="58" width="20.42578125" bestFit="1" customWidth="1"/>
    <col min="59" max="59" width="28.42578125" bestFit="1" customWidth="1"/>
    <col min="60" max="60" width="39.42578125" bestFit="1" customWidth="1"/>
    <col min="61" max="61" width="13.140625" bestFit="1" customWidth="1"/>
    <col min="62" max="62" width="17" bestFit="1" customWidth="1"/>
    <col min="63" max="63" width="17.42578125" bestFit="1" customWidth="1"/>
    <col min="64" max="64" width="12" bestFit="1" customWidth="1"/>
    <col min="65" max="65" width="23.7109375" bestFit="1" customWidth="1"/>
    <col min="66" max="66" width="19.85546875" bestFit="1" customWidth="1"/>
    <col min="67" max="67" width="11.28515625" bestFit="1" customWidth="1"/>
    <col min="68" max="68" width="30.5703125" bestFit="1" customWidth="1"/>
    <col min="69" max="69" width="14.5703125" bestFit="1" customWidth="1"/>
    <col min="70" max="70" width="13.85546875" bestFit="1" customWidth="1"/>
    <col min="71" max="71" width="18.42578125" bestFit="1" customWidth="1"/>
    <col min="72" max="72" width="11.140625" bestFit="1" customWidth="1"/>
    <col min="73" max="73" width="8.42578125" bestFit="1" customWidth="1"/>
    <col min="74" max="74" width="12" bestFit="1" customWidth="1"/>
    <col min="75" max="75" width="19.140625" bestFit="1" customWidth="1"/>
    <col min="76" max="76" width="13.85546875" bestFit="1" customWidth="1"/>
    <col min="77" max="77" width="12" bestFit="1" customWidth="1"/>
    <col min="78" max="78" width="8.85546875" bestFit="1" customWidth="1"/>
    <col min="79" max="79" width="12" bestFit="1" customWidth="1"/>
    <col min="80" max="80" width="20.140625" bestFit="1" customWidth="1"/>
    <col min="81" max="81" width="15.140625" bestFit="1" customWidth="1"/>
    <col min="82" max="82" width="17.42578125" bestFit="1" customWidth="1"/>
    <col min="83" max="83" width="15.28515625" bestFit="1" customWidth="1"/>
    <col min="84" max="84" width="14" bestFit="1" customWidth="1"/>
    <col min="85" max="85" width="14.140625" bestFit="1" customWidth="1"/>
    <col min="86" max="87" width="22" bestFit="1" customWidth="1"/>
    <col min="88" max="88" width="11.5703125" bestFit="1" customWidth="1"/>
    <col min="89" max="89" width="14.140625" bestFit="1" customWidth="1"/>
    <col min="90" max="91" width="14.5703125" bestFit="1" customWidth="1"/>
    <col min="92" max="92" width="14.42578125" bestFit="1" customWidth="1"/>
    <col min="93" max="93" width="17.28515625" bestFit="1" customWidth="1"/>
    <col min="94" max="94" width="19.5703125" bestFit="1" customWidth="1"/>
    <col min="95" max="95" width="12.5703125" bestFit="1" customWidth="1"/>
    <col min="96" max="96" width="22" bestFit="1" customWidth="1"/>
    <col min="97" max="97" width="13.42578125" bestFit="1" customWidth="1"/>
    <col min="98" max="98" width="15.5703125" bestFit="1" customWidth="1"/>
    <col min="99" max="99" width="14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196</v>
      </c>
      <c r="CW1" t="s">
        <v>197</v>
      </c>
      <c r="CX1" t="s">
        <v>198</v>
      </c>
    </row>
    <row r="2" spans="1:102" x14ac:dyDescent="0.25">
      <c r="A2">
        <v>1</v>
      </c>
      <c r="B2" t="s">
        <v>87</v>
      </c>
      <c r="C2">
        <v>101759</v>
      </c>
      <c r="D2">
        <v>50232</v>
      </c>
      <c r="E2">
        <v>24536</v>
      </c>
      <c r="F2">
        <v>34634</v>
      </c>
      <c r="G2">
        <v>25443</v>
      </c>
      <c r="H2">
        <v>43.1</v>
      </c>
      <c r="I2">
        <v>93855</v>
      </c>
      <c r="J2">
        <v>1465</v>
      </c>
      <c r="K2">
        <v>11</v>
      </c>
      <c r="L2">
        <v>0.49363692599999998</v>
      </c>
      <c r="M2">
        <v>0.50636307400000002</v>
      </c>
      <c r="N2">
        <v>0.16849615300000001</v>
      </c>
      <c r="O2">
        <v>0.24111872200000001</v>
      </c>
      <c r="P2">
        <v>0.340353187</v>
      </c>
      <c r="Q2">
        <v>0.25003193800000001</v>
      </c>
      <c r="R2">
        <v>0.92232628100000003</v>
      </c>
      <c r="S2">
        <v>1.4396760999999999E-2</v>
      </c>
      <c r="T2">
        <v>6.3276957999999994E-2</v>
      </c>
      <c r="U2">
        <v>0.108098547</v>
      </c>
      <c r="V2">
        <v>1.8692503410000001</v>
      </c>
      <c r="W2">
        <v>4</v>
      </c>
      <c r="X2">
        <v>2</v>
      </c>
      <c r="Y2">
        <v>0.185946369</v>
      </c>
      <c r="Z2">
        <v>14</v>
      </c>
      <c r="AA2">
        <v>3.2770000000000001E-2</v>
      </c>
      <c r="AB2">
        <v>0</v>
      </c>
      <c r="AC2">
        <v>3.2770000000000001E-2</v>
      </c>
      <c r="AD2">
        <v>8</v>
      </c>
      <c r="AE2">
        <v>0.137579968</v>
      </c>
      <c r="AF2">
        <v>7.8617124999999996E-2</v>
      </c>
      <c r="AG2">
        <v>441.28988049999998</v>
      </c>
      <c r="AH2">
        <v>504</v>
      </c>
      <c r="AI2">
        <v>4.9528788610000003</v>
      </c>
      <c r="AJ2">
        <v>286</v>
      </c>
      <c r="AK2">
        <v>2.8105622110000001</v>
      </c>
      <c r="AL2">
        <v>11</v>
      </c>
      <c r="AM2" t="s">
        <v>88</v>
      </c>
      <c r="AN2">
        <v>0.108098547</v>
      </c>
      <c r="AO2">
        <v>15593.666670000001</v>
      </c>
      <c r="AP2">
        <v>7679.75</v>
      </c>
      <c r="AQ2">
        <v>15460.25</v>
      </c>
      <c r="AR2">
        <v>7728.75</v>
      </c>
      <c r="AS2">
        <v>153.2411548</v>
      </c>
      <c r="AT2">
        <v>75.469982999999999</v>
      </c>
      <c r="AU2">
        <v>64</v>
      </c>
      <c r="AV2">
        <v>6.0000000000000001E-3</v>
      </c>
      <c r="AW2">
        <v>35</v>
      </c>
      <c r="AX2">
        <v>0.34394992099999999</v>
      </c>
      <c r="AY2">
        <v>134</v>
      </c>
      <c r="AZ2">
        <v>1.3168368399999999</v>
      </c>
      <c r="BA2">
        <v>7</v>
      </c>
      <c r="BB2">
        <v>6.8789983999999998E-2</v>
      </c>
      <c r="BC2">
        <v>24.6</v>
      </c>
      <c r="BD2" t="s">
        <v>89</v>
      </c>
      <c r="BE2">
        <v>14</v>
      </c>
      <c r="BF2">
        <v>0.137579968</v>
      </c>
      <c r="BG2">
        <v>83</v>
      </c>
      <c r="BH2">
        <v>15</v>
      </c>
      <c r="BI2">
        <v>0.180722892</v>
      </c>
      <c r="BJ2" t="s">
        <v>90</v>
      </c>
      <c r="BK2">
        <v>18</v>
      </c>
      <c r="BL2">
        <v>0.17688853099999999</v>
      </c>
      <c r="BM2">
        <v>61927</v>
      </c>
      <c r="BN2">
        <v>1492</v>
      </c>
      <c r="BO2">
        <v>27.6</v>
      </c>
      <c r="BP2">
        <v>3</v>
      </c>
      <c r="BQ2" t="s">
        <v>91</v>
      </c>
      <c r="BR2">
        <v>3</v>
      </c>
      <c r="BS2">
        <v>3</v>
      </c>
      <c r="BT2">
        <v>1</v>
      </c>
      <c r="BU2">
        <v>0</v>
      </c>
      <c r="BV2">
        <v>2.9481422E-2</v>
      </c>
      <c r="BW2">
        <v>2.9481422E-2</v>
      </c>
      <c r="BX2">
        <v>9.8271409999999993E-3</v>
      </c>
      <c r="BY2">
        <v>0</v>
      </c>
      <c r="BZ2">
        <v>3</v>
      </c>
      <c r="CA2">
        <v>2.9481422E-2</v>
      </c>
      <c r="CB2">
        <v>135</v>
      </c>
      <c r="CC2">
        <v>1.326663981</v>
      </c>
      <c r="CD2" t="s">
        <v>92</v>
      </c>
      <c r="CE2">
        <v>0</v>
      </c>
      <c r="CF2">
        <v>0</v>
      </c>
      <c r="CG2" t="s">
        <v>93</v>
      </c>
      <c r="CH2" t="s">
        <v>94</v>
      </c>
      <c r="CI2" t="s">
        <v>89</v>
      </c>
      <c r="CJ2">
        <v>37</v>
      </c>
      <c r="CK2" t="s">
        <v>90</v>
      </c>
      <c r="CL2" t="s">
        <v>90</v>
      </c>
      <c r="CM2" t="s">
        <v>90</v>
      </c>
      <c r="CN2" t="s">
        <v>90</v>
      </c>
      <c r="CO2" t="s">
        <v>90</v>
      </c>
      <c r="CP2" t="s">
        <v>194</v>
      </c>
      <c r="CQ2" t="s">
        <v>90</v>
      </c>
      <c r="CR2" t="s">
        <v>90</v>
      </c>
      <c r="CS2" t="s">
        <v>90</v>
      </c>
      <c r="CT2" t="s">
        <v>90</v>
      </c>
      <c r="CU2" t="s">
        <v>195</v>
      </c>
      <c r="CV2" t="s">
        <v>195</v>
      </c>
      <c r="CW2" t="s">
        <v>195</v>
      </c>
      <c r="CX2" t="s">
        <v>90</v>
      </c>
    </row>
    <row r="3" spans="1:102" x14ac:dyDescent="0.25">
      <c r="A3">
        <v>2</v>
      </c>
      <c r="B3" t="s">
        <v>95</v>
      </c>
      <c r="C3">
        <v>1230360</v>
      </c>
      <c r="D3">
        <v>593029</v>
      </c>
      <c r="E3">
        <v>338725</v>
      </c>
      <c r="F3">
        <v>400409</v>
      </c>
      <c r="G3">
        <v>297642</v>
      </c>
      <c r="H3">
        <v>40.799999999999997</v>
      </c>
      <c r="I3">
        <v>992002</v>
      </c>
      <c r="J3">
        <v>159592</v>
      </c>
      <c r="K3">
        <v>38</v>
      </c>
      <c r="L3">
        <v>0.48199632599999997</v>
      </c>
      <c r="M3">
        <v>0.51800367400000003</v>
      </c>
      <c r="N3">
        <v>0.15733931500000001</v>
      </c>
      <c r="O3">
        <v>0.27530560199999998</v>
      </c>
      <c r="P3">
        <v>0.32544052099999998</v>
      </c>
      <c r="Q3">
        <v>0.241914562</v>
      </c>
      <c r="R3">
        <v>0.80626971000000003</v>
      </c>
      <c r="S3">
        <v>0.12971162899999999</v>
      </c>
      <c r="T3">
        <v>6.4018661000000004E-2</v>
      </c>
      <c r="U3">
        <v>3.0885269E-2</v>
      </c>
      <c r="V3">
        <v>4.2885181149999996</v>
      </c>
      <c r="W3">
        <v>4</v>
      </c>
      <c r="X3">
        <v>4</v>
      </c>
      <c r="Y3">
        <v>1.5015934019999999</v>
      </c>
      <c r="Z3">
        <v>50</v>
      </c>
      <c r="AA3">
        <v>7.0941900000000002</v>
      </c>
      <c r="AB3">
        <v>5.7395500000000004</v>
      </c>
      <c r="AC3">
        <v>1.3546400000000001</v>
      </c>
      <c r="AD3">
        <v>73</v>
      </c>
      <c r="AE3">
        <v>4.0638512000000002E-2</v>
      </c>
      <c r="AF3">
        <v>5.9332228000000001E-2</v>
      </c>
      <c r="AG3">
        <v>907.87398029999997</v>
      </c>
      <c r="AH3">
        <v>11978</v>
      </c>
      <c r="AI3">
        <v>9.7353620079999992</v>
      </c>
      <c r="AJ3">
        <v>7889</v>
      </c>
      <c r="AK3">
        <v>6.4119444720000001</v>
      </c>
      <c r="AL3">
        <v>1117</v>
      </c>
      <c r="AM3" t="s">
        <v>88</v>
      </c>
      <c r="AN3">
        <v>0.90786436500000001</v>
      </c>
      <c r="AO3">
        <v>238158.1667</v>
      </c>
      <c r="AP3">
        <v>96755.833329999994</v>
      </c>
      <c r="AQ3">
        <v>233349.5</v>
      </c>
      <c r="AR3">
        <v>96702.333329999994</v>
      </c>
      <c r="AS3">
        <v>193.56787170000001</v>
      </c>
      <c r="AT3">
        <v>78.640262469999996</v>
      </c>
      <c r="AU3">
        <v>467</v>
      </c>
      <c r="AV3">
        <v>1.2E-2</v>
      </c>
      <c r="AW3">
        <v>1076</v>
      </c>
      <c r="AX3">
        <v>0.87454078499999999</v>
      </c>
      <c r="AY3">
        <v>1145</v>
      </c>
      <c r="AZ3">
        <v>0.93062193199999999</v>
      </c>
      <c r="BA3">
        <v>184</v>
      </c>
      <c r="BB3">
        <v>0.14954972499999999</v>
      </c>
      <c r="BC3">
        <v>16.399999999999999</v>
      </c>
      <c r="BD3" t="s">
        <v>89</v>
      </c>
      <c r="BE3">
        <v>481</v>
      </c>
      <c r="BF3">
        <v>0.39094248799999998</v>
      </c>
      <c r="BG3">
        <v>2910</v>
      </c>
      <c r="BH3">
        <v>328</v>
      </c>
      <c r="BI3">
        <v>0.112714777</v>
      </c>
      <c r="BJ3" t="s">
        <v>96</v>
      </c>
      <c r="BK3">
        <v>470</v>
      </c>
      <c r="BL3">
        <v>0.382002016</v>
      </c>
      <c r="BM3">
        <v>54357</v>
      </c>
      <c r="BN3">
        <v>456</v>
      </c>
      <c r="BO3">
        <v>52.9</v>
      </c>
      <c r="BP3">
        <v>0.53</v>
      </c>
      <c r="BQ3" t="s">
        <v>97</v>
      </c>
      <c r="BR3">
        <v>49</v>
      </c>
      <c r="BS3">
        <v>42</v>
      </c>
      <c r="BT3">
        <v>34</v>
      </c>
      <c r="BU3">
        <v>35</v>
      </c>
      <c r="BV3">
        <v>3.9825741999999997E-2</v>
      </c>
      <c r="BW3">
        <v>3.4136350000000003E-2</v>
      </c>
      <c r="BX3">
        <v>2.7634188000000001E-2</v>
      </c>
      <c r="BY3">
        <v>2.8446959000000001E-2</v>
      </c>
      <c r="BZ3">
        <v>48</v>
      </c>
      <c r="CA3">
        <v>3.9012972E-2</v>
      </c>
      <c r="CB3">
        <v>1251</v>
      </c>
      <c r="CC3">
        <v>1.0167755780000001</v>
      </c>
      <c r="CD3" t="s">
        <v>90</v>
      </c>
      <c r="CE3">
        <v>7</v>
      </c>
      <c r="CF3">
        <v>5.6893919999999997E-3</v>
      </c>
      <c r="CG3" t="s">
        <v>92</v>
      </c>
      <c r="CH3" t="s">
        <v>98</v>
      </c>
      <c r="CI3" t="s">
        <v>89</v>
      </c>
      <c r="CJ3">
        <v>59</v>
      </c>
      <c r="CK3" t="s">
        <v>90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90</v>
      </c>
      <c r="CR3" t="s">
        <v>194</v>
      </c>
      <c r="CS3" t="s">
        <v>90</v>
      </c>
      <c r="CT3" t="s">
        <v>194</v>
      </c>
      <c r="CU3" t="s">
        <v>90</v>
      </c>
      <c r="CV3" t="s">
        <v>194</v>
      </c>
      <c r="CW3" t="s">
        <v>90</v>
      </c>
      <c r="CX3" t="s">
        <v>90</v>
      </c>
    </row>
    <row r="4" spans="1:102" x14ac:dyDescent="0.25">
      <c r="A4">
        <v>3</v>
      </c>
      <c r="B4" t="s">
        <v>99</v>
      </c>
      <c r="C4">
        <v>67512</v>
      </c>
      <c r="D4">
        <v>33505</v>
      </c>
      <c r="E4">
        <v>14390</v>
      </c>
      <c r="F4">
        <v>23669</v>
      </c>
      <c r="G4">
        <v>18688</v>
      </c>
      <c r="H4">
        <v>46</v>
      </c>
      <c r="I4">
        <v>66101</v>
      </c>
      <c r="J4">
        <v>634</v>
      </c>
      <c r="K4">
        <v>9</v>
      </c>
      <c r="L4">
        <v>0.49628214199999998</v>
      </c>
      <c r="M4">
        <v>0.50371785800000002</v>
      </c>
      <c r="N4">
        <v>0.159453134</v>
      </c>
      <c r="O4">
        <v>0.21314729199999999</v>
      </c>
      <c r="P4">
        <v>0.35058952500000001</v>
      </c>
      <c r="Q4">
        <v>0.276810049</v>
      </c>
      <c r="R4">
        <v>0.97910001199999996</v>
      </c>
      <c r="S4">
        <v>9.3909230000000007E-3</v>
      </c>
      <c r="T4">
        <v>1.1509065000000001E-2</v>
      </c>
      <c r="U4">
        <v>0.13330963400000001</v>
      </c>
      <c r="V4">
        <v>4.0158830429999997</v>
      </c>
      <c r="W4">
        <v>4</v>
      </c>
      <c r="X4">
        <v>4</v>
      </c>
      <c r="Y4">
        <v>1.128057036</v>
      </c>
      <c r="Z4">
        <v>28</v>
      </c>
      <c r="AA4">
        <v>7.5681999999999999E-2</v>
      </c>
      <c r="AB4">
        <v>4.7199999999999998E-4</v>
      </c>
      <c r="AC4">
        <v>7.5209999999999999E-2</v>
      </c>
      <c r="AD4">
        <v>32</v>
      </c>
      <c r="AE4">
        <v>0.41474108300000001</v>
      </c>
      <c r="AF4">
        <v>0.47398980899999998</v>
      </c>
      <c r="AG4">
        <v>701.75676080000005</v>
      </c>
      <c r="AH4">
        <v>1011</v>
      </c>
      <c r="AI4">
        <v>14.975115539999999</v>
      </c>
      <c r="AJ4">
        <v>670</v>
      </c>
      <c r="AK4">
        <v>9.9241616310000005</v>
      </c>
      <c r="AL4">
        <v>45</v>
      </c>
      <c r="AM4" t="s">
        <v>88</v>
      </c>
      <c r="AN4">
        <v>0.66654816900000002</v>
      </c>
      <c r="AO4">
        <v>15895.5</v>
      </c>
      <c r="AP4">
        <v>6088.5</v>
      </c>
      <c r="AQ4">
        <v>15863.333329999999</v>
      </c>
      <c r="AR4">
        <v>6238.75</v>
      </c>
      <c r="AS4">
        <v>235.4470316</v>
      </c>
      <c r="AT4">
        <v>90.183967289999998</v>
      </c>
      <c r="AU4">
        <v>47</v>
      </c>
      <c r="AV4">
        <v>0.02</v>
      </c>
      <c r="AW4">
        <v>29</v>
      </c>
      <c r="AX4">
        <v>0.42955326500000002</v>
      </c>
      <c r="AY4">
        <v>54</v>
      </c>
      <c r="AZ4">
        <v>0.79985780299999998</v>
      </c>
      <c r="BA4">
        <v>2</v>
      </c>
      <c r="BB4">
        <v>2.9624363000000001E-2</v>
      </c>
      <c r="BC4">
        <v>39.200000000000003</v>
      </c>
      <c r="BD4" t="s">
        <v>89</v>
      </c>
      <c r="BE4">
        <v>14</v>
      </c>
      <c r="BF4">
        <v>0.20737054199999999</v>
      </c>
      <c r="BG4">
        <v>37</v>
      </c>
      <c r="BH4">
        <v>7</v>
      </c>
      <c r="BI4">
        <v>0.18918918900000001</v>
      </c>
      <c r="BJ4" t="s">
        <v>90</v>
      </c>
      <c r="BK4">
        <v>50</v>
      </c>
      <c r="BL4">
        <v>0.740609077</v>
      </c>
      <c r="BM4">
        <v>45879</v>
      </c>
      <c r="BN4">
        <v>1396</v>
      </c>
      <c r="BO4">
        <v>59.5</v>
      </c>
      <c r="BP4">
        <v>0.52</v>
      </c>
      <c r="BQ4" t="s">
        <v>91</v>
      </c>
      <c r="BR4">
        <v>3</v>
      </c>
      <c r="BS4">
        <v>3</v>
      </c>
      <c r="BT4">
        <v>1</v>
      </c>
      <c r="BU4">
        <v>1</v>
      </c>
      <c r="BV4">
        <v>4.4436545000000001E-2</v>
      </c>
      <c r="BW4">
        <v>4.4436545000000001E-2</v>
      </c>
      <c r="BX4">
        <v>1.4812182E-2</v>
      </c>
      <c r="BY4">
        <v>1.4812182E-2</v>
      </c>
      <c r="BZ4">
        <v>5</v>
      </c>
      <c r="CA4">
        <v>7.4060907999999995E-2</v>
      </c>
      <c r="CB4">
        <v>84</v>
      </c>
      <c r="CC4">
        <v>1.244223249</v>
      </c>
      <c r="CD4" t="s">
        <v>90</v>
      </c>
      <c r="CE4">
        <v>0</v>
      </c>
      <c r="CF4">
        <v>0</v>
      </c>
      <c r="CG4" t="s">
        <v>90</v>
      </c>
      <c r="CH4" t="s">
        <v>98</v>
      </c>
      <c r="CI4" t="s">
        <v>89</v>
      </c>
      <c r="CJ4">
        <v>61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90</v>
      </c>
      <c r="CR4" t="s">
        <v>90</v>
      </c>
      <c r="CS4" t="s">
        <v>90</v>
      </c>
      <c r="CT4" t="s">
        <v>90</v>
      </c>
      <c r="CU4" t="s">
        <v>90</v>
      </c>
      <c r="CV4" t="s">
        <v>90</v>
      </c>
      <c r="CW4" t="s">
        <v>90</v>
      </c>
      <c r="CX4" t="s">
        <v>90</v>
      </c>
    </row>
    <row r="5" spans="1:102" x14ac:dyDescent="0.25">
      <c r="A5">
        <v>4</v>
      </c>
      <c r="B5" t="s">
        <v>100</v>
      </c>
      <c r="C5">
        <v>169205</v>
      </c>
      <c r="D5">
        <v>82025</v>
      </c>
      <c r="E5">
        <v>38574</v>
      </c>
      <c r="F5">
        <v>58115</v>
      </c>
      <c r="G5">
        <v>44990</v>
      </c>
      <c r="H5">
        <v>44.8</v>
      </c>
      <c r="I5">
        <v>153775</v>
      </c>
      <c r="J5">
        <v>10273</v>
      </c>
      <c r="K5">
        <v>16</v>
      </c>
      <c r="L5">
        <v>0.48476699899999998</v>
      </c>
      <c r="M5">
        <v>0.51523300100000002</v>
      </c>
      <c r="N5">
        <v>0.162678408</v>
      </c>
      <c r="O5">
        <v>0.22797198699999999</v>
      </c>
      <c r="P5">
        <v>0.34345911800000001</v>
      </c>
      <c r="Q5">
        <v>0.26589048799999998</v>
      </c>
      <c r="R5">
        <v>0.90880884100000003</v>
      </c>
      <c r="S5">
        <v>6.0713336E-2</v>
      </c>
      <c r="T5">
        <v>3.0477823000000001E-2</v>
      </c>
      <c r="U5">
        <v>9.4559852999999999E-2</v>
      </c>
      <c r="V5">
        <v>1.517060963</v>
      </c>
      <c r="W5">
        <v>4</v>
      </c>
      <c r="X5">
        <v>4</v>
      </c>
      <c r="Y5">
        <v>0.23890723899999999</v>
      </c>
      <c r="Z5">
        <v>15</v>
      </c>
      <c r="AA5">
        <v>0.13814000000000001</v>
      </c>
      <c r="AB5">
        <v>1E-3</v>
      </c>
      <c r="AC5">
        <v>0.13714000000000001</v>
      </c>
      <c r="AD5">
        <v>28</v>
      </c>
      <c r="AE5">
        <v>8.8649862999999995E-2</v>
      </c>
      <c r="AF5">
        <v>0.16547974400000001</v>
      </c>
      <c r="AG5">
        <v>841.55671949999999</v>
      </c>
      <c r="AH5">
        <v>1822</v>
      </c>
      <c r="AI5">
        <v>10.768003309999999</v>
      </c>
      <c r="AJ5">
        <v>1160</v>
      </c>
      <c r="AK5">
        <v>6.855589374</v>
      </c>
      <c r="AL5">
        <v>154</v>
      </c>
      <c r="AM5" t="s">
        <v>88</v>
      </c>
      <c r="AN5">
        <v>0.910138589</v>
      </c>
      <c r="AO5">
        <v>36199.5</v>
      </c>
      <c r="AP5">
        <v>14698.833329999999</v>
      </c>
      <c r="AQ5">
        <v>35741.666669999999</v>
      </c>
      <c r="AR5">
        <v>14842.833329999999</v>
      </c>
      <c r="AS5">
        <v>213.93871340000001</v>
      </c>
      <c r="AT5">
        <v>86.869970350000003</v>
      </c>
      <c r="AU5">
        <v>967</v>
      </c>
      <c r="AV5">
        <v>8.0000000000000002E-3</v>
      </c>
      <c r="AW5">
        <v>130</v>
      </c>
      <c r="AX5">
        <v>0.76829880900000003</v>
      </c>
      <c r="AY5">
        <v>98</v>
      </c>
      <c r="AZ5">
        <v>0.579179102</v>
      </c>
      <c r="BA5">
        <v>18</v>
      </c>
      <c r="BB5">
        <v>0.10637983500000001</v>
      </c>
      <c r="BC5">
        <v>7.1</v>
      </c>
      <c r="BD5" t="s">
        <v>89</v>
      </c>
      <c r="BE5">
        <v>62</v>
      </c>
      <c r="BF5">
        <v>0.36641943199999999</v>
      </c>
      <c r="BG5">
        <v>108</v>
      </c>
      <c r="BH5">
        <v>12</v>
      </c>
      <c r="BI5">
        <v>0.111111111</v>
      </c>
      <c r="BJ5" t="s">
        <v>96</v>
      </c>
      <c r="BK5">
        <v>51</v>
      </c>
      <c r="BL5">
        <v>0.30140953300000001</v>
      </c>
      <c r="BM5">
        <v>51887</v>
      </c>
      <c r="BN5">
        <v>1122</v>
      </c>
      <c r="BO5">
        <v>59.8</v>
      </c>
      <c r="BP5">
        <v>1.76</v>
      </c>
      <c r="BQ5" t="s">
        <v>97</v>
      </c>
      <c r="BR5">
        <v>7</v>
      </c>
      <c r="BS5">
        <v>7</v>
      </c>
      <c r="BT5">
        <v>6</v>
      </c>
      <c r="BU5">
        <v>4</v>
      </c>
      <c r="BV5">
        <v>4.1369936000000003E-2</v>
      </c>
      <c r="BW5">
        <v>4.1369936000000003E-2</v>
      </c>
      <c r="BX5">
        <v>3.5459945E-2</v>
      </c>
      <c r="BY5">
        <v>2.3639963E-2</v>
      </c>
      <c r="BZ5">
        <v>4</v>
      </c>
      <c r="CA5">
        <v>2.3639963E-2</v>
      </c>
      <c r="CB5">
        <v>165</v>
      </c>
      <c r="CC5">
        <v>0.97514848899999995</v>
      </c>
      <c r="CD5" t="s">
        <v>90</v>
      </c>
      <c r="CE5">
        <v>0</v>
      </c>
      <c r="CF5">
        <v>0</v>
      </c>
      <c r="CG5" t="s">
        <v>90</v>
      </c>
      <c r="CH5" t="s">
        <v>94</v>
      </c>
      <c r="CI5" t="s">
        <v>89</v>
      </c>
      <c r="CJ5">
        <v>62</v>
      </c>
      <c r="CK5" t="s">
        <v>90</v>
      </c>
      <c r="CL5" t="s">
        <v>90</v>
      </c>
      <c r="CM5" t="s">
        <v>90</v>
      </c>
      <c r="CN5" t="s">
        <v>90</v>
      </c>
      <c r="CO5" t="s">
        <v>195</v>
      </c>
      <c r="CP5" t="s">
        <v>90</v>
      </c>
      <c r="CQ5" t="s">
        <v>90</v>
      </c>
      <c r="CR5" t="s">
        <v>194</v>
      </c>
      <c r="CS5" t="s">
        <v>90</v>
      </c>
      <c r="CT5" t="s">
        <v>90</v>
      </c>
      <c r="CU5" t="s">
        <v>90</v>
      </c>
      <c r="CV5" t="s">
        <v>194</v>
      </c>
      <c r="CW5" t="s">
        <v>90</v>
      </c>
      <c r="CX5" t="s">
        <v>90</v>
      </c>
    </row>
    <row r="6" spans="1:102" x14ac:dyDescent="0.25">
      <c r="A6">
        <v>5</v>
      </c>
      <c r="B6" t="s">
        <v>101</v>
      </c>
      <c r="C6">
        <v>48852</v>
      </c>
      <c r="D6">
        <v>24409</v>
      </c>
      <c r="E6">
        <v>10274</v>
      </c>
      <c r="F6">
        <v>16794</v>
      </c>
      <c r="G6">
        <v>13649</v>
      </c>
      <c r="H6">
        <v>45.4</v>
      </c>
      <c r="I6">
        <v>47729</v>
      </c>
      <c r="J6">
        <v>263</v>
      </c>
      <c r="K6">
        <v>4</v>
      </c>
      <c r="L6">
        <v>0.49965200999999998</v>
      </c>
      <c r="M6">
        <v>0.50034798999999996</v>
      </c>
      <c r="N6">
        <v>0.166523377</v>
      </c>
      <c r="O6">
        <v>0.21030868699999999</v>
      </c>
      <c r="P6">
        <v>0.34377302900000001</v>
      </c>
      <c r="Q6">
        <v>0.27939490700000003</v>
      </c>
      <c r="R6">
        <v>0.9770122</v>
      </c>
      <c r="S6">
        <v>5.3836079999999998E-3</v>
      </c>
      <c r="T6">
        <v>1.7604192000000001E-2</v>
      </c>
      <c r="U6">
        <v>8.1879964E-2</v>
      </c>
      <c r="V6">
        <v>3.0625969999999998</v>
      </c>
      <c r="W6">
        <v>4</v>
      </c>
      <c r="X6">
        <v>3</v>
      </c>
      <c r="Y6">
        <v>0.60010346699999995</v>
      </c>
      <c r="Z6">
        <v>19</v>
      </c>
      <c r="AA6">
        <v>0.20882999999999999</v>
      </c>
      <c r="AB6">
        <v>0</v>
      </c>
      <c r="AC6">
        <v>0.20882999999999999</v>
      </c>
      <c r="AD6">
        <v>21</v>
      </c>
      <c r="AE6">
        <v>0.388929829</v>
      </c>
      <c r="AF6">
        <v>0.42986981099999999</v>
      </c>
      <c r="AG6">
        <v>605.64924980000001</v>
      </c>
      <c r="AH6">
        <v>402</v>
      </c>
      <c r="AI6">
        <v>8.2289363790000003</v>
      </c>
      <c r="AJ6">
        <v>254</v>
      </c>
      <c r="AK6">
        <v>5.1993777120000004</v>
      </c>
      <c r="AL6">
        <v>21</v>
      </c>
      <c r="AM6" t="s">
        <v>88</v>
      </c>
      <c r="AN6">
        <v>0.42986981099999999</v>
      </c>
      <c r="AO6">
        <v>11269.083329999999</v>
      </c>
      <c r="AP6">
        <v>4404</v>
      </c>
      <c r="AQ6">
        <v>11170.5</v>
      </c>
      <c r="AR6">
        <v>4481.75</v>
      </c>
      <c r="AS6">
        <v>230.67803430000001</v>
      </c>
      <c r="AT6">
        <v>90.149840330000004</v>
      </c>
      <c r="AU6">
        <v>44</v>
      </c>
      <c r="AV6">
        <v>8.9999999999999993E-3</v>
      </c>
      <c r="AW6" t="s">
        <v>102</v>
      </c>
      <c r="AX6" t="s">
        <v>102</v>
      </c>
      <c r="AY6">
        <v>18</v>
      </c>
      <c r="AZ6">
        <v>0.36845983799999998</v>
      </c>
      <c r="BA6">
        <v>0</v>
      </c>
      <c r="BB6">
        <v>0</v>
      </c>
      <c r="BC6">
        <v>29.2</v>
      </c>
      <c r="BD6" t="s">
        <v>103</v>
      </c>
      <c r="BE6">
        <v>0</v>
      </c>
      <c r="BF6">
        <v>0</v>
      </c>
      <c r="BG6">
        <v>28</v>
      </c>
      <c r="BH6" t="s">
        <v>102</v>
      </c>
      <c r="BI6">
        <v>0.13888</v>
      </c>
      <c r="BJ6" t="s">
        <v>90</v>
      </c>
      <c r="BK6">
        <v>20</v>
      </c>
      <c r="BL6">
        <v>0.40939982000000003</v>
      </c>
      <c r="BM6">
        <v>46746</v>
      </c>
      <c r="BN6">
        <v>1360</v>
      </c>
      <c r="BO6">
        <v>22.1</v>
      </c>
      <c r="BP6">
        <v>0.83</v>
      </c>
      <c r="BQ6" t="s">
        <v>91</v>
      </c>
      <c r="BR6">
        <v>2</v>
      </c>
      <c r="BS6">
        <v>2</v>
      </c>
      <c r="BT6">
        <v>1</v>
      </c>
      <c r="BU6">
        <v>0</v>
      </c>
      <c r="BV6">
        <v>4.0939982E-2</v>
      </c>
      <c r="BW6">
        <v>4.0939982E-2</v>
      </c>
      <c r="BX6">
        <v>2.0469991E-2</v>
      </c>
      <c r="BY6">
        <v>0</v>
      </c>
      <c r="BZ6">
        <v>0</v>
      </c>
      <c r="CA6">
        <v>0</v>
      </c>
      <c r="CB6">
        <v>66</v>
      </c>
      <c r="CC6">
        <v>1.351019406</v>
      </c>
      <c r="CD6" t="s">
        <v>90</v>
      </c>
      <c r="CE6">
        <v>0</v>
      </c>
      <c r="CF6">
        <v>0</v>
      </c>
      <c r="CG6" t="s">
        <v>90</v>
      </c>
      <c r="CH6" t="s">
        <v>98</v>
      </c>
      <c r="CI6" t="s">
        <v>103</v>
      </c>
      <c r="CJ6">
        <v>22</v>
      </c>
      <c r="CK6" t="s">
        <v>90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90</v>
      </c>
      <c r="CR6" t="s">
        <v>102</v>
      </c>
      <c r="CS6" t="s">
        <v>90</v>
      </c>
      <c r="CT6" t="s">
        <v>195</v>
      </c>
      <c r="CU6" t="s">
        <v>195</v>
      </c>
      <c r="CV6" t="s">
        <v>90</v>
      </c>
      <c r="CW6" t="s">
        <v>90</v>
      </c>
      <c r="CX6" t="s">
        <v>90</v>
      </c>
    </row>
    <row r="7" spans="1:102" x14ac:dyDescent="0.25">
      <c r="A7">
        <v>6</v>
      </c>
      <c r="B7" t="s">
        <v>104</v>
      </c>
      <c r="C7">
        <v>414097</v>
      </c>
      <c r="D7">
        <v>203542</v>
      </c>
      <c r="E7">
        <v>107384</v>
      </c>
      <c r="F7">
        <v>138383</v>
      </c>
      <c r="G7">
        <v>90570</v>
      </c>
      <c r="H7">
        <v>39.799999999999997</v>
      </c>
      <c r="I7">
        <v>346269</v>
      </c>
      <c r="J7">
        <v>20009</v>
      </c>
      <c r="K7">
        <v>28</v>
      </c>
      <c r="L7">
        <v>0.49153217700000001</v>
      </c>
      <c r="M7">
        <v>0.50846782300000004</v>
      </c>
      <c r="N7">
        <v>0.18778209000000001</v>
      </c>
      <c r="O7">
        <v>0.25932088399999997</v>
      </c>
      <c r="P7">
        <v>0.33418015600000001</v>
      </c>
      <c r="Q7">
        <v>0.21871687100000001</v>
      </c>
      <c r="R7">
        <v>0.83620262899999998</v>
      </c>
      <c r="S7">
        <v>4.8319596999999999E-2</v>
      </c>
      <c r="T7">
        <v>0.115477775</v>
      </c>
      <c r="U7">
        <v>6.7617008000000006E-2</v>
      </c>
      <c r="V7">
        <v>3.0471635340000001</v>
      </c>
      <c r="W7">
        <v>4</v>
      </c>
      <c r="X7">
        <v>4</v>
      </c>
      <c r="Y7">
        <v>0.58580754599999996</v>
      </c>
      <c r="Z7">
        <v>27</v>
      </c>
      <c r="AA7">
        <v>0.58771200000000001</v>
      </c>
      <c r="AB7">
        <v>0.25524000000000002</v>
      </c>
      <c r="AC7">
        <v>0.33247199999999999</v>
      </c>
      <c r="AD7">
        <v>96</v>
      </c>
      <c r="AE7">
        <v>6.5202114000000005E-2</v>
      </c>
      <c r="AF7">
        <v>0.23182974000000001</v>
      </c>
      <c r="AG7">
        <v>541.98287419999997</v>
      </c>
      <c r="AH7">
        <v>2680</v>
      </c>
      <c r="AI7">
        <v>6.4719135850000002</v>
      </c>
      <c r="AJ7">
        <v>1341</v>
      </c>
      <c r="AK7">
        <v>3.2383716859999998</v>
      </c>
      <c r="AL7">
        <v>98</v>
      </c>
      <c r="AM7" t="s">
        <v>88</v>
      </c>
      <c r="AN7">
        <v>0.23665952700000001</v>
      </c>
      <c r="AO7">
        <v>95517.5</v>
      </c>
      <c r="AP7">
        <v>44688.5</v>
      </c>
      <c r="AQ7">
        <v>90976.333329999994</v>
      </c>
      <c r="AR7">
        <v>43422.75</v>
      </c>
      <c r="AS7">
        <v>230.66455439999999</v>
      </c>
      <c r="AT7">
        <v>107.91795159999999</v>
      </c>
      <c r="AU7">
        <v>543</v>
      </c>
      <c r="AV7">
        <v>1.4999999999999999E-2</v>
      </c>
      <c r="AW7">
        <v>132</v>
      </c>
      <c r="AX7">
        <v>0.31876589300000002</v>
      </c>
      <c r="AY7">
        <v>534</v>
      </c>
      <c r="AZ7">
        <v>1.289552931</v>
      </c>
      <c r="BA7">
        <v>26</v>
      </c>
      <c r="BB7">
        <v>6.2787221000000004E-2</v>
      </c>
      <c r="BC7">
        <v>10.8</v>
      </c>
      <c r="BD7" t="s">
        <v>89</v>
      </c>
      <c r="BE7">
        <v>70</v>
      </c>
      <c r="BF7">
        <v>0.169042519</v>
      </c>
      <c r="BG7">
        <v>1027</v>
      </c>
      <c r="BH7">
        <v>328</v>
      </c>
      <c r="BI7">
        <v>0.319376826</v>
      </c>
      <c r="BJ7" t="s">
        <v>90</v>
      </c>
      <c r="BK7">
        <v>70</v>
      </c>
      <c r="BL7">
        <v>0.169042519</v>
      </c>
      <c r="BM7">
        <v>57068</v>
      </c>
      <c r="BN7">
        <v>838</v>
      </c>
      <c r="BO7">
        <v>28.4</v>
      </c>
      <c r="BP7">
        <v>0.7</v>
      </c>
      <c r="BQ7" t="s">
        <v>97</v>
      </c>
      <c r="BR7">
        <v>14</v>
      </c>
      <c r="BS7">
        <v>14</v>
      </c>
      <c r="BT7">
        <v>10</v>
      </c>
      <c r="BU7">
        <v>12</v>
      </c>
      <c r="BV7">
        <v>3.3808504000000003E-2</v>
      </c>
      <c r="BW7">
        <v>3.3808504000000003E-2</v>
      </c>
      <c r="BX7">
        <v>2.4148930999999998E-2</v>
      </c>
      <c r="BY7">
        <v>2.8978718000000001E-2</v>
      </c>
      <c r="BZ7">
        <v>23</v>
      </c>
      <c r="CA7">
        <v>5.5542542E-2</v>
      </c>
      <c r="CB7">
        <v>457</v>
      </c>
      <c r="CC7">
        <v>1.10360616</v>
      </c>
      <c r="CD7" t="s">
        <v>90</v>
      </c>
      <c r="CE7">
        <v>0</v>
      </c>
      <c r="CF7">
        <v>0</v>
      </c>
      <c r="CG7" t="s">
        <v>90</v>
      </c>
      <c r="CH7" t="s">
        <v>98</v>
      </c>
      <c r="CI7" t="s">
        <v>89</v>
      </c>
      <c r="CJ7">
        <v>38</v>
      </c>
      <c r="CK7" t="s">
        <v>90</v>
      </c>
      <c r="CL7" t="s">
        <v>90</v>
      </c>
      <c r="CM7" t="s">
        <v>90</v>
      </c>
      <c r="CN7" t="s">
        <v>90</v>
      </c>
      <c r="CO7" t="s">
        <v>90</v>
      </c>
      <c r="CP7" t="s">
        <v>194</v>
      </c>
      <c r="CQ7" t="s">
        <v>90</v>
      </c>
      <c r="CR7" t="s">
        <v>90</v>
      </c>
      <c r="CS7" t="s">
        <v>90</v>
      </c>
      <c r="CT7" t="s">
        <v>90</v>
      </c>
      <c r="CU7" t="s">
        <v>90</v>
      </c>
      <c r="CV7" t="s">
        <v>90</v>
      </c>
      <c r="CW7" t="s">
        <v>90</v>
      </c>
      <c r="CX7" t="s">
        <v>90</v>
      </c>
    </row>
    <row r="8" spans="1:102" x14ac:dyDescent="0.25">
      <c r="A8">
        <v>7</v>
      </c>
      <c r="B8" t="s">
        <v>105</v>
      </c>
      <c r="C8">
        <v>125917</v>
      </c>
      <c r="D8">
        <v>61654</v>
      </c>
      <c r="E8">
        <v>29899</v>
      </c>
      <c r="F8">
        <v>41203</v>
      </c>
      <c r="G8">
        <v>33265</v>
      </c>
      <c r="H8">
        <v>43.1</v>
      </c>
      <c r="I8">
        <v>120688</v>
      </c>
      <c r="J8">
        <v>2018</v>
      </c>
      <c r="K8">
        <v>6</v>
      </c>
      <c r="L8">
        <v>0.48964000099999999</v>
      </c>
      <c r="M8">
        <v>0.51035999899999995</v>
      </c>
      <c r="N8">
        <v>0.17114448400000001</v>
      </c>
      <c r="O8">
        <v>0.23745006599999999</v>
      </c>
      <c r="P8">
        <v>0.32722348800000001</v>
      </c>
      <c r="Q8">
        <v>0.26418196100000002</v>
      </c>
      <c r="R8">
        <v>0.95847264499999996</v>
      </c>
      <c r="S8">
        <v>1.6026430000000001E-2</v>
      </c>
      <c r="T8">
        <v>2.5500925000000001E-2</v>
      </c>
      <c r="U8">
        <v>4.7650435999999997E-2</v>
      </c>
      <c r="V8">
        <v>3.8347372649999998</v>
      </c>
      <c r="W8">
        <v>4</v>
      </c>
      <c r="X8">
        <v>4</v>
      </c>
      <c r="Y8">
        <v>0.93862815899999996</v>
      </c>
      <c r="Z8">
        <v>7</v>
      </c>
      <c r="AA8">
        <v>1.3401E-2</v>
      </c>
      <c r="AB8">
        <v>0</v>
      </c>
      <c r="AC8">
        <v>1.3401E-2</v>
      </c>
      <c r="AD8">
        <v>6</v>
      </c>
      <c r="AE8">
        <v>5.5592176E-2</v>
      </c>
      <c r="AF8">
        <v>4.7650435999999997E-2</v>
      </c>
      <c r="AG8">
        <v>1127.0838349999999</v>
      </c>
      <c r="AH8">
        <v>2282</v>
      </c>
      <c r="AI8">
        <v>18.123049309999999</v>
      </c>
      <c r="AJ8">
        <v>1526</v>
      </c>
      <c r="AK8">
        <v>12.11909432</v>
      </c>
      <c r="AL8">
        <v>75</v>
      </c>
      <c r="AM8" t="s">
        <v>88</v>
      </c>
      <c r="AN8">
        <v>0.595630455</v>
      </c>
      <c r="AO8">
        <v>33050.083330000001</v>
      </c>
      <c r="AP8">
        <v>13190.083329999999</v>
      </c>
      <c r="AQ8">
        <v>32519.166669999999</v>
      </c>
      <c r="AR8">
        <v>13218.416670000001</v>
      </c>
      <c r="AS8">
        <v>262.47514899999999</v>
      </c>
      <c r="AT8">
        <v>104.7522045</v>
      </c>
      <c r="AU8">
        <v>108</v>
      </c>
      <c r="AV8">
        <v>2.7E-2</v>
      </c>
      <c r="AW8">
        <v>44</v>
      </c>
      <c r="AX8">
        <v>0.34943653400000002</v>
      </c>
      <c r="AY8">
        <v>44</v>
      </c>
      <c r="AZ8">
        <v>0.34943653400000002</v>
      </c>
      <c r="BA8">
        <v>12</v>
      </c>
      <c r="BB8">
        <v>9.5300872999999994E-2</v>
      </c>
      <c r="BC8">
        <v>18.3</v>
      </c>
      <c r="BD8" t="s">
        <v>89</v>
      </c>
      <c r="BE8">
        <v>19</v>
      </c>
      <c r="BF8">
        <v>0.150893049</v>
      </c>
      <c r="BG8">
        <v>82</v>
      </c>
      <c r="BH8">
        <v>7</v>
      </c>
      <c r="BI8">
        <v>8.5365854000000005E-2</v>
      </c>
      <c r="BJ8" t="s">
        <v>96</v>
      </c>
      <c r="BK8">
        <v>138</v>
      </c>
      <c r="BL8">
        <v>1.095960037</v>
      </c>
      <c r="BM8">
        <v>44033</v>
      </c>
      <c r="BN8">
        <v>1187</v>
      </c>
      <c r="BO8">
        <v>33.799999999999997</v>
      </c>
      <c r="BP8">
        <v>0.95</v>
      </c>
      <c r="BQ8" t="s">
        <v>91</v>
      </c>
      <c r="BR8">
        <v>12</v>
      </c>
      <c r="BS8">
        <v>12</v>
      </c>
      <c r="BT8">
        <v>7</v>
      </c>
      <c r="BU8">
        <v>7</v>
      </c>
      <c r="BV8">
        <v>9.5300872999999994E-2</v>
      </c>
      <c r="BW8">
        <v>9.5300872999999994E-2</v>
      </c>
      <c r="BX8">
        <v>5.5592176E-2</v>
      </c>
      <c r="BY8">
        <v>5.5592176E-2</v>
      </c>
      <c r="BZ8">
        <v>3</v>
      </c>
      <c r="CA8">
        <v>2.3825217999999999E-2</v>
      </c>
      <c r="CB8">
        <v>144</v>
      </c>
      <c r="CC8">
        <v>1.1436104739999999</v>
      </c>
      <c r="CD8" t="s">
        <v>90</v>
      </c>
      <c r="CE8">
        <v>0</v>
      </c>
      <c r="CF8">
        <v>0</v>
      </c>
      <c r="CG8" t="s">
        <v>92</v>
      </c>
      <c r="CH8" t="s">
        <v>98</v>
      </c>
      <c r="CI8" t="s">
        <v>89</v>
      </c>
      <c r="CJ8">
        <v>45</v>
      </c>
      <c r="CK8" t="s">
        <v>90</v>
      </c>
      <c r="CL8" t="s">
        <v>90</v>
      </c>
      <c r="CM8" t="s">
        <v>90</v>
      </c>
      <c r="CN8" t="s">
        <v>90</v>
      </c>
      <c r="CO8" t="s">
        <v>90</v>
      </c>
      <c r="CP8" t="s">
        <v>90</v>
      </c>
      <c r="CQ8" t="s">
        <v>194</v>
      </c>
      <c r="CR8" t="s">
        <v>90</v>
      </c>
      <c r="CS8" t="s">
        <v>90</v>
      </c>
      <c r="CT8" t="s">
        <v>90</v>
      </c>
      <c r="CU8" t="s">
        <v>194</v>
      </c>
      <c r="CV8" t="s">
        <v>90</v>
      </c>
      <c r="CW8" t="s">
        <v>90</v>
      </c>
      <c r="CX8" t="s">
        <v>90</v>
      </c>
    </row>
    <row r="9" spans="1:102" x14ac:dyDescent="0.25">
      <c r="A9">
        <v>8</v>
      </c>
      <c r="B9" t="s">
        <v>106</v>
      </c>
      <c r="C9">
        <v>61808</v>
      </c>
      <c r="D9">
        <v>30540</v>
      </c>
      <c r="E9">
        <v>13448</v>
      </c>
      <c r="F9">
        <v>20647</v>
      </c>
      <c r="G9">
        <v>16424</v>
      </c>
      <c r="H9">
        <v>44.3</v>
      </c>
      <c r="I9">
        <v>60019</v>
      </c>
      <c r="J9">
        <v>351</v>
      </c>
      <c r="K9">
        <v>8</v>
      </c>
      <c r="L9">
        <v>0.49411079499999999</v>
      </c>
      <c r="M9">
        <v>0.50588920500000001</v>
      </c>
      <c r="N9">
        <v>0.18264625900000001</v>
      </c>
      <c r="O9">
        <v>0.21757701300000001</v>
      </c>
      <c r="P9">
        <v>0.33405060800000003</v>
      </c>
      <c r="Q9">
        <v>0.26572612000000001</v>
      </c>
      <c r="R9">
        <v>0.97105552699999997</v>
      </c>
      <c r="S9">
        <v>5.6788769999999997E-3</v>
      </c>
      <c r="T9">
        <v>2.3265596999999999E-2</v>
      </c>
      <c r="U9">
        <v>0.129433083</v>
      </c>
      <c r="V9">
        <v>1.8759256209999999</v>
      </c>
      <c r="W9">
        <v>4</v>
      </c>
      <c r="X9">
        <v>0</v>
      </c>
      <c r="Y9" t="s">
        <v>102</v>
      </c>
      <c r="Z9">
        <v>4</v>
      </c>
      <c r="AA9">
        <v>2.5999999999999999E-3</v>
      </c>
      <c r="AB9">
        <v>0</v>
      </c>
      <c r="AC9">
        <v>2.5999999999999999E-3</v>
      </c>
      <c r="AD9">
        <v>4</v>
      </c>
      <c r="AE9">
        <v>6.4716542000000002E-2</v>
      </c>
      <c r="AF9">
        <v>6.4716542000000002E-2</v>
      </c>
      <c r="AG9">
        <v>746.98041799999999</v>
      </c>
      <c r="AH9">
        <v>399</v>
      </c>
      <c r="AI9">
        <v>6.4554750189999996</v>
      </c>
      <c r="AJ9">
        <v>217</v>
      </c>
      <c r="AK9">
        <v>3.5108723789999998</v>
      </c>
      <c r="AL9">
        <v>17</v>
      </c>
      <c r="AM9" t="s">
        <v>88</v>
      </c>
      <c r="AN9">
        <v>0.27504530199999999</v>
      </c>
      <c r="AO9">
        <v>14117.75</v>
      </c>
      <c r="AP9">
        <v>5962.6666670000004</v>
      </c>
      <c r="AQ9">
        <v>13736.916670000001</v>
      </c>
      <c r="AR9">
        <v>5926.9166670000004</v>
      </c>
      <c r="AS9">
        <v>228.41298860000001</v>
      </c>
      <c r="AT9">
        <v>96.470791270000007</v>
      </c>
      <c r="AU9">
        <v>46</v>
      </c>
      <c r="AV9">
        <v>8.0000000000000002E-3</v>
      </c>
      <c r="AW9">
        <v>10</v>
      </c>
      <c r="AX9">
        <v>0.161791354</v>
      </c>
      <c r="AY9">
        <v>2</v>
      </c>
      <c r="AZ9">
        <v>3.2358271000000001E-2</v>
      </c>
      <c r="BA9">
        <v>1</v>
      </c>
      <c r="BB9">
        <v>1.6179135000000001E-2</v>
      </c>
      <c r="BC9">
        <v>30.2</v>
      </c>
      <c r="BD9" t="s">
        <v>107</v>
      </c>
      <c r="BE9">
        <v>0</v>
      </c>
      <c r="BF9">
        <v>0</v>
      </c>
      <c r="BG9">
        <v>39</v>
      </c>
      <c r="BH9" t="s">
        <v>102</v>
      </c>
      <c r="BI9">
        <v>0.13888</v>
      </c>
      <c r="BJ9" t="s">
        <v>90</v>
      </c>
      <c r="BK9">
        <v>25</v>
      </c>
      <c r="BL9">
        <v>0.404478385</v>
      </c>
      <c r="BM9">
        <v>51035</v>
      </c>
      <c r="BN9">
        <v>1656</v>
      </c>
      <c r="BO9">
        <v>27.1</v>
      </c>
      <c r="BP9">
        <v>0.06</v>
      </c>
      <c r="BQ9" t="s">
        <v>91</v>
      </c>
      <c r="BR9">
        <v>1</v>
      </c>
      <c r="BS9">
        <v>1</v>
      </c>
      <c r="BT9">
        <v>0</v>
      </c>
      <c r="BU9">
        <v>0</v>
      </c>
      <c r="BV9">
        <v>1.6179135000000001E-2</v>
      </c>
      <c r="BW9">
        <v>1.6179135000000001E-2</v>
      </c>
      <c r="BX9">
        <v>0</v>
      </c>
      <c r="BY9">
        <v>0</v>
      </c>
      <c r="BZ9">
        <v>4</v>
      </c>
      <c r="CA9">
        <v>6.4716542000000002E-2</v>
      </c>
      <c r="CB9">
        <v>58</v>
      </c>
      <c r="CC9">
        <v>0.93838985200000002</v>
      </c>
      <c r="CD9" t="s">
        <v>90</v>
      </c>
      <c r="CE9">
        <v>0</v>
      </c>
      <c r="CF9">
        <v>0</v>
      </c>
      <c r="CG9" t="s">
        <v>90</v>
      </c>
      <c r="CH9" t="s">
        <v>98</v>
      </c>
      <c r="CI9" t="s">
        <v>108</v>
      </c>
      <c r="CJ9">
        <v>35</v>
      </c>
      <c r="CK9" t="s">
        <v>90</v>
      </c>
      <c r="CL9" t="s">
        <v>90</v>
      </c>
      <c r="CM9" t="s">
        <v>90</v>
      </c>
      <c r="CN9" t="s">
        <v>90</v>
      </c>
      <c r="CO9" t="s">
        <v>90</v>
      </c>
      <c r="CP9" t="s">
        <v>195</v>
      </c>
      <c r="CQ9" t="s">
        <v>90</v>
      </c>
      <c r="CR9" t="s">
        <v>195</v>
      </c>
      <c r="CS9" t="s">
        <v>90</v>
      </c>
      <c r="CT9" t="s">
        <v>195</v>
      </c>
      <c r="CU9" t="s">
        <v>195</v>
      </c>
      <c r="CV9" t="s">
        <v>90</v>
      </c>
      <c r="CW9" t="s">
        <v>90</v>
      </c>
      <c r="CX9" t="s">
        <v>90</v>
      </c>
    </row>
    <row r="10" spans="1:102" x14ac:dyDescent="0.25">
      <c r="A10">
        <v>9</v>
      </c>
      <c r="B10" t="s">
        <v>109</v>
      </c>
      <c r="C10">
        <v>626220</v>
      </c>
      <c r="D10">
        <v>307068</v>
      </c>
      <c r="E10">
        <v>144622</v>
      </c>
      <c r="F10">
        <v>226739</v>
      </c>
      <c r="G10">
        <v>146954</v>
      </c>
      <c r="H10">
        <v>43.3</v>
      </c>
      <c r="I10">
        <v>556082</v>
      </c>
      <c r="J10">
        <v>24226</v>
      </c>
      <c r="K10">
        <v>36</v>
      </c>
      <c r="L10">
        <v>0.49035163399999998</v>
      </c>
      <c r="M10">
        <v>0.50964836599999996</v>
      </c>
      <c r="N10">
        <v>0.17231164800000001</v>
      </c>
      <c r="O10">
        <v>0.230944397</v>
      </c>
      <c r="P10">
        <v>0.36207562799999998</v>
      </c>
      <c r="Q10">
        <v>0.23466832700000001</v>
      </c>
      <c r="R10">
        <v>0.88799782800000004</v>
      </c>
      <c r="S10">
        <v>3.8686085000000002E-2</v>
      </c>
      <c r="T10">
        <v>7.3316087000000002E-2</v>
      </c>
      <c r="U10">
        <v>5.7487784E-2</v>
      </c>
      <c r="V10">
        <v>3.5217169880000001</v>
      </c>
      <c r="W10">
        <v>4</v>
      </c>
      <c r="X10">
        <v>4</v>
      </c>
      <c r="Y10">
        <v>0.53001361700000005</v>
      </c>
      <c r="Z10">
        <v>30</v>
      </c>
      <c r="AA10">
        <v>0.12723999999999999</v>
      </c>
      <c r="AB10">
        <v>1.1900000000000001E-3</v>
      </c>
      <c r="AC10">
        <v>0.12605</v>
      </c>
      <c r="AD10">
        <v>28</v>
      </c>
      <c r="AE10">
        <v>4.7906486999999998E-2</v>
      </c>
      <c r="AF10">
        <v>4.4712720999999997E-2</v>
      </c>
      <c r="AG10">
        <v>616.97735790000002</v>
      </c>
      <c r="AH10">
        <v>4865</v>
      </c>
      <c r="AI10">
        <v>7.768835234</v>
      </c>
      <c r="AJ10">
        <v>3130</v>
      </c>
      <c r="AK10">
        <v>4.9982434290000004</v>
      </c>
      <c r="AL10">
        <v>191</v>
      </c>
      <c r="AM10" t="s">
        <v>88</v>
      </c>
      <c r="AN10">
        <v>0.30500463100000003</v>
      </c>
      <c r="AO10">
        <v>79773.333329999994</v>
      </c>
      <c r="AP10">
        <v>35525.75</v>
      </c>
      <c r="AQ10">
        <v>76491.75</v>
      </c>
      <c r="AR10">
        <v>34897.833330000001</v>
      </c>
      <c r="AS10">
        <v>127.3886706</v>
      </c>
      <c r="AT10">
        <v>56.73046214</v>
      </c>
      <c r="AU10">
        <v>240</v>
      </c>
      <c r="AV10">
        <v>7.0000000000000001E-3</v>
      </c>
      <c r="AW10">
        <v>262</v>
      </c>
      <c r="AX10">
        <v>0.41838331600000001</v>
      </c>
      <c r="AY10">
        <v>511</v>
      </c>
      <c r="AZ10">
        <v>0.81600715400000001</v>
      </c>
      <c r="BA10">
        <v>49</v>
      </c>
      <c r="BB10">
        <v>7.8247260999999999E-2</v>
      </c>
      <c r="BC10">
        <v>11.7</v>
      </c>
      <c r="BD10" t="s">
        <v>103</v>
      </c>
      <c r="BE10">
        <v>333</v>
      </c>
      <c r="BF10">
        <v>0.53176200100000004</v>
      </c>
      <c r="BG10">
        <v>819</v>
      </c>
      <c r="BH10">
        <v>126</v>
      </c>
      <c r="BI10">
        <v>0.15384615400000001</v>
      </c>
      <c r="BJ10" t="s">
        <v>90</v>
      </c>
      <c r="BK10">
        <v>233</v>
      </c>
      <c r="BL10">
        <v>0.372073712</v>
      </c>
      <c r="BM10">
        <v>79559</v>
      </c>
      <c r="BN10">
        <v>1143</v>
      </c>
      <c r="BO10">
        <v>26.9</v>
      </c>
      <c r="BP10">
        <v>0.44</v>
      </c>
      <c r="BQ10" t="s">
        <v>97</v>
      </c>
      <c r="BR10">
        <v>23</v>
      </c>
      <c r="BS10">
        <v>23</v>
      </c>
      <c r="BT10">
        <v>18</v>
      </c>
      <c r="BU10">
        <v>15</v>
      </c>
      <c r="BV10">
        <v>3.6728306000000002E-2</v>
      </c>
      <c r="BW10">
        <v>3.6728306000000002E-2</v>
      </c>
      <c r="BX10">
        <v>2.8743892E-2</v>
      </c>
      <c r="BY10">
        <v>2.3953242999999999E-2</v>
      </c>
      <c r="BZ10">
        <v>12</v>
      </c>
      <c r="CA10">
        <v>1.9162595000000001E-2</v>
      </c>
      <c r="CB10">
        <v>534</v>
      </c>
      <c r="CC10">
        <v>0.85273546</v>
      </c>
      <c r="CD10" t="s">
        <v>92</v>
      </c>
      <c r="CE10">
        <v>0</v>
      </c>
      <c r="CF10">
        <v>0</v>
      </c>
      <c r="CG10" t="s">
        <v>90</v>
      </c>
      <c r="CH10" t="s">
        <v>98</v>
      </c>
      <c r="CI10" t="s">
        <v>103</v>
      </c>
      <c r="CJ10">
        <v>33</v>
      </c>
      <c r="CK10" t="s">
        <v>90</v>
      </c>
      <c r="CL10" t="s">
        <v>90</v>
      </c>
      <c r="CM10" t="s">
        <v>194</v>
      </c>
      <c r="CN10" t="s">
        <v>90</v>
      </c>
      <c r="CO10" t="s">
        <v>90</v>
      </c>
      <c r="CP10" t="s">
        <v>90</v>
      </c>
      <c r="CQ10" t="s">
        <v>90</v>
      </c>
      <c r="CR10" t="s">
        <v>90</v>
      </c>
      <c r="CS10" t="s">
        <v>90</v>
      </c>
      <c r="CT10" t="s">
        <v>90</v>
      </c>
      <c r="CU10" t="s">
        <v>90</v>
      </c>
      <c r="CV10" t="s">
        <v>90</v>
      </c>
      <c r="CW10" t="s">
        <v>195</v>
      </c>
      <c r="CX10" t="s">
        <v>195</v>
      </c>
    </row>
    <row r="11" spans="1:102" x14ac:dyDescent="0.25">
      <c r="A11">
        <v>10</v>
      </c>
      <c r="B11" t="s">
        <v>110</v>
      </c>
      <c r="C11">
        <v>185974</v>
      </c>
      <c r="D11">
        <v>91929</v>
      </c>
      <c r="E11">
        <v>44264</v>
      </c>
      <c r="F11">
        <v>66285</v>
      </c>
      <c r="G11">
        <v>43960</v>
      </c>
      <c r="H11">
        <v>43</v>
      </c>
      <c r="I11">
        <v>178887</v>
      </c>
      <c r="J11">
        <v>2038</v>
      </c>
      <c r="K11">
        <v>11</v>
      </c>
      <c r="L11">
        <v>0.49431103300000001</v>
      </c>
      <c r="M11">
        <v>0.50568896699999999</v>
      </c>
      <c r="N11">
        <v>0.16919031700000001</v>
      </c>
      <c r="O11">
        <v>0.23801176499999999</v>
      </c>
      <c r="P11">
        <v>0.35642078999999999</v>
      </c>
      <c r="Q11">
        <v>0.23637712799999999</v>
      </c>
      <c r="R11">
        <v>0.96189252300000005</v>
      </c>
      <c r="S11">
        <v>1.0958521000000001E-2</v>
      </c>
      <c r="T11">
        <v>2.7148955999999998E-2</v>
      </c>
      <c r="U11">
        <v>5.9148052999999999E-2</v>
      </c>
      <c r="V11">
        <v>2.3281080240000001</v>
      </c>
      <c r="W11">
        <v>4</v>
      </c>
      <c r="X11">
        <v>4</v>
      </c>
      <c r="Y11">
        <v>0.34252623900000001</v>
      </c>
      <c r="Z11">
        <v>54</v>
      </c>
      <c r="AA11">
        <v>5.2529899999999996</v>
      </c>
      <c r="AB11">
        <v>4.0019980000000004</v>
      </c>
      <c r="AC11">
        <v>1.2509920000000001</v>
      </c>
      <c r="AD11">
        <v>100</v>
      </c>
      <c r="AE11">
        <v>0.29036316899999998</v>
      </c>
      <c r="AF11">
        <v>0.53770957200000002</v>
      </c>
      <c r="AG11">
        <v>816.91437380000002</v>
      </c>
      <c r="AH11">
        <v>1733</v>
      </c>
      <c r="AI11">
        <v>9.3185068879999999</v>
      </c>
      <c r="AJ11">
        <v>1168</v>
      </c>
      <c r="AK11">
        <v>6.2804478049999997</v>
      </c>
      <c r="AL11">
        <v>162</v>
      </c>
      <c r="AM11" t="s">
        <v>88</v>
      </c>
      <c r="AN11">
        <v>0.87108950699999999</v>
      </c>
      <c r="AO11">
        <v>27726.416669999999</v>
      </c>
      <c r="AP11">
        <v>11507.166670000001</v>
      </c>
      <c r="AQ11">
        <v>26552.083330000001</v>
      </c>
      <c r="AR11">
        <v>11209.333329999999</v>
      </c>
      <c r="AS11">
        <v>149.08759649999999</v>
      </c>
      <c r="AT11">
        <v>61.875136670000003</v>
      </c>
      <c r="AU11">
        <v>92</v>
      </c>
      <c r="AV11">
        <v>7.5999999999999998E-2</v>
      </c>
      <c r="AW11">
        <v>54</v>
      </c>
      <c r="AX11">
        <v>0.29036316899999998</v>
      </c>
      <c r="AY11">
        <v>115</v>
      </c>
      <c r="AZ11">
        <v>0.61836600799999997</v>
      </c>
      <c r="BA11">
        <v>42</v>
      </c>
      <c r="BB11">
        <v>0.22583802</v>
      </c>
      <c r="BC11">
        <v>12.7</v>
      </c>
      <c r="BD11" t="s">
        <v>103</v>
      </c>
      <c r="BE11">
        <v>35</v>
      </c>
      <c r="BF11">
        <v>0.18819834999999999</v>
      </c>
      <c r="BG11">
        <v>85</v>
      </c>
      <c r="BH11">
        <v>11</v>
      </c>
      <c r="BI11">
        <v>0.12941176500000001</v>
      </c>
      <c r="BJ11" t="s">
        <v>96</v>
      </c>
      <c r="BK11">
        <v>89</v>
      </c>
      <c r="BL11">
        <v>0.47856151899999999</v>
      </c>
      <c r="BM11">
        <v>63345</v>
      </c>
      <c r="BN11">
        <v>1286</v>
      </c>
      <c r="BO11">
        <v>40.200000000000003</v>
      </c>
      <c r="BP11">
        <v>0.56999999999999995</v>
      </c>
      <c r="BQ11" t="s">
        <v>91</v>
      </c>
      <c r="BR11">
        <v>6</v>
      </c>
      <c r="BS11">
        <v>6</v>
      </c>
      <c r="BT11">
        <v>3</v>
      </c>
      <c r="BU11">
        <v>2</v>
      </c>
      <c r="BV11">
        <v>3.2262574000000002E-2</v>
      </c>
      <c r="BW11">
        <v>3.2262574000000002E-2</v>
      </c>
      <c r="BX11">
        <v>1.6131287000000001E-2</v>
      </c>
      <c r="BY11">
        <v>1.0754191E-2</v>
      </c>
      <c r="BZ11">
        <v>8</v>
      </c>
      <c r="CA11">
        <v>4.3016765999999998E-2</v>
      </c>
      <c r="CB11">
        <v>208</v>
      </c>
      <c r="CC11">
        <v>1.1184359100000001</v>
      </c>
      <c r="CD11" t="s">
        <v>92</v>
      </c>
      <c r="CE11">
        <v>0</v>
      </c>
      <c r="CF11">
        <v>0</v>
      </c>
      <c r="CG11" t="s">
        <v>90</v>
      </c>
      <c r="CH11" t="s">
        <v>98</v>
      </c>
      <c r="CI11" t="s">
        <v>103</v>
      </c>
      <c r="CJ11">
        <v>51</v>
      </c>
      <c r="CK11" t="s">
        <v>90</v>
      </c>
      <c r="CL11" t="s">
        <v>90</v>
      </c>
      <c r="CM11" t="s">
        <v>194</v>
      </c>
      <c r="CN11" t="s">
        <v>90</v>
      </c>
      <c r="CO11" t="s">
        <v>90</v>
      </c>
      <c r="CP11" t="s">
        <v>90</v>
      </c>
      <c r="CQ11" t="s">
        <v>90</v>
      </c>
      <c r="CR11" t="s">
        <v>90</v>
      </c>
      <c r="CS11" t="s">
        <v>90</v>
      </c>
      <c r="CT11" t="s">
        <v>194</v>
      </c>
      <c r="CU11" t="s">
        <v>90</v>
      </c>
      <c r="CV11" t="s">
        <v>194</v>
      </c>
      <c r="CW11" t="s">
        <v>195</v>
      </c>
      <c r="CX11" t="s">
        <v>195</v>
      </c>
    </row>
    <row r="12" spans="1:102" x14ac:dyDescent="0.25">
      <c r="A12">
        <v>11</v>
      </c>
      <c r="B12" t="s">
        <v>111</v>
      </c>
      <c r="C12">
        <v>137762</v>
      </c>
      <c r="D12">
        <v>67867</v>
      </c>
      <c r="E12">
        <v>32042</v>
      </c>
      <c r="F12">
        <v>45452</v>
      </c>
      <c r="G12">
        <v>38429</v>
      </c>
      <c r="H12">
        <v>44.7</v>
      </c>
      <c r="I12">
        <v>129288</v>
      </c>
      <c r="J12">
        <v>4592</v>
      </c>
      <c r="K12">
        <v>3</v>
      </c>
      <c r="L12">
        <v>0.49263948000000002</v>
      </c>
      <c r="M12">
        <v>0.50736051999999998</v>
      </c>
      <c r="N12">
        <v>0.15852702499999999</v>
      </c>
      <c r="O12">
        <v>0.23258953800000001</v>
      </c>
      <c r="P12">
        <v>0.32993133099999999</v>
      </c>
      <c r="Q12">
        <v>0.27895210599999998</v>
      </c>
      <c r="R12">
        <v>0.93848811700000001</v>
      </c>
      <c r="S12">
        <v>3.3332848999999998E-2</v>
      </c>
      <c r="T12">
        <v>2.8179032999999999E-2</v>
      </c>
      <c r="U12">
        <v>2.1776686999999999E-2</v>
      </c>
      <c r="V12">
        <v>4.876347118</v>
      </c>
      <c r="W12">
        <v>4</v>
      </c>
      <c r="X12">
        <v>4</v>
      </c>
      <c r="Y12">
        <v>1.4770062049999999</v>
      </c>
      <c r="Z12">
        <v>8</v>
      </c>
      <c r="AA12">
        <v>5.3159999999999999E-2</v>
      </c>
      <c r="AB12">
        <v>0</v>
      </c>
      <c r="AC12">
        <v>5.3159999999999999E-2</v>
      </c>
      <c r="AD12">
        <v>2</v>
      </c>
      <c r="AE12">
        <v>5.8071166E-2</v>
      </c>
      <c r="AF12">
        <v>1.4517792E-2</v>
      </c>
      <c r="AG12">
        <v>958.6067157</v>
      </c>
      <c r="AH12">
        <v>2187</v>
      </c>
      <c r="AI12">
        <v>15.875205060000001</v>
      </c>
      <c r="AJ12">
        <v>1356</v>
      </c>
      <c r="AK12">
        <v>9.8430626730000004</v>
      </c>
      <c r="AL12">
        <v>188</v>
      </c>
      <c r="AM12" t="s">
        <v>88</v>
      </c>
      <c r="AN12">
        <v>1.3646724059999999</v>
      </c>
      <c r="AO12">
        <v>34692.833330000001</v>
      </c>
      <c r="AP12">
        <v>13337.083329999999</v>
      </c>
      <c r="AQ12">
        <v>33739.083330000001</v>
      </c>
      <c r="AR12">
        <v>13094.833329999999</v>
      </c>
      <c r="AS12">
        <v>251.8316614</v>
      </c>
      <c r="AT12">
        <v>96.812497879999995</v>
      </c>
      <c r="AU12">
        <v>41</v>
      </c>
      <c r="AV12">
        <v>2.1000000000000001E-2</v>
      </c>
      <c r="AW12">
        <v>83</v>
      </c>
      <c r="AX12">
        <v>0.60248834900000003</v>
      </c>
      <c r="AY12">
        <v>25</v>
      </c>
      <c r="AZ12">
        <v>0.18147239400000001</v>
      </c>
      <c r="BA12">
        <v>5</v>
      </c>
      <c r="BB12">
        <v>3.6294478999999998E-2</v>
      </c>
      <c r="BC12">
        <v>38.9</v>
      </c>
      <c r="BD12" t="s">
        <v>103</v>
      </c>
      <c r="BE12">
        <v>60</v>
      </c>
      <c r="BF12">
        <v>0.43553374700000003</v>
      </c>
      <c r="BG12">
        <v>128</v>
      </c>
      <c r="BH12">
        <v>32</v>
      </c>
      <c r="BI12">
        <v>0.25</v>
      </c>
      <c r="BJ12" t="s">
        <v>90</v>
      </c>
      <c r="BK12">
        <v>70</v>
      </c>
      <c r="BL12">
        <v>0.50812270400000004</v>
      </c>
      <c r="BM12">
        <v>42917</v>
      </c>
      <c r="BN12">
        <v>973</v>
      </c>
      <c r="BO12">
        <v>65.400000000000006</v>
      </c>
      <c r="BP12">
        <v>0.62</v>
      </c>
      <c r="BQ12" t="s">
        <v>91</v>
      </c>
      <c r="BR12">
        <v>7</v>
      </c>
      <c r="BS12">
        <v>6</v>
      </c>
      <c r="BT12">
        <v>5</v>
      </c>
      <c r="BU12">
        <v>4</v>
      </c>
      <c r="BV12">
        <v>5.081227E-2</v>
      </c>
      <c r="BW12">
        <v>4.3553374999999998E-2</v>
      </c>
      <c r="BX12">
        <v>3.6294478999999998E-2</v>
      </c>
      <c r="BY12">
        <v>2.9035583E-2</v>
      </c>
      <c r="BZ12">
        <v>1</v>
      </c>
      <c r="CA12">
        <v>7.2588959999999999E-3</v>
      </c>
      <c r="CB12">
        <v>169</v>
      </c>
      <c r="CC12">
        <v>1.2267533859999999</v>
      </c>
      <c r="CD12" t="s">
        <v>90</v>
      </c>
      <c r="CE12">
        <v>1</v>
      </c>
      <c r="CF12">
        <v>7.2588959999999999E-3</v>
      </c>
      <c r="CG12" t="s">
        <v>92</v>
      </c>
      <c r="CH12" t="s">
        <v>98</v>
      </c>
      <c r="CI12" t="s">
        <v>103</v>
      </c>
      <c r="CJ12">
        <v>63</v>
      </c>
      <c r="CK12" t="s">
        <v>90</v>
      </c>
      <c r="CL12" t="s">
        <v>90</v>
      </c>
      <c r="CM12" t="s">
        <v>90</v>
      </c>
      <c r="CN12" t="s">
        <v>90</v>
      </c>
      <c r="CO12" t="s">
        <v>90</v>
      </c>
      <c r="CP12" t="s">
        <v>90</v>
      </c>
      <c r="CQ12" t="s">
        <v>90</v>
      </c>
      <c r="CR12" t="s">
        <v>90</v>
      </c>
      <c r="CS12" t="s">
        <v>90</v>
      </c>
      <c r="CT12" t="s">
        <v>90</v>
      </c>
      <c r="CU12" t="s">
        <v>90</v>
      </c>
      <c r="CV12" t="s">
        <v>194</v>
      </c>
      <c r="CW12" t="s">
        <v>90</v>
      </c>
      <c r="CX12" t="s">
        <v>90</v>
      </c>
    </row>
    <row r="13" spans="1:102" x14ac:dyDescent="0.25">
      <c r="A13">
        <v>12</v>
      </c>
      <c r="B13" t="s">
        <v>112</v>
      </c>
      <c r="C13">
        <v>4807</v>
      </c>
      <c r="D13">
        <v>2432</v>
      </c>
      <c r="E13">
        <v>932</v>
      </c>
      <c r="F13">
        <v>1636</v>
      </c>
      <c r="G13">
        <v>1572</v>
      </c>
      <c r="H13">
        <v>50.4</v>
      </c>
      <c r="I13">
        <v>4702</v>
      </c>
      <c r="J13">
        <v>29</v>
      </c>
      <c r="K13">
        <v>2</v>
      </c>
      <c r="L13">
        <v>0.50592885399999998</v>
      </c>
      <c r="M13">
        <v>0.49407114600000002</v>
      </c>
      <c r="N13">
        <v>0.138755981</v>
      </c>
      <c r="O13">
        <v>0.19388391899999999</v>
      </c>
      <c r="P13">
        <v>0.34033700900000002</v>
      </c>
      <c r="Q13">
        <v>0.32702309099999999</v>
      </c>
      <c r="R13">
        <v>0.97815685500000005</v>
      </c>
      <c r="S13">
        <v>6.0328689999999997E-3</v>
      </c>
      <c r="T13">
        <v>1.5810277000000001E-2</v>
      </c>
      <c r="U13">
        <v>0.416059913</v>
      </c>
      <c r="V13">
        <v>0</v>
      </c>
      <c r="W13">
        <v>1</v>
      </c>
      <c r="X13">
        <v>4</v>
      </c>
      <c r="Y13">
        <v>0</v>
      </c>
      <c r="Z13" t="s">
        <v>102</v>
      </c>
      <c r="AA13">
        <v>0</v>
      </c>
      <c r="AB13">
        <v>0</v>
      </c>
      <c r="AC13">
        <v>0</v>
      </c>
      <c r="AD13" t="s">
        <v>102</v>
      </c>
      <c r="AE13">
        <v>0</v>
      </c>
      <c r="AF13">
        <v>0</v>
      </c>
      <c r="AG13">
        <v>821.2529399</v>
      </c>
      <c r="AH13">
        <v>70</v>
      </c>
      <c r="AI13">
        <v>14.56209694</v>
      </c>
      <c r="AJ13">
        <v>41</v>
      </c>
      <c r="AK13">
        <v>8.5292282089999993</v>
      </c>
      <c r="AL13" t="s">
        <v>102</v>
      </c>
      <c r="AM13" t="s">
        <v>113</v>
      </c>
      <c r="AN13" t="s">
        <v>102</v>
      </c>
      <c r="AO13">
        <v>1431.916667</v>
      </c>
      <c r="AP13">
        <v>548.33333330000005</v>
      </c>
      <c r="AQ13">
        <v>1368.916667</v>
      </c>
      <c r="AR13">
        <v>540.33333330000005</v>
      </c>
      <c r="AS13">
        <v>297.8815616</v>
      </c>
      <c r="AT13">
        <v>114.0697594</v>
      </c>
      <c r="AU13">
        <v>5</v>
      </c>
      <c r="AV13">
        <v>8.9999999999999993E-3</v>
      </c>
      <c r="AW13">
        <v>7</v>
      </c>
      <c r="AX13">
        <v>1.456209694</v>
      </c>
      <c r="AY13">
        <v>2</v>
      </c>
      <c r="AZ13">
        <v>0.416059913</v>
      </c>
      <c r="BA13">
        <v>1</v>
      </c>
      <c r="BB13">
        <v>0.20802995599999999</v>
      </c>
      <c r="BC13">
        <v>15.3</v>
      </c>
      <c r="BD13" t="s">
        <v>103</v>
      </c>
      <c r="BE13">
        <v>0</v>
      </c>
      <c r="BF13">
        <v>0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>
        <v>40347</v>
      </c>
      <c r="BN13">
        <v>2806</v>
      </c>
      <c r="BO13" t="s">
        <v>102</v>
      </c>
      <c r="BP13" t="s">
        <v>102</v>
      </c>
      <c r="BQ13" t="s">
        <v>91</v>
      </c>
      <c r="BR13">
        <v>1</v>
      </c>
      <c r="BS13">
        <v>1</v>
      </c>
      <c r="BT13">
        <v>0</v>
      </c>
      <c r="BU13">
        <v>0</v>
      </c>
      <c r="BV13">
        <v>0.20802995599999999</v>
      </c>
      <c r="BW13">
        <v>0.20802995599999999</v>
      </c>
      <c r="BX13">
        <v>0</v>
      </c>
      <c r="BY13">
        <v>0</v>
      </c>
      <c r="BZ13">
        <v>0</v>
      </c>
      <c r="CA13">
        <v>0</v>
      </c>
      <c r="CB13">
        <v>6</v>
      </c>
      <c r="CC13">
        <v>1.2481797379999999</v>
      </c>
      <c r="CD13" t="s">
        <v>93</v>
      </c>
      <c r="CE13">
        <v>0</v>
      </c>
      <c r="CF13">
        <v>0</v>
      </c>
      <c r="CG13" t="s">
        <v>90</v>
      </c>
      <c r="CH13" t="s">
        <v>102</v>
      </c>
      <c r="CI13" t="s">
        <v>103</v>
      </c>
      <c r="CJ13">
        <v>65</v>
      </c>
      <c r="CK13" t="s">
        <v>194</v>
      </c>
      <c r="CL13" t="s">
        <v>195</v>
      </c>
      <c r="CM13" t="s">
        <v>90</v>
      </c>
      <c r="CN13" t="s">
        <v>194</v>
      </c>
      <c r="CO13" t="s">
        <v>90</v>
      </c>
      <c r="CP13" t="s">
        <v>90</v>
      </c>
      <c r="CQ13" t="s">
        <v>102</v>
      </c>
      <c r="CR13" t="s">
        <v>194</v>
      </c>
      <c r="CS13" t="s">
        <v>194</v>
      </c>
      <c r="CT13" t="s">
        <v>194</v>
      </c>
      <c r="CU13" t="s">
        <v>195</v>
      </c>
      <c r="CV13" t="s">
        <v>102</v>
      </c>
      <c r="CW13" t="s">
        <v>194</v>
      </c>
      <c r="CX13" t="s">
        <v>194</v>
      </c>
    </row>
    <row r="14" spans="1:102" x14ac:dyDescent="0.25">
      <c r="A14">
        <v>13</v>
      </c>
      <c r="B14" t="s">
        <v>114</v>
      </c>
      <c r="C14">
        <v>64330</v>
      </c>
      <c r="D14">
        <v>31944</v>
      </c>
      <c r="E14">
        <v>13676</v>
      </c>
      <c r="F14">
        <v>23250</v>
      </c>
      <c r="G14">
        <v>17039</v>
      </c>
      <c r="H14">
        <v>45.5</v>
      </c>
      <c r="I14">
        <v>61831</v>
      </c>
      <c r="J14">
        <v>1161</v>
      </c>
      <c r="K14">
        <v>7</v>
      </c>
      <c r="L14">
        <v>0.496564589</v>
      </c>
      <c r="M14">
        <v>0.503435411</v>
      </c>
      <c r="N14">
        <v>0.161122338</v>
      </c>
      <c r="O14">
        <v>0.212591326</v>
      </c>
      <c r="P14">
        <v>0.36141769000000001</v>
      </c>
      <c r="Q14">
        <v>0.26486864599999999</v>
      </c>
      <c r="R14">
        <v>0.96115342800000003</v>
      </c>
      <c r="S14">
        <v>1.8047567E-2</v>
      </c>
      <c r="T14">
        <v>2.0799004999999999E-2</v>
      </c>
      <c r="U14">
        <v>0.108813928</v>
      </c>
      <c r="V14">
        <v>5.7395351769999996</v>
      </c>
      <c r="W14">
        <v>4</v>
      </c>
      <c r="X14">
        <v>4</v>
      </c>
      <c r="Y14">
        <v>1.525301129</v>
      </c>
      <c r="Z14">
        <v>18</v>
      </c>
      <c r="AA14">
        <v>5.0209999999999998E-2</v>
      </c>
      <c r="AB14">
        <v>0</v>
      </c>
      <c r="AC14">
        <v>5.0209999999999998E-2</v>
      </c>
      <c r="AD14">
        <v>16</v>
      </c>
      <c r="AE14">
        <v>0.27980724400000001</v>
      </c>
      <c r="AF14">
        <v>0.24871755000000001</v>
      </c>
      <c r="AG14">
        <v>666.94971220000002</v>
      </c>
      <c r="AH14">
        <v>617</v>
      </c>
      <c r="AI14">
        <v>9.5911705269999992</v>
      </c>
      <c r="AJ14">
        <v>296</v>
      </c>
      <c r="AK14">
        <v>4.6012746770000001</v>
      </c>
      <c r="AL14">
        <v>19</v>
      </c>
      <c r="AM14" t="s">
        <v>88</v>
      </c>
      <c r="AN14">
        <v>0.29535209099999998</v>
      </c>
      <c r="AO14">
        <v>13716.75</v>
      </c>
      <c r="AP14">
        <v>5878.9166670000004</v>
      </c>
      <c r="AQ14">
        <v>12869.5</v>
      </c>
      <c r="AR14">
        <v>5638</v>
      </c>
      <c r="AS14">
        <v>213.22477850000001</v>
      </c>
      <c r="AT14">
        <v>91.386859419999993</v>
      </c>
      <c r="AU14">
        <v>35</v>
      </c>
      <c r="AV14">
        <v>2.1000000000000001E-2</v>
      </c>
      <c r="AW14">
        <v>68</v>
      </c>
      <c r="AX14">
        <v>1.0570495879999999</v>
      </c>
      <c r="AY14">
        <v>14</v>
      </c>
      <c r="AZ14">
        <v>0.21762785600000001</v>
      </c>
      <c r="BA14">
        <v>2</v>
      </c>
      <c r="BB14">
        <v>3.1089694000000001E-2</v>
      </c>
      <c r="BC14">
        <v>16.5</v>
      </c>
      <c r="BD14" t="s">
        <v>89</v>
      </c>
      <c r="BE14">
        <v>16</v>
      </c>
      <c r="BF14">
        <v>0.24871755000000001</v>
      </c>
      <c r="BG14">
        <v>83</v>
      </c>
      <c r="BH14">
        <v>16</v>
      </c>
      <c r="BI14">
        <v>0.19277108400000001</v>
      </c>
      <c r="BJ14" t="s">
        <v>90</v>
      </c>
      <c r="BK14">
        <v>20</v>
      </c>
      <c r="BL14">
        <v>0.31089693800000001</v>
      </c>
      <c r="BM14">
        <v>50822</v>
      </c>
      <c r="BN14">
        <v>1679</v>
      </c>
      <c r="BO14">
        <v>26.1</v>
      </c>
      <c r="BP14">
        <v>-0.06</v>
      </c>
      <c r="BQ14" t="s">
        <v>91</v>
      </c>
      <c r="BR14">
        <v>2</v>
      </c>
      <c r="BS14">
        <v>2</v>
      </c>
      <c r="BT14">
        <v>1</v>
      </c>
      <c r="BU14">
        <v>0</v>
      </c>
      <c r="BV14">
        <v>3.1089694000000001E-2</v>
      </c>
      <c r="BW14">
        <v>3.1089694000000001E-2</v>
      </c>
      <c r="BX14">
        <v>1.5544847000000001E-2</v>
      </c>
      <c r="BY14">
        <v>0</v>
      </c>
      <c r="BZ14">
        <v>5</v>
      </c>
      <c r="CA14">
        <v>7.7724234000000003E-2</v>
      </c>
      <c r="CB14">
        <v>55</v>
      </c>
      <c r="CC14">
        <v>0.85496657899999995</v>
      </c>
      <c r="CD14" t="s">
        <v>90</v>
      </c>
      <c r="CE14">
        <v>0</v>
      </c>
      <c r="CF14">
        <v>0</v>
      </c>
      <c r="CG14" t="s">
        <v>90</v>
      </c>
      <c r="CH14" t="s">
        <v>115</v>
      </c>
      <c r="CI14" t="s">
        <v>89</v>
      </c>
      <c r="CJ14">
        <v>29.5</v>
      </c>
      <c r="CK14" t="s">
        <v>90</v>
      </c>
      <c r="CL14" t="s">
        <v>90</v>
      </c>
      <c r="CM14" t="s">
        <v>194</v>
      </c>
      <c r="CN14" t="s">
        <v>90</v>
      </c>
      <c r="CO14" t="s">
        <v>90</v>
      </c>
      <c r="CP14" t="s">
        <v>90</v>
      </c>
      <c r="CQ14" t="s">
        <v>90</v>
      </c>
      <c r="CR14" t="s">
        <v>194</v>
      </c>
      <c r="CS14" t="s">
        <v>90</v>
      </c>
      <c r="CT14" t="s">
        <v>90</v>
      </c>
      <c r="CU14" t="s">
        <v>195</v>
      </c>
      <c r="CV14" t="s">
        <v>90</v>
      </c>
      <c r="CW14" t="s">
        <v>90</v>
      </c>
      <c r="CX14" t="s">
        <v>90</v>
      </c>
    </row>
    <row r="15" spans="1:102" x14ac:dyDescent="0.25">
      <c r="A15">
        <v>14</v>
      </c>
      <c r="B15" t="s">
        <v>116</v>
      </c>
      <c r="C15">
        <v>159178</v>
      </c>
      <c r="D15">
        <v>83558</v>
      </c>
      <c r="E15">
        <v>67298</v>
      </c>
      <c r="F15">
        <v>43662</v>
      </c>
      <c r="G15">
        <v>28110</v>
      </c>
      <c r="H15">
        <v>30.8</v>
      </c>
      <c r="I15">
        <v>140074</v>
      </c>
      <c r="J15">
        <v>6043</v>
      </c>
      <c r="K15">
        <v>8</v>
      </c>
      <c r="L15">
        <v>0.52493434999999999</v>
      </c>
      <c r="M15">
        <v>0.47506565000000001</v>
      </c>
      <c r="N15">
        <v>0.126323989</v>
      </c>
      <c r="O15">
        <v>0.42278455599999998</v>
      </c>
      <c r="P15">
        <v>0.27429669899999998</v>
      </c>
      <c r="Q15">
        <v>0.17659475599999999</v>
      </c>
      <c r="R15">
        <v>0.87998341499999999</v>
      </c>
      <c r="S15">
        <v>3.7963788999999998E-2</v>
      </c>
      <c r="T15">
        <v>8.2052795999999997E-2</v>
      </c>
      <c r="U15">
        <v>5.0258202000000002E-2</v>
      </c>
      <c r="V15">
        <v>3.5797453300000002</v>
      </c>
      <c r="W15">
        <v>4</v>
      </c>
      <c r="X15">
        <v>4</v>
      </c>
      <c r="Y15">
        <v>0.16102660599999999</v>
      </c>
      <c r="Z15">
        <v>14</v>
      </c>
      <c r="AA15">
        <v>1.0556399999999999</v>
      </c>
      <c r="AB15">
        <v>0</v>
      </c>
      <c r="AC15">
        <v>1.0556399999999999</v>
      </c>
      <c r="AD15">
        <v>16</v>
      </c>
      <c r="AE15">
        <v>8.7951852999999997E-2</v>
      </c>
      <c r="AF15">
        <v>0.100516403</v>
      </c>
      <c r="AG15">
        <v>413.01466579999999</v>
      </c>
      <c r="AH15">
        <v>602</v>
      </c>
      <c r="AI15">
        <v>3.7819296640000002</v>
      </c>
      <c r="AJ15">
        <v>394</v>
      </c>
      <c r="AK15">
        <v>2.4752164240000001</v>
      </c>
      <c r="AL15">
        <v>17</v>
      </c>
      <c r="AM15" t="s">
        <v>88</v>
      </c>
      <c r="AN15">
        <v>0.10679867799999999</v>
      </c>
      <c r="AO15">
        <v>14959.833329999999</v>
      </c>
      <c r="AP15">
        <v>5748</v>
      </c>
      <c r="AQ15">
        <v>14802.916670000001</v>
      </c>
      <c r="AR15">
        <v>5805.0833329999996</v>
      </c>
      <c r="AS15">
        <v>93.98178978</v>
      </c>
      <c r="AT15">
        <v>36.110517790000003</v>
      </c>
      <c r="AU15">
        <v>38</v>
      </c>
      <c r="AV15">
        <v>3.0000000000000001E-3</v>
      </c>
      <c r="AW15">
        <v>28</v>
      </c>
      <c r="AX15">
        <v>0.17590370499999999</v>
      </c>
      <c r="AY15">
        <v>78</v>
      </c>
      <c r="AZ15">
        <v>0.49001746499999999</v>
      </c>
      <c r="BA15">
        <v>15</v>
      </c>
      <c r="BB15">
        <v>9.4234128E-2</v>
      </c>
      <c r="BC15">
        <v>20.5</v>
      </c>
      <c r="BD15" t="s">
        <v>89</v>
      </c>
      <c r="BE15">
        <v>18</v>
      </c>
      <c r="BF15">
        <v>0.113080953</v>
      </c>
      <c r="BG15">
        <v>184</v>
      </c>
      <c r="BH15">
        <v>50</v>
      </c>
      <c r="BI15">
        <v>0.27173913</v>
      </c>
      <c r="BJ15" t="s">
        <v>90</v>
      </c>
      <c r="BK15">
        <v>55</v>
      </c>
      <c r="BL15">
        <v>0.34552513499999998</v>
      </c>
      <c r="BM15">
        <v>54407</v>
      </c>
      <c r="BN15">
        <v>1529</v>
      </c>
      <c r="BO15">
        <v>13</v>
      </c>
      <c r="BP15">
        <v>0.33</v>
      </c>
      <c r="BQ15" t="s">
        <v>91</v>
      </c>
      <c r="BR15">
        <v>7</v>
      </c>
      <c r="BS15">
        <v>7</v>
      </c>
      <c r="BT15">
        <v>4</v>
      </c>
      <c r="BU15">
        <v>4</v>
      </c>
      <c r="BV15">
        <v>4.3975925999999999E-2</v>
      </c>
      <c r="BW15">
        <v>4.3975925999999999E-2</v>
      </c>
      <c r="BX15">
        <v>2.5129101000000001E-2</v>
      </c>
      <c r="BY15">
        <v>2.5129101000000001E-2</v>
      </c>
      <c r="BZ15">
        <v>6</v>
      </c>
      <c r="CA15">
        <v>3.7693651000000002E-2</v>
      </c>
      <c r="CB15">
        <v>103</v>
      </c>
      <c r="CC15">
        <v>0.64707434399999997</v>
      </c>
      <c r="CD15" t="s">
        <v>90</v>
      </c>
      <c r="CE15">
        <v>0</v>
      </c>
      <c r="CF15">
        <v>0</v>
      </c>
      <c r="CG15" t="s">
        <v>93</v>
      </c>
      <c r="CH15" t="s">
        <v>98</v>
      </c>
      <c r="CI15" t="s">
        <v>89</v>
      </c>
      <c r="CJ15">
        <v>7</v>
      </c>
      <c r="CK15" t="s">
        <v>195</v>
      </c>
      <c r="CL15" t="s">
        <v>194</v>
      </c>
      <c r="CM15" t="s">
        <v>195</v>
      </c>
      <c r="CN15" t="s">
        <v>195</v>
      </c>
      <c r="CO15" t="s">
        <v>90</v>
      </c>
      <c r="CP15" t="s">
        <v>90</v>
      </c>
      <c r="CQ15" t="s">
        <v>90</v>
      </c>
      <c r="CR15" t="s">
        <v>195</v>
      </c>
      <c r="CS15" t="s">
        <v>90</v>
      </c>
      <c r="CT15" t="s">
        <v>90</v>
      </c>
      <c r="CU15" t="s">
        <v>90</v>
      </c>
      <c r="CV15" t="s">
        <v>195</v>
      </c>
      <c r="CW15" t="s">
        <v>195</v>
      </c>
      <c r="CX15" t="s">
        <v>195</v>
      </c>
    </row>
    <row r="16" spans="1:102" x14ac:dyDescent="0.25">
      <c r="A16">
        <v>15</v>
      </c>
      <c r="B16" t="s">
        <v>117</v>
      </c>
      <c r="C16">
        <v>512028</v>
      </c>
      <c r="D16">
        <v>252007</v>
      </c>
      <c r="E16">
        <v>126434</v>
      </c>
      <c r="F16">
        <v>180457</v>
      </c>
      <c r="G16">
        <v>106387</v>
      </c>
      <c r="H16">
        <v>40.299999999999997</v>
      </c>
      <c r="I16">
        <v>441027</v>
      </c>
      <c r="J16">
        <v>29907</v>
      </c>
      <c r="K16">
        <v>22</v>
      </c>
      <c r="L16">
        <v>0.49217425599999998</v>
      </c>
      <c r="M16">
        <v>0.50782574400000002</v>
      </c>
      <c r="N16">
        <v>0.19286054699999999</v>
      </c>
      <c r="O16">
        <v>0.246927902</v>
      </c>
      <c r="P16">
        <v>0.35243580400000002</v>
      </c>
      <c r="Q16">
        <v>0.20777574700000001</v>
      </c>
      <c r="R16">
        <v>0.86133375499999998</v>
      </c>
      <c r="S16">
        <v>5.8408914999999999E-2</v>
      </c>
      <c r="T16">
        <v>8.0257330000000002E-2</v>
      </c>
      <c r="U16">
        <v>4.2966400000000002E-2</v>
      </c>
      <c r="V16">
        <v>1.36157982</v>
      </c>
      <c r="W16">
        <v>4</v>
      </c>
      <c r="X16">
        <v>4</v>
      </c>
      <c r="Y16">
        <v>0.28858519700000002</v>
      </c>
      <c r="Z16">
        <v>50</v>
      </c>
      <c r="AA16">
        <v>47.182727999999997</v>
      </c>
      <c r="AB16">
        <v>47.000042999999998</v>
      </c>
      <c r="AC16">
        <v>0.18268499999999999</v>
      </c>
      <c r="AD16">
        <v>138</v>
      </c>
      <c r="AE16">
        <v>9.7650909999999994E-2</v>
      </c>
      <c r="AF16">
        <v>0.26951651100000001</v>
      </c>
      <c r="AG16">
        <v>501.41968429999997</v>
      </c>
      <c r="AH16">
        <v>1829</v>
      </c>
      <c r="AI16">
        <v>3.5720702769999999</v>
      </c>
      <c r="AJ16">
        <v>954</v>
      </c>
      <c r="AK16">
        <v>1.8631793569999999</v>
      </c>
      <c r="AL16">
        <v>48</v>
      </c>
      <c r="AM16" t="s">
        <v>88</v>
      </c>
      <c r="AN16">
        <v>9.3744873000000006E-2</v>
      </c>
      <c r="AO16">
        <v>54282</v>
      </c>
      <c r="AP16">
        <v>26873.5</v>
      </c>
      <c r="AQ16">
        <v>52636.083330000001</v>
      </c>
      <c r="AR16">
        <v>26564.5</v>
      </c>
      <c r="AS16">
        <v>106.01373359999999</v>
      </c>
      <c r="AT16">
        <v>52.484434440000001</v>
      </c>
      <c r="AU16">
        <v>429</v>
      </c>
      <c r="AV16">
        <v>2.7E-2</v>
      </c>
      <c r="AW16">
        <v>169</v>
      </c>
      <c r="AX16">
        <v>0.33006007500000001</v>
      </c>
      <c r="AY16">
        <v>570</v>
      </c>
      <c r="AZ16">
        <v>1.1132203709999999</v>
      </c>
      <c r="BA16">
        <v>36</v>
      </c>
      <c r="BB16">
        <v>7.0308654999999998E-2</v>
      </c>
      <c r="BC16">
        <v>5.2</v>
      </c>
      <c r="BD16" t="s">
        <v>103</v>
      </c>
      <c r="BE16">
        <v>278</v>
      </c>
      <c r="BF16">
        <v>0.54293905799999997</v>
      </c>
      <c r="BG16">
        <v>544</v>
      </c>
      <c r="BH16">
        <v>131</v>
      </c>
      <c r="BI16">
        <v>0.240808824</v>
      </c>
      <c r="BJ16" t="s">
        <v>90</v>
      </c>
      <c r="BK16">
        <v>94</v>
      </c>
      <c r="BL16">
        <v>0.18358371000000001</v>
      </c>
      <c r="BM16">
        <v>88995</v>
      </c>
      <c r="BN16">
        <v>1397</v>
      </c>
      <c r="BO16">
        <v>19.399999999999999</v>
      </c>
      <c r="BP16">
        <v>0.54</v>
      </c>
      <c r="BQ16" t="s">
        <v>97</v>
      </c>
      <c r="BR16">
        <v>16</v>
      </c>
      <c r="BS16">
        <v>15</v>
      </c>
      <c r="BT16">
        <v>13</v>
      </c>
      <c r="BU16">
        <v>13</v>
      </c>
      <c r="BV16">
        <v>3.1248291000000001E-2</v>
      </c>
      <c r="BW16">
        <v>2.9295273E-2</v>
      </c>
      <c r="BX16">
        <v>2.5389236999999999E-2</v>
      </c>
      <c r="BY16">
        <v>2.5389236999999999E-2</v>
      </c>
      <c r="BZ16">
        <v>21</v>
      </c>
      <c r="CA16">
        <v>4.1013382000000001E-2</v>
      </c>
      <c r="CB16">
        <v>473</v>
      </c>
      <c r="CC16">
        <v>0.92377760600000003</v>
      </c>
      <c r="CD16" t="s">
        <v>92</v>
      </c>
      <c r="CE16">
        <v>1</v>
      </c>
      <c r="CF16">
        <v>1.9530179999999999E-3</v>
      </c>
      <c r="CG16" t="s">
        <v>93</v>
      </c>
      <c r="CH16" t="s">
        <v>98</v>
      </c>
      <c r="CI16" t="s">
        <v>103</v>
      </c>
      <c r="CJ16">
        <v>20</v>
      </c>
      <c r="CK16" t="s">
        <v>90</v>
      </c>
      <c r="CL16" t="s">
        <v>90</v>
      </c>
      <c r="CM16" t="s">
        <v>90</v>
      </c>
      <c r="CN16" t="s">
        <v>90</v>
      </c>
      <c r="CO16" t="s">
        <v>195</v>
      </c>
      <c r="CP16" t="s">
        <v>90</v>
      </c>
      <c r="CQ16" t="s">
        <v>90</v>
      </c>
      <c r="CR16" t="s">
        <v>90</v>
      </c>
      <c r="CS16" t="s">
        <v>90</v>
      </c>
      <c r="CT16" t="s">
        <v>90</v>
      </c>
      <c r="CU16" t="s">
        <v>90</v>
      </c>
      <c r="CV16" t="s">
        <v>195</v>
      </c>
      <c r="CW16" t="s">
        <v>195</v>
      </c>
      <c r="CX16" t="s">
        <v>195</v>
      </c>
    </row>
    <row r="17" spans="1:102" x14ac:dyDescent="0.25">
      <c r="A17">
        <v>16</v>
      </c>
      <c r="B17" t="s">
        <v>118</v>
      </c>
      <c r="C17">
        <v>38939</v>
      </c>
      <c r="D17">
        <v>18983</v>
      </c>
      <c r="E17">
        <v>11118</v>
      </c>
      <c r="F17">
        <v>12219</v>
      </c>
      <c r="G17">
        <v>9621</v>
      </c>
      <c r="H17">
        <v>40.799999999999997</v>
      </c>
      <c r="I17">
        <v>37669</v>
      </c>
      <c r="J17">
        <v>462</v>
      </c>
      <c r="K17">
        <v>4</v>
      </c>
      <c r="L17">
        <v>0.48750609900000003</v>
      </c>
      <c r="M17">
        <v>0.51249390100000003</v>
      </c>
      <c r="N17">
        <v>0.15359921900000001</v>
      </c>
      <c r="O17">
        <v>0.28552351100000001</v>
      </c>
      <c r="P17">
        <v>0.31379850500000001</v>
      </c>
      <c r="Q17">
        <v>0.24707876400000001</v>
      </c>
      <c r="R17">
        <v>0.967384884</v>
      </c>
      <c r="S17">
        <v>1.1864711E-2</v>
      </c>
      <c r="T17">
        <v>2.0750404E-2</v>
      </c>
      <c r="U17">
        <v>0.102724775</v>
      </c>
      <c r="V17">
        <v>1.1684366319999999</v>
      </c>
      <c r="W17">
        <v>4</v>
      </c>
      <c r="X17">
        <v>0</v>
      </c>
      <c r="Y17" t="s">
        <v>102</v>
      </c>
      <c r="Z17">
        <v>5</v>
      </c>
      <c r="AA17">
        <v>1.3858000000000001E-2</v>
      </c>
      <c r="AB17">
        <v>8.8579999999999996E-3</v>
      </c>
      <c r="AC17">
        <v>5.0000000000000001E-3</v>
      </c>
      <c r="AD17">
        <v>3</v>
      </c>
      <c r="AE17">
        <v>0.12840596800000001</v>
      </c>
      <c r="AF17">
        <v>7.7043581E-2</v>
      </c>
      <c r="AG17">
        <v>628.25539430000003</v>
      </c>
      <c r="AH17">
        <v>290</v>
      </c>
      <c r="AI17">
        <v>7.4475461620000001</v>
      </c>
      <c r="AJ17">
        <v>163</v>
      </c>
      <c r="AK17">
        <v>4.1860345670000001</v>
      </c>
      <c r="AL17" t="s">
        <v>102</v>
      </c>
      <c r="AM17" t="s">
        <v>113</v>
      </c>
      <c r="AN17" t="s">
        <v>102</v>
      </c>
      <c r="AO17">
        <v>8217.0833330000005</v>
      </c>
      <c r="AP17">
        <v>3181.166667</v>
      </c>
      <c r="AQ17">
        <v>8155.5833329999996</v>
      </c>
      <c r="AR17">
        <v>3198.583333</v>
      </c>
      <c r="AS17">
        <v>211.0245084</v>
      </c>
      <c r="AT17">
        <v>81.696157240000005</v>
      </c>
      <c r="AU17">
        <v>30</v>
      </c>
      <c r="AV17">
        <v>6.0000000000000001E-3</v>
      </c>
      <c r="AW17">
        <v>6</v>
      </c>
      <c r="AX17">
        <v>0.154087162</v>
      </c>
      <c r="AY17">
        <v>2</v>
      </c>
      <c r="AZ17">
        <v>5.1362387000000002E-2</v>
      </c>
      <c r="BA17">
        <v>1</v>
      </c>
      <c r="BB17">
        <v>2.5681194000000001E-2</v>
      </c>
      <c r="BC17">
        <v>46.7</v>
      </c>
      <c r="BD17" t="s">
        <v>103</v>
      </c>
      <c r="BE17">
        <v>0</v>
      </c>
      <c r="BF17">
        <v>0</v>
      </c>
      <c r="BG17">
        <v>22</v>
      </c>
      <c r="BH17">
        <v>7</v>
      </c>
      <c r="BI17">
        <v>0.31818181800000001</v>
      </c>
      <c r="BJ17" t="s">
        <v>90</v>
      </c>
      <c r="BK17">
        <v>6</v>
      </c>
      <c r="BL17">
        <v>0.154087162</v>
      </c>
      <c r="BM17">
        <v>42890</v>
      </c>
      <c r="BN17">
        <v>1704</v>
      </c>
      <c r="BO17">
        <v>17.5</v>
      </c>
      <c r="BP17">
        <v>0.75</v>
      </c>
      <c r="BQ17" t="s">
        <v>91</v>
      </c>
      <c r="BR17">
        <v>2</v>
      </c>
      <c r="BS17">
        <v>2</v>
      </c>
      <c r="BT17">
        <v>1</v>
      </c>
      <c r="BU17">
        <v>0</v>
      </c>
      <c r="BV17">
        <v>5.1362387000000002E-2</v>
      </c>
      <c r="BW17">
        <v>5.1362387000000002E-2</v>
      </c>
      <c r="BX17">
        <v>2.5681194000000001E-2</v>
      </c>
      <c r="BY17">
        <v>0</v>
      </c>
      <c r="BZ17">
        <v>3</v>
      </c>
      <c r="CA17">
        <v>7.7043581E-2</v>
      </c>
      <c r="CB17">
        <v>35</v>
      </c>
      <c r="CC17">
        <v>0.89884177799999998</v>
      </c>
      <c r="CD17" t="s">
        <v>90</v>
      </c>
      <c r="CE17">
        <v>0</v>
      </c>
      <c r="CF17">
        <v>0</v>
      </c>
      <c r="CG17" t="s">
        <v>90</v>
      </c>
      <c r="CH17" t="s">
        <v>98</v>
      </c>
      <c r="CI17" t="s">
        <v>103</v>
      </c>
      <c r="CJ17">
        <v>18</v>
      </c>
      <c r="CK17" t="s">
        <v>90</v>
      </c>
      <c r="CL17" t="s">
        <v>90</v>
      </c>
      <c r="CM17" t="s">
        <v>90</v>
      </c>
      <c r="CN17" t="s">
        <v>90</v>
      </c>
      <c r="CO17" t="s">
        <v>90</v>
      </c>
      <c r="CP17" t="s">
        <v>195</v>
      </c>
      <c r="CQ17" t="s">
        <v>90</v>
      </c>
      <c r="CR17" t="s">
        <v>195</v>
      </c>
      <c r="CS17" t="s">
        <v>90</v>
      </c>
      <c r="CT17" t="s">
        <v>90</v>
      </c>
      <c r="CU17" t="s">
        <v>195</v>
      </c>
      <c r="CV17" t="s">
        <v>102</v>
      </c>
      <c r="CW17" t="s">
        <v>90</v>
      </c>
      <c r="CX17" t="s">
        <v>90</v>
      </c>
    </row>
    <row r="18" spans="1:102" x14ac:dyDescent="0.25">
      <c r="A18">
        <v>17</v>
      </c>
      <c r="B18" t="s">
        <v>119</v>
      </c>
      <c r="C18">
        <v>81170</v>
      </c>
      <c r="D18">
        <v>42256</v>
      </c>
      <c r="E18">
        <v>18844</v>
      </c>
      <c r="F18">
        <v>28839</v>
      </c>
      <c r="G18">
        <v>21041</v>
      </c>
      <c r="H18">
        <v>43.9</v>
      </c>
      <c r="I18">
        <v>77296</v>
      </c>
      <c r="J18">
        <v>2026</v>
      </c>
      <c r="K18">
        <v>8</v>
      </c>
      <c r="L18">
        <v>0.52058642399999999</v>
      </c>
      <c r="M18">
        <v>0.47941357600000001</v>
      </c>
      <c r="N18">
        <v>0.153332512</v>
      </c>
      <c r="O18">
        <v>0.232154737</v>
      </c>
      <c r="P18">
        <v>0.355291364</v>
      </c>
      <c r="Q18">
        <v>0.25922138700000003</v>
      </c>
      <c r="R18">
        <v>0.95227300699999995</v>
      </c>
      <c r="S18">
        <v>2.4959960999999999E-2</v>
      </c>
      <c r="T18">
        <v>2.2767032E-2</v>
      </c>
      <c r="U18">
        <v>9.8558581000000006E-2</v>
      </c>
      <c r="V18">
        <v>2.2953992759999999</v>
      </c>
      <c r="W18">
        <v>4</v>
      </c>
      <c r="X18">
        <v>1</v>
      </c>
      <c r="Y18">
        <v>7.4445382000000004E-2</v>
      </c>
      <c r="Z18">
        <v>7</v>
      </c>
      <c r="AA18">
        <v>7.1700000000000002E-3</v>
      </c>
      <c r="AB18">
        <v>3.0000000000000001E-3</v>
      </c>
      <c r="AC18">
        <v>4.1700000000000001E-3</v>
      </c>
      <c r="AD18">
        <v>6</v>
      </c>
      <c r="AE18">
        <v>8.6238757999999999E-2</v>
      </c>
      <c r="AF18">
        <v>7.3918936000000005E-2</v>
      </c>
      <c r="AG18">
        <v>744.52826440000001</v>
      </c>
      <c r="AH18">
        <v>1088</v>
      </c>
      <c r="AI18">
        <v>13.40396698</v>
      </c>
      <c r="AJ18">
        <v>570</v>
      </c>
      <c r="AK18">
        <v>7.022298879</v>
      </c>
      <c r="AL18">
        <v>47</v>
      </c>
      <c r="AM18" t="s">
        <v>88</v>
      </c>
      <c r="AN18">
        <v>0.579031662</v>
      </c>
      <c r="AO18">
        <v>20761.166669999999</v>
      </c>
      <c r="AP18">
        <v>7797.75</v>
      </c>
      <c r="AQ18">
        <v>20845.25</v>
      </c>
      <c r="AR18">
        <v>7969.3333329999996</v>
      </c>
      <c r="AS18">
        <v>255.77389020000001</v>
      </c>
      <c r="AT18">
        <v>96.066896639999996</v>
      </c>
      <c r="AU18">
        <v>91</v>
      </c>
      <c r="AV18">
        <v>0.01</v>
      </c>
      <c r="AW18">
        <v>31</v>
      </c>
      <c r="AX18">
        <v>0.38191449999999999</v>
      </c>
      <c r="AY18">
        <v>37</v>
      </c>
      <c r="AZ18">
        <v>0.45583343599999998</v>
      </c>
      <c r="BA18">
        <v>5</v>
      </c>
      <c r="BB18">
        <v>6.1599112999999997E-2</v>
      </c>
      <c r="BC18">
        <v>37.9</v>
      </c>
      <c r="BD18" t="s">
        <v>89</v>
      </c>
      <c r="BE18">
        <v>18</v>
      </c>
      <c r="BF18">
        <v>0.221756807</v>
      </c>
      <c r="BG18">
        <v>71</v>
      </c>
      <c r="BH18">
        <v>28</v>
      </c>
      <c r="BI18">
        <v>0.39436619699999997</v>
      </c>
      <c r="BJ18" t="s">
        <v>120</v>
      </c>
      <c r="BK18">
        <v>90</v>
      </c>
      <c r="BL18">
        <v>1.1087840339999999</v>
      </c>
      <c r="BM18">
        <v>43361</v>
      </c>
      <c r="BN18">
        <v>1203</v>
      </c>
      <c r="BO18">
        <v>13.5</v>
      </c>
      <c r="BP18">
        <v>-0.15</v>
      </c>
      <c r="BQ18" t="s">
        <v>91</v>
      </c>
      <c r="BR18">
        <v>5</v>
      </c>
      <c r="BS18">
        <v>5</v>
      </c>
      <c r="BT18">
        <v>2</v>
      </c>
      <c r="BU18">
        <v>1</v>
      </c>
      <c r="BV18">
        <v>6.1599112999999997E-2</v>
      </c>
      <c r="BW18">
        <v>6.1599112999999997E-2</v>
      </c>
      <c r="BX18">
        <v>2.4639645000000002E-2</v>
      </c>
      <c r="BY18">
        <v>1.2319823000000001E-2</v>
      </c>
      <c r="BZ18">
        <v>5</v>
      </c>
      <c r="CA18">
        <v>6.1599112999999997E-2</v>
      </c>
      <c r="CB18">
        <v>70</v>
      </c>
      <c r="CC18">
        <v>0.86238758199999999</v>
      </c>
      <c r="CD18" t="s">
        <v>90</v>
      </c>
      <c r="CE18">
        <v>0</v>
      </c>
      <c r="CF18">
        <v>0</v>
      </c>
      <c r="CG18" t="s">
        <v>90</v>
      </c>
      <c r="CH18" t="s">
        <v>115</v>
      </c>
      <c r="CI18" t="s">
        <v>89</v>
      </c>
      <c r="CJ18">
        <v>8</v>
      </c>
      <c r="CK18" t="s">
        <v>90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194</v>
      </c>
      <c r="CR18" t="s">
        <v>90</v>
      </c>
      <c r="CS18" t="s">
        <v>90</v>
      </c>
      <c r="CT18" t="s">
        <v>90</v>
      </c>
      <c r="CU18" t="s">
        <v>90</v>
      </c>
      <c r="CV18" t="s">
        <v>90</v>
      </c>
      <c r="CW18" t="s">
        <v>90</v>
      </c>
      <c r="CX18" t="s">
        <v>90</v>
      </c>
    </row>
    <row r="19" spans="1:102" x14ac:dyDescent="0.25">
      <c r="A19">
        <v>18</v>
      </c>
      <c r="B19" t="s">
        <v>121</v>
      </c>
      <c r="C19">
        <v>39536</v>
      </c>
      <c r="D19">
        <v>19383</v>
      </c>
      <c r="E19">
        <v>11901</v>
      </c>
      <c r="F19">
        <v>11838</v>
      </c>
      <c r="G19">
        <v>9089</v>
      </c>
      <c r="H19">
        <v>37.9</v>
      </c>
      <c r="I19">
        <v>38030</v>
      </c>
      <c r="J19">
        <v>645</v>
      </c>
      <c r="K19">
        <v>4</v>
      </c>
      <c r="L19">
        <v>0.49026204000000001</v>
      </c>
      <c r="M19">
        <v>0.50973796000000005</v>
      </c>
      <c r="N19">
        <v>0.16966815099999999</v>
      </c>
      <c r="O19">
        <v>0.301016795</v>
      </c>
      <c r="P19">
        <v>0.29942331</v>
      </c>
      <c r="Q19">
        <v>0.22989174400000001</v>
      </c>
      <c r="R19">
        <v>0.96190813399999997</v>
      </c>
      <c r="S19">
        <v>1.6314245000000002E-2</v>
      </c>
      <c r="T19">
        <v>2.1777620000000001E-2</v>
      </c>
      <c r="U19">
        <v>0.101173614</v>
      </c>
      <c r="V19">
        <v>0.68819616100000003</v>
      </c>
      <c r="W19">
        <v>3</v>
      </c>
      <c r="X19">
        <v>3</v>
      </c>
      <c r="Y19">
        <v>0</v>
      </c>
      <c r="Z19">
        <v>5</v>
      </c>
      <c r="AA19">
        <v>5.3899999999999998E-3</v>
      </c>
      <c r="AB19">
        <v>0</v>
      </c>
      <c r="AC19">
        <v>5.3899999999999998E-3</v>
      </c>
      <c r="AD19">
        <v>2</v>
      </c>
      <c r="AE19">
        <v>0.12646701699999999</v>
      </c>
      <c r="AF19">
        <v>5.0586806999999998E-2</v>
      </c>
      <c r="AG19">
        <v>810.15981439999996</v>
      </c>
      <c r="AH19">
        <v>471</v>
      </c>
      <c r="AI19">
        <v>11.913193039999999</v>
      </c>
      <c r="AJ19">
        <v>283</v>
      </c>
      <c r="AK19">
        <v>7.1580331849999999</v>
      </c>
      <c r="AL19">
        <v>18</v>
      </c>
      <c r="AM19" t="s">
        <v>88</v>
      </c>
      <c r="AN19">
        <v>0.45528126299999999</v>
      </c>
      <c r="AO19">
        <v>8929</v>
      </c>
      <c r="AP19">
        <v>3482.583333</v>
      </c>
      <c r="AQ19">
        <v>8689.25</v>
      </c>
      <c r="AR19">
        <v>3510.083333</v>
      </c>
      <c r="AS19">
        <v>225.84479970000001</v>
      </c>
      <c r="AT19">
        <v>88.086385399999998</v>
      </c>
      <c r="AU19">
        <v>22</v>
      </c>
      <c r="AV19">
        <v>4.0000000000000001E-3</v>
      </c>
      <c r="AW19">
        <v>9</v>
      </c>
      <c r="AX19">
        <v>0.22764063100000001</v>
      </c>
      <c r="AY19">
        <v>15</v>
      </c>
      <c r="AZ19">
        <v>0.37940105200000002</v>
      </c>
      <c r="BA19">
        <v>4</v>
      </c>
      <c r="BB19">
        <v>0.101173614</v>
      </c>
      <c r="BC19">
        <v>52</v>
      </c>
      <c r="BD19" t="s">
        <v>89</v>
      </c>
      <c r="BE19">
        <v>1</v>
      </c>
      <c r="BF19">
        <v>2.5293402999999999E-2</v>
      </c>
      <c r="BG19">
        <v>15</v>
      </c>
      <c r="BH19" t="s">
        <v>102</v>
      </c>
      <c r="BI19">
        <v>0.13888</v>
      </c>
      <c r="BJ19" t="s">
        <v>90</v>
      </c>
      <c r="BK19">
        <v>9</v>
      </c>
      <c r="BL19">
        <v>0.22764063100000001</v>
      </c>
      <c r="BM19">
        <v>47163</v>
      </c>
      <c r="BN19">
        <v>1671</v>
      </c>
      <c r="BO19">
        <v>25.5</v>
      </c>
      <c r="BP19">
        <v>1.5</v>
      </c>
      <c r="BQ19" t="s">
        <v>91</v>
      </c>
      <c r="BR19">
        <v>1</v>
      </c>
      <c r="BS19">
        <v>1</v>
      </c>
      <c r="BT19">
        <v>1</v>
      </c>
      <c r="BU19">
        <v>0</v>
      </c>
      <c r="BV19">
        <v>2.5293402999999999E-2</v>
      </c>
      <c r="BW19">
        <v>2.5293402999999999E-2</v>
      </c>
      <c r="BX19">
        <v>2.5293402999999999E-2</v>
      </c>
      <c r="BY19">
        <v>0</v>
      </c>
      <c r="BZ19">
        <v>1</v>
      </c>
      <c r="CA19">
        <v>2.5293402999999999E-2</v>
      </c>
      <c r="CB19">
        <v>32</v>
      </c>
      <c r="CC19">
        <v>0.80938891099999999</v>
      </c>
      <c r="CD19" t="s">
        <v>90</v>
      </c>
      <c r="CE19">
        <v>0</v>
      </c>
      <c r="CF19">
        <v>0</v>
      </c>
      <c r="CG19" t="s">
        <v>90</v>
      </c>
      <c r="CH19" t="s">
        <v>94</v>
      </c>
      <c r="CI19" t="s">
        <v>89</v>
      </c>
      <c r="CJ19">
        <v>28</v>
      </c>
      <c r="CK19" t="s">
        <v>195</v>
      </c>
      <c r="CL19" t="s">
        <v>194</v>
      </c>
      <c r="CM19" t="s">
        <v>195</v>
      </c>
      <c r="CN19" t="s">
        <v>90</v>
      </c>
      <c r="CO19" t="s">
        <v>194</v>
      </c>
      <c r="CP19" t="s">
        <v>90</v>
      </c>
      <c r="CQ19" t="s">
        <v>90</v>
      </c>
      <c r="CR19" t="s">
        <v>90</v>
      </c>
      <c r="CS19" t="s">
        <v>90</v>
      </c>
      <c r="CT19" t="s">
        <v>90</v>
      </c>
      <c r="CU19" t="s">
        <v>195</v>
      </c>
      <c r="CV19" t="s">
        <v>90</v>
      </c>
      <c r="CW19" t="s">
        <v>90</v>
      </c>
      <c r="CX19" t="s">
        <v>90</v>
      </c>
    </row>
    <row r="20" spans="1:102" x14ac:dyDescent="0.25">
      <c r="A20">
        <v>19</v>
      </c>
      <c r="B20" t="s">
        <v>122</v>
      </c>
      <c r="C20">
        <v>66772</v>
      </c>
      <c r="D20">
        <v>32139</v>
      </c>
      <c r="E20">
        <v>19853</v>
      </c>
      <c r="F20">
        <v>21032</v>
      </c>
      <c r="G20">
        <v>15946</v>
      </c>
      <c r="H20">
        <v>40.1</v>
      </c>
      <c r="I20">
        <v>63555</v>
      </c>
      <c r="J20">
        <v>1231</v>
      </c>
      <c r="K20">
        <v>3</v>
      </c>
      <c r="L20">
        <v>0.48132450700000001</v>
      </c>
      <c r="M20">
        <v>0.51867549300000004</v>
      </c>
      <c r="N20">
        <v>0.14887976999999999</v>
      </c>
      <c r="O20">
        <v>0.297325226</v>
      </c>
      <c r="P20">
        <v>0.31498232799999998</v>
      </c>
      <c r="Q20">
        <v>0.238812676</v>
      </c>
      <c r="R20">
        <v>0.95182112299999999</v>
      </c>
      <c r="S20">
        <v>1.8435871E-2</v>
      </c>
      <c r="T20">
        <v>2.9743005999999999E-2</v>
      </c>
      <c r="U20">
        <v>4.4929011999999997E-2</v>
      </c>
      <c r="V20">
        <v>1.89701897</v>
      </c>
      <c r="W20">
        <v>4</v>
      </c>
      <c r="X20">
        <v>1</v>
      </c>
      <c r="Y20">
        <v>7.5278530999999996E-2</v>
      </c>
      <c r="Z20">
        <v>3</v>
      </c>
      <c r="AA20">
        <v>1.0219999999999999E-3</v>
      </c>
      <c r="AB20" s="1">
        <v>1.0000000000000001E-5</v>
      </c>
      <c r="AC20">
        <v>1.0120000000000001E-3</v>
      </c>
      <c r="AD20">
        <v>3</v>
      </c>
      <c r="AE20">
        <v>4.4929011999999997E-2</v>
      </c>
      <c r="AF20">
        <v>4.4929011999999997E-2</v>
      </c>
      <c r="AG20">
        <v>801.97229749999997</v>
      </c>
      <c r="AH20">
        <v>408</v>
      </c>
      <c r="AI20">
        <v>6.1103456539999996</v>
      </c>
      <c r="AJ20">
        <v>251</v>
      </c>
      <c r="AK20">
        <v>3.759060684</v>
      </c>
      <c r="AL20">
        <v>15</v>
      </c>
      <c r="AM20" t="s">
        <v>88</v>
      </c>
      <c r="AN20">
        <v>0.22464506100000001</v>
      </c>
      <c r="AO20">
        <v>12717</v>
      </c>
      <c r="AP20">
        <v>5017.6666670000004</v>
      </c>
      <c r="AQ20">
        <v>12415.75</v>
      </c>
      <c r="AR20">
        <v>5010.8333329999996</v>
      </c>
      <c r="AS20">
        <v>190.4540825</v>
      </c>
      <c r="AT20">
        <v>75.146268899999995</v>
      </c>
      <c r="AU20">
        <v>91</v>
      </c>
      <c r="AV20">
        <v>9.2999999999999999E-2</v>
      </c>
      <c r="AW20">
        <v>28</v>
      </c>
      <c r="AX20">
        <v>0.41933744699999997</v>
      </c>
      <c r="AY20">
        <v>19</v>
      </c>
      <c r="AZ20">
        <v>0.28455040999999998</v>
      </c>
      <c r="BA20">
        <v>3</v>
      </c>
      <c r="BB20">
        <v>4.4929011999999997E-2</v>
      </c>
      <c r="BC20">
        <v>85</v>
      </c>
      <c r="BD20" t="s">
        <v>89</v>
      </c>
      <c r="BE20">
        <v>24</v>
      </c>
      <c r="BF20">
        <v>0.35943209700000001</v>
      </c>
      <c r="BG20">
        <v>61</v>
      </c>
      <c r="BH20">
        <v>18</v>
      </c>
      <c r="BI20">
        <v>0.295081967</v>
      </c>
      <c r="BJ20" t="s">
        <v>90</v>
      </c>
      <c r="BK20">
        <v>30</v>
      </c>
      <c r="BL20">
        <v>0.44929012200000001</v>
      </c>
      <c r="BM20">
        <v>46952</v>
      </c>
      <c r="BN20">
        <v>2170</v>
      </c>
      <c r="BO20">
        <v>26.7</v>
      </c>
      <c r="BP20">
        <v>0.13</v>
      </c>
      <c r="BQ20" t="s">
        <v>91</v>
      </c>
      <c r="BR20">
        <v>3</v>
      </c>
      <c r="BS20">
        <v>3</v>
      </c>
      <c r="BT20">
        <v>0</v>
      </c>
      <c r="BU20">
        <v>1</v>
      </c>
      <c r="BV20">
        <v>4.4929011999999997E-2</v>
      </c>
      <c r="BW20">
        <v>4.4929011999999997E-2</v>
      </c>
      <c r="BX20">
        <v>0</v>
      </c>
      <c r="BY20">
        <v>1.4976336999999999E-2</v>
      </c>
      <c r="BZ20">
        <v>3</v>
      </c>
      <c r="CA20">
        <v>4.4929011999999997E-2</v>
      </c>
      <c r="CB20">
        <v>79</v>
      </c>
      <c r="CC20">
        <v>1.1831306539999999</v>
      </c>
      <c r="CD20" t="s">
        <v>90</v>
      </c>
      <c r="CE20">
        <v>0</v>
      </c>
      <c r="CF20">
        <v>0</v>
      </c>
      <c r="CG20" t="s">
        <v>90</v>
      </c>
      <c r="CH20" t="s">
        <v>98</v>
      </c>
      <c r="CI20" t="s">
        <v>89</v>
      </c>
      <c r="CJ20">
        <v>32</v>
      </c>
      <c r="CK20" t="s">
        <v>90</v>
      </c>
      <c r="CL20" t="s">
        <v>194</v>
      </c>
      <c r="CM20" t="s">
        <v>90</v>
      </c>
      <c r="CN20" t="s">
        <v>90</v>
      </c>
      <c r="CO20" t="s">
        <v>194</v>
      </c>
      <c r="CP20" t="s">
        <v>90</v>
      </c>
      <c r="CQ20" t="s">
        <v>90</v>
      </c>
      <c r="CR20" t="s">
        <v>90</v>
      </c>
      <c r="CS20" t="s">
        <v>90</v>
      </c>
      <c r="CT20" t="s">
        <v>90</v>
      </c>
      <c r="CU20" t="s">
        <v>90</v>
      </c>
      <c r="CV20" t="s">
        <v>90</v>
      </c>
      <c r="CW20" t="s">
        <v>90</v>
      </c>
      <c r="CX20" t="s">
        <v>90</v>
      </c>
    </row>
    <row r="21" spans="1:102" x14ac:dyDescent="0.25">
      <c r="A21">
        <v>20</v>
      </c>
      <c r="B21" t="s">
        <v>123</v>
      </c>
      <c r="C21">
        <v>87027</v>
      </c>
      <c r="D21">
        <v>42542</v>
      </c>
      <c r="E21">
        <v>21048</v>
      </c>
      <c r="F21">
        <v>28300</v>
      </c>
      <c r="G21">
        <v>22361</v>
      </c>
      <c r="H21">
        <v>42.6</v>
      </c>
      <c r="I21">
        <v>83395</v>
      </c>
      <c r="J21">
        <v>1646</v>
      </c>
      <c r="K21">
        <v>8</v>
      </c>
      <c r="L21">
        <v>0.48883679800000002</v>
      </c>
      <c r="M21">
        <v>0.51116320199999998</v>
      </c>
      <c r="N21">
        <v>0.17601433999999999</v>
      </c>
      <c r="O21">
        <v>0.241855976</v>
      </c>
      <c r="P21">
        <v>0.32518643600000002</v>
      </c>
      <c r="Q21">
        <v>0.25694324699999999</v>
      </c>
      <c r="R21">
        <v>0.95826582599999999</v>
      </c>
      <c r="S21">
        <v>1.891367E-2</v>
      </c>
      <c r="T21">
        <v>2.2820503999999998E-2</v>
      </c>
      <c r="U21">
        <v>9.1925493999999996E-2</v>
      </c>
      <c r="V21">
        <v>3.3852325040000002</v>
      </c>
      <c r="W21">
        <v>4</v>
      </c>
      <c r="X21">
        <v>4</v>
      </c>
      <c r="Y21">
        <v>0.52169679000000002</v>
      </c>
      <c r="Z21">
        <v>17</v>
      </c>
      <c r="AA21">
        <v>0.21720999999999999</v>
      </c>
      <c r="AB21">
        <v>0</v>
      </c>
      <c r="AC21">
        <v>0.21720999999999999</v>
      </c>
      <c r="AD21">
        <v>11</v>
      </c>
      <c r="AE21">
        <v>0.19534167599999999</v>
      </c>
      <c r="AF21">
        <v>0.12639755499999999</v>
      </c>
      <c r="AG21">
        <v>969.1851097</v>
      </c>
      <c r="AH21">
        <v>823</v>
      </c>
      <c r="AI21">
        <v>9.4568352349999998</v>
      </c>
      <c r="AJ21">
        <v>534</v>
      </c>
      <c r="AK21">
        <v>6.1360267500000001</v>
      </c>
      <c r="AL21">
        <v>59</v>
      </c>
      <c r="AM21" t="s">
        <v>88</v>
      </c>
      <c r="AN21">
        <v>0.67795052099999997</v>
      </c>
      <c r="AO21">
        <v>20387.833330000001</v>
      </c>
      <c r="AP21">
        <v>8254.25</v>
      </c>
      <c r="AQ21">
        <v>19919.666669999999</v>
      </c>
      <c r="AR21">
        <v>8174.0833329999996</v>
      </c>
      <c r="AS21">
        <v>234.27020730000001</v>
      </c>
      <c r="AT21">
        <v>94.847001509999998</v>
      </c>
      <c r="AU21">
        <v>37</v>
      </c>
      <c r="AV21">
        <v>1.4999999999999999E-2</v>
      </c>
      <c r="AW21">
        <v>28</v>
      </c>
      <c r="AX21">
        <v>0.32173922999999999</v>
      </c>
      <c r="AY21">
        <v>55</v>
      </c>
      <c r="AZ21">
        <v>0.63198777399999995</v>
      </c>
      <c r="BA21">
        <v>5</v>
      </c>
      <c r="BB21">
        <v>5.7453433999999998E-2</v>
      </c>
      <c r="BC21">
        <v>43.2</v>
      </c>
      <c r="BD21" t="s">
        <v>89</v>
      </c>
      <c r="BE21">
        <v>0</v>
      </c>
      <c r="BF21">
        <v>0</v>
      </c>
      <c r="BG21">
        <v>68</v>
      </c>
      <c r="BH21">
        <v>17</v>
      </c>
      <c r="BI21">
        <v>0.25</v>
      </c>
      <c r="BJ21" t="s">
        <v>90</v>
      </c>
      <c r="BK21">
        <v>71</v>
      </c>
      <c r="BL21">
        <v>0.81583876300000002</v>
      </c>
      <c r="BM21">
        <v>45637</v>
      </c>
      <c r="BN21">
        <v>1267</v>
      </c>
      <c r="BO21">
        <v>36.1</v>
      </c>
      <c r="BP21">
        <v>0.14000000000000001</v>
      </c>
      <c r="BQ21" t="s">
        <v>91</v>
      </c>
      <c r="BR21">
        <v>4</v>
      </c>
      <c r="BS21">
        <v>4</v>
      </c>
      <c r="BT21">
        <v>3</v>
      </c>
      <c r="BU21">
        <v>1</v>
      </c>
      <c r="BV21">
        <v>4.5962746999999998E-2</v>
      </c>
      <c r="BW21">
        <v>4.5962746999999998E-2</v>
      </c>
      <c r="BX21">
        <v>3.4472059999999999E-2</v>
      </c>
      <c r="BY21">
        <v>1.1490686999999999E-2</v>
      </c>
      <c r="BZ21">
        <v>4</v>
      </c>
      <c r="CA21">
        <v>4.5962746999999998E-2</v>
      </c>
      <c r="CB21">
        <v>111</v>
      </c>
      <c r="CC21">
        <v>1.2754662349999999</v>
      </c>
      <c r="CD21" t="s">
        <v>90</v>
      </c>
      <c r="CE21">
        <v>0</v>
      </c>
      <c r="CF21">
        <v>0</v>
      </c>
      <c r="CG21" t="s">
        <v>92</v>
      </c>
      <c r="CH21" t="s">
        <v>98</v>
      </c>
      <c r="CI21" t="s">
        <v>89</v>
      </c>
      <c r="CJ21">
        <v>46</v>
      </c>
      <c r="CK21" t="s">
        <v>90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90</v>
      </c>
      <c r="CR21" t="s">
        <v>90</v>
      </c>
      <c r="CS21" t="s">
        <v>90</v>
      </c>
      <c r="CT21" t="s">
        <v>90</v>
      </c>
      <c r="CU21" t="s">
        <v>90</v>
      </c>
      <c r="CV21" t="s">
        <v>90</v>
      </c>
      <c r="CW21" t="s">
        <v>90</v>
      </c>
      <c r="CX21" t="s">
        <v>90</v>
      </c>
    </row>
    <row r="22" spans="1:102" x14ac:dyDescent="0.25">
      <c r="A22">
        <v>21</v>
      </c>
      <c r="B22" t="s">
        <v>124</v>
      </c>
      <c r="C22">
        <v>243838</v>
      </c>
      <c r="D22">
        <v>120485</v>
      </c>
      <c r="E22">
        <v>64749</v>
      </c>
      <c r="F22">
        <v>81106</v>
      </c>
      <c r="G22">
        <v>56957</v>
      </c>
      <c r="H22">
        <v>40.700000000000003</v>
      </c>
      <c r="I22">
        <v>217203</v>
      </c>
      <c r="J22">
        <v>8668</v>
      </c>
      <c r="K22">
        <v>22</v>
      </c>
      <c r="L22">
        <v>0.49411904600000001</v>
      </c>
      <c r="M22">
        <v>0.50588095399999999</v>
      </c>
      <c r="N22">
        <v>0.16825105200000001</v>
      </c>
      <c r="O22">
        <v>0.265541056</v>
      </c>
      <c r="P22">
        <v>0.33262247900000003</v>
      </c>
      <c r="Q22">
        <v>0.23358541299999999</v>
      </c>
      <c r="R22">
        <v>0.89076764100000005</v>
      </c>
      <c r="S22">
        <v>3.5548191999999999E-2</v>
      </c>
      <c r="T22">
        <v>7.3684166999999995E-2</v>
      </c>
      <c r="U22">
        <v>9.0223837000000001E-2</v>
      </c>
      <c r="V22">
        <v>2.79268911</v>
      </c>
      <c r="W22">
        <v>4</v>
      </c>
      <c r="X22">
        <v>4</v>
      </c>
      <c r="Y22">
        <v>0.65994382399999996</v>
      </c>
      <c r="Z22">
        <v>45</v>
      </c>
      <c r="AA22">
        <v>0.30431599999999998</v>
      </c>
      <c r="AB22">
        <v>0.18840100000000001</v>
      </c>
      <c r="AC22">
        <v>0.115915</v>
      </c>
      <c r="AD22">
        <v>31</v>
      </c>
      <c r="AE22">
        <v>0.18454875800000001</v>
      </c>
      <c r="AF22">
        <v>0.12713358899999999</v>
      </c>
      <c r="AG22">
        <v>655.90368049999995</v>
      </c>
      <c r="AH22">
        <v>1017</v>
      </c>
      <c r="AI22">
        <v>4.1708019260000002</v>
      </c>
      <c r="AJ22">
        <v>616</v>
      </c>
      <c r="AK22">
        <v>2.5262674399999998</v>
      </c>
      <c r="AL22">
        <v>19</v>
      </c>
      <c r="AM22" t="s">
        <v>88</v>
      </c>
      <c r="AN22">
        <v>7.7920586999999999E-2</v>
      </c>
      <c r="AO22">
        <v>33122.583330000001</v>
      </c>
      <c r="AP22">
        <v>15126</v>
      </c>
      <c r="AQ22">
        <v>31527.333330000001</v>
      </c>
      <c r="AR22">
        <v>14674.333329999999</v>
      </c>
      <c r="AS22">
        <v>135.83848019999999</v>
      </c>
      <c r="AT22">
        <v>62.032989120000003</v>
      </c>
      <c r="AU22">
        <v>117</v>
      </c>
      <c r="AV22">
        <v>0.02</v>
      </c>
      <c r="AW22">
        <v>81</v>
      </c>
      <c r="AX22">
        <v>0.332187764</v>
      </c>
      <c r="AY22">
        <v>158</v>
      </c>
      <c r="AZ22">
        <v>0.64797119400000003</v>
      </c>
      <c r="BA22">
        <v>10</v>
      </c>
      <c r="BB22">
        <v>4.1010835000000002E-2</v>
      </c>
      <c r="BC22">
        <v>24.9</v>
      </c>
      <c r="BD22" t="s">
        <v>103</v>
      </c>
      <c r="BE22">
        <v>101</v>
      </c>
      <c r="BF22">
        <v>0.41420943399999999</v>
      </c>
      <c r="BG22">
        <v>387</v>
      </c>
      <c r="BH22">
        <v>143</v>
      </c>
      <c r="BI22">
        <v>0.36950904400000001</v>
      </c>
      <c r="BJ22" t="s">
        <v>120</v>
      </c>
      <c r="BK22">
        <v>98</v>
      </c>
      <c r="BL22">
        <v>0.401906184</v>
      </c>
      <c r="BM22">
        <v>62640</v>
      </c>
      <c r="BN22">
        <v>1345</v>
      </c>
      <c r="BO22">
        <v>24.6</v>
      </c>
      <c r="BP22">
        <v>0.41</v>
      </c>
      <c r="BQ22" t="s">
        <v>97</v>
      </c>
      <c r="BR22">
        <v>7</v>
      </c>
      <c r="BS22">
        <v>7</v>
      </c>
      <c r="BT22">
        <v>3</v>
      </c>
      <c r="BU22">
        <v>4</v>
      </c>
      <c r="BV22">
        <v>2.8707585000000001E-2</v>
      </c>
      <c r="BW22">
        <v>2.8707585000000001E-2</v>
      </c>
      <c r="BX22">
        <v>1.2303250999999999E-2</v>
      </c>
      <c r="BY22">
        <v>1.6404334E-2</v>
      </c>
      <c r="BZ22">
        <v>4</v>
      </c>
      <c r="CA22">
        <v>1.6404334E-2</v>
      </c>
      <c r="CB22">
        <v>221</v>
      </c>
      <c r="CC22">
        <v>0.90633945500000002</v>
      </c>
      <c r="CD22" t="s">
        <v>92</v>
      </c>
      <c r="CE22">
        <v>0</v>
      </c>
      <c r="CF22">
        <v>0</v>
      </c>
      <c r="CG22" t="s">
        <v>90</v>
      </c>
      <c r="CH22" t="s">
        <v>98</v>
      </c>
      <c r="CI22" t="s">
        <v>103</v>
      </c>
      <c r="CJ22">
        <v>26</v>
      </c>
      <c r="CK22" t="s">
        <v>90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90</v>
      </c>
      <c r="CR22" t="s">
        <v>90</v>
      </c>
      <c r="CS22" t="s">
        <v>90</v>
      </c>
      <c r="CT22" t="s">
        <v>90</v>
      </c>
      <c r="CU22" t="s">
        <v>90</v>
      </c>
      <c r="CV22" t="s">
        <v>195</v>
      </c>
      <c r="CW22" t="s">
        <v>195</v>
      </c>
      <c r="CX22" t="s">
        <v>195</v>
      </c>
    </row>
    <row r="23" spans="1:102" x14ac:dyDescent="0.25">
      <c r="A23">
        <v>22</v>
      </c>
      <c r="B23" t="s">
        <v>125</v>
      </c>
      <c r="C23">
        <v>271962</v>
      </c>
      <c r="D23">
        <v>131707</v>
      </c>
      <c r="E23">
        <v>70589</v>
      </c>
      <c r="F23">
        <v>91771</v>
      </c>
      <c r="G23">
        <v>58987</v>
      </c>
      <c r="H23">
        <v>39.6</v>
      </c>
      <c r="I23">
        <v>195198</v>
      </c>
      <c r="J23">
        <v>49840</v>
      </c>
      <c r="K23">
        <v>12</v>
      </c>
      <c r="L23">
        <v>0.484284569</v>
      </c>
      <c r="M23">
        <v>0.51571543099999995</v>
      </c>
      <c r="N23">
        <v>0.18611056000000001</v>
      </c>
      <c r="O23">
        <v>0.259554644</v>
      </c>
      <c r="P23">
        <v>0.33744052499999999</v>
      </c>
      <c r="Q23">
        <v>0.216894272</v>
      </c>
      <c r="R23">
        <v>0.717739978</v>
      </c>
      <c r="S23">
        <v>0.18326089700000001</v>
      </c>
      <c r="T23">
        <v>9.8999124999999993E-2</v>
      </c>
      <c r="U23">
        <v>4.4123810999999999E-2</v>
      </c>
      <c r="V23">
        <v>4.5961557439999998</v>
      </c>
      <c r="W23">
        <v>4</v>
      </c>
      <c r="X23">
        <v>4</v>
      </c>
      <c r="Y23">
        <v>1.0376059070000001</v>
      </c>
      <c r="Z23">
        <v>88</v>
      </c>
      <c r="AA23">
        <v>7.4260999999999999</v>
      </c>
      <c r="AB23">
        <v>0.82150000000000001</v>
      </c>
      <c r="AC23">
        <v>6.6045999999999996</v>
      </c>
      <c r="AD23">
        <v>88</v>
      </c>
      <c r="AE23">
        <v>0.32357461700000001</v>
      </c>
      <c r="AF23">
        <v>0.32357461700000001</v>
      </c>
      <c r="AG23">
        <v>650.20624250000003</v>
      </c>
      <c r="AH23">
        <v>1883</v>
      </c>
      <c r="AI23">
        <v>6.9237614079999998</v>
      </c>
      <c r="AJ23">
        <v>938</v>
      </c>
      <c r="AK23">
        <v>3.4490112590000002</v>
      </c>
      <c r="AL23">
        <v>51</v>
      </c>
      <c r="AM23" t="s">
        <v>88</v>
      </c>
      <c r="AN23">
        <v>0.187526199</v>
      </c>
      <c r="AO23">
        <v>67054.833329999994</v>
      </c>
      <c r="AP23">
        <v>30858.833330000001</v>
      </c>
      <c r="AQ23">
        <v>65011.166669999999</v>
      </c>
      <c r="AR23">
        <v>30324.666669999999</v>
      </c>
      <c r="AS23">
        <v>246.55956839999999</v>
      </c>
      <c r="AT23">
        <v>113.4674452</v>
      </c>
      <c r="AU23">
        <v>455</v>
      </c>
      <c r="AV23">
        <v>3.1E-2</v>
      </c>
      <c r="AW23">
        <v>196</v>
      </c>
      <c r="AX23">
        <v>0.72068891999999996</v>
      </c>
      <c r="AY23">
        <v>460</v>
      </c>
      <c r="AZ23">
        <v>1.691412771</v>
      </c>
      <c r="BA23">
        <v>12</v>
      </c>
      <c r="BB23">
        <v>4.4123810999999999E-2</v>
      </c>
      <c r="BC23">
        <v>28.1</v>
      </c>
      <c r="BD23" t="s">
        <v>103</v>
      </c>
      <c r="BE23">
        <v>102</v>
      </c>
      <c r="BF23">
        <v>0.37505239699999998</v>
      </c>
      <c r="BG23">
        <v>1054</v>
      </c>
      <c r="BH23">
        <v>220</v>
      </c>
      <c r="BI23">
        <v>0.20872865299999999</v>
      </c>
      <c r="BJ23" t="s">
        <v>90</v>
      </c>
      <c r="BK23">
        <v>58</v>
      </c>
      <c r="BL23">
        <v>0.21326508899999999</v>
      </c>
      <c r="BM23">
        <v>54968</v>
      </c>
      <c r="BN23">
        <v>830</v>
      </c>
      <c r="BO23">
        <v>31.3</v>
      </c>
      <c r="BP23">
        <v>0.02</v>
      </c>
      <c r="BQ23" t="s">
        <v>97</v>
      </c>
      <c r="BR23">
        <v>15</v>
      </c>
      <c r="BS23">
        <v>15</v>
      </c>
      <c r="BT23">
        <v>5</v>
      </c>
      <c r="BU23">
        <v>6</v>
      </c>
      <c r="BV23">
        <v>5.5154764000000002E-2</v>
      </c>
      <c r="BW23">
        <v>5.5154764000000002E-2</v>
      </c>
      <c r="BX23">
        <v>1.8384920999999999E-2</v>
      </c>
      <c r="BY23">
        <v>2.2061905999999999E-2</v>
      </c>
      <c r="BZ23">
        <v>14</v>
      </c>
      <c r="CA23">
        <v>5.1477780000000001E-2</v>
      </c>
      <c r="CB23">
        <v>341</v>
      </c>
      <c r="CC23">
        <v>1.253851641</v>
      </c>
      <c r="CD23" t="s">
        <v>90</v>
      </c>
      <c r="CE23">
        <v>0</v>
      </c>
      <c r="CF23">
        <v>0</v>
      </c>
      <c r="CG23" t="s">
        <v>90</v>
      </c>
      <c r="CH23" t="s">
        <v>98</v>
      </c>
      <c r="CI23" t="s">
        <v>103</v>
      </c>
      <c r="CJ23">
        <v>42</v>
      </c>
      <c r="CK23" t="s">
        <v>90</v>
      </c>
      <c r="CL23" t="s">
        <v>90</v>
      </c>
      <c r="CM23" t="s">
        <v>90</v>
      </c>
      <c r="CN23" t="s">
        <v>90</v>
      </c>
      <c r="CO23" t="s">
        <v>90</v>
      </c>
      <c r="CP23" t="s">
        <v>194</v>
      </c>
      <c r="CQ23" t="s">
        <v>90</v>
      </c>
      <c r="CR23" t="s">
        <v>90</v>
      </c>
      <c r="CS23" t="s">
        <v>90</v>
      </c>
      <c r="CT23" t="s">
        <v>90</v>
      </c>
      <c r="CU23" t="s">
        <v>90</v>
      </c>
      <c r="CV23" t="s">
        <v>90</v>
      </c>
      <c r="CW23" t="s">
        <v>90</v>
      </c>
      <c r="CX23" t="s">
        <v>194</v>
      </c>
    </row>
    <row r="24" spans="1:102" x14ac:dyDescent="0.25">
      <c r="A24">
        <v>23</v>
      </c>
      <c r="B24" t="s">
        <v>126</v>
      </c>
      <c r="C24">
        <v>562316</v>
      </c>
      <c r="D24">
        <v>270171</v>
      </c>
      <c r="E24">
        <v>152407</v>
      </c>
      <c r="F24">
        <v>186161</v>
      </c>
      <c r="G24">
        <v>120287</v>
      </c>
      <c r="H24">
        <v>39</v>
      </c>
      <c r="I24">
        <v>395791</v>
      </c>
      <c r="J24">
        <v>118089</v>
      </c>
      <c r="K24">
        <v>50</v>
      </c>
      <c r="L24">
        <v>0.480461164</v>
      </c>
      <c r="M24">
        <v>0.51953883599999995</v>
      </c>
      <c r="N24">
        <v>0.18399085200000001</v>
      </c>
      <c r="O24">
        <v>0.27103443599999999</v>
      </c>
      <c r="P24">
        <v>0.33106118299999998</v>
      </c>
      <c r="Q24">
        <v>0.21391352899999999</v>
      </c>
      <c r="R24">
        <v>0.70385868399999996</v>
      </c>
      <c r="S24">
        <v>0.21000469499999999</v>
      </c>
      <c r="T24">
        <v>8.6136620999999997E-2</v>
      </c>
      <c r="U24">
        <v>8.8917974999999996E-2</v>
      </c>
      <c r="V24">
        <v>5.0106318400000003</v>
      </c>
      <c r="W24">
        <v>4</v>
      </c>
      <c r="X24">
        <v>4</v>
      </c>
      <c r="Y24">
        <v>1.7642819869999999</v>
      </c>
      <c r="Z24">
        <v>97</v>
      </c>
      <c r="AA24">
        <v>0.653057</v>
      </c>
      <c r="AB24">
        <v>0.50900000000000001</v>
      </c>
      <c r="AC24">
        <v>0.14405699999999999</v>
      </c>
      <c r="AD24">
        <v>99</v>
      </c>
      <c r="AE24">
        <v>0.172500871</v>
      </c>
      <c r="AF24">
        <v>0.17605759000000001</v>
      </c>
      <c r="AG24">
        <v>668.79776779999997</v>
      </c>
      <c r="AH24">
        <v>4448</v>
      </c>
      <c r="AI24">
        <v>7.9101430510000004</v>
      </c>
      <c r="AJ24">
        <v>2435</v>
      </c>
      <c r="AK24">
        <v>4.3303053800000004</v>
      </c>
      <c r="AL24">
        <v>370</v>
      </c>
      <c r="AM24" t="s">
        <v>88</v>
      </c>
      <c r="AN24">
        <v>0.65799301499999996</v>
      </c>
      <c r="AO24">
        <v>118757.1667</v>
      </c>
      <c r="AP24">
        <v>52925.166669999999</v>
      </c>
      <c r="AQ24">
        <v>113518.5</v>
      </c>
      <c r="AR24">
        <v>52089.25</v>
      </c>
      <c r="AS24">
        <v>211.19293540000001</v>
      </c>
      <c r="AT24">
        <v>94.119972869999998</v>
      </c>
      <c r="AU24">
        <v>286</v>
      </c>
      <c r="AV24">
        <v>8.0000000000000002E-3</v>
      </c>
      <c r="AW24">
        <v>309</v>
      </c>
      <c r="AX24">
        <v>0.54951308499999996</v>
      </c>
      <c r="AY24">
        <v>453</v>
      </c>
      <c r="AZ24">
        <v>0.80559685299999995</v>
      </c>
      <c r="BA24">
        <v>44</v>
      </c>
      <c r="BB24">
        <v>7.8247817999999997E-2</v>
      </c>
      <c r="BC24">
        <v>11.3</v>
      </c>
      <c r="BD24" t="s">
        <v>103</v>
      </c>
      <c r="BE24">
        <v>501</v>
      </c>
      <c r="BF24">
        <v>0.89095810900000005</v>
      </c>
      <c r="BG24">
        <v>1736</v>
      </c>
      <c r="BH24">
        <v>378</v>
      </c>
      <c r="BI24">
        <v>0.217741935</v>
      </c>
      <c r="BJ24" t="s">
        <v>90</v>
      </c>
      <c r="BK24">
        <v>189</v>
      </c>
      <c r="BL24">
        <v>0.33610994500000002</v>
      </c>
      <c r="BM24">
        <v>66576</v>
      </c>
      <c r="BN24">
        <v>837</v>
      </c>
      <c r="BO24">
        <v>36.9</v>
      </c>
      <c r="BP24">
        <v>0.02</v>
      </c>
      <c r="BQ24" t="s">
        <v>97</v>
      </c>
      <c r="BR24">
        <v>13</v>
      </c>
      <c r="BS24">
        <v>13</v>
      </c>
      <c r="BT24">
        <v>7</v>
      </c>
      <c r="BU24">
        <v>8</v>
      </c>
      <c r="BV24">
        <v>2.3118672999999999E-2</v>
      </c>
      <c r="BW24">
        <v>2.3118672999999999E-2</v>
      </c>
      <c r="BX24">
        <v>1.2448516E-2</v>
      </c>
      <c r="BY24">
        <v>1.4226875999999999E-2</v>
      </c>
      <c r="BZ24">
        <v>15</v>
      </c>
      <c r="CA24">
        <v>2.6675391999999999E-2</v>
      </c>
      <c r="CB24">
        <v>440</v>
      </c>
      <c r="CC24">
        <v>0.78247818000000002</v>
      </c>
      <c r="CD24" t="s">
        <v>92</v>
      </c>
      <c r="CE24">
        <v>0</v>
      </c>
      <c r="CF24">
        <v>0</v>
      </c>
      <c r="CG24" t="s">
        <v>90</v>
      </c>
      <c r="CH24" t="s">
        <v>98</v>
      </c>
      <c r="CI24" t="s">
        <v>103</v>
      </c>
      <c r="CJ24">
        <v>47</v>
      </c>
      <c r="CK24" t="s">
        <v>195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90</v>
      </c>
      <c r="CR24" t="s">
        <v>90</v>
      </c>
      <c r="CS24" t="s">
        <v>90</v>
      </c>
      <c r="CT24" t="s">
        <v>90</v>
      </c>
      <c r="CU24" t="s">
        <v>90</v>
      </c>
      <c r="CV24" t="s">
        <v>90</v>
      </c>
      <c r="CW24" t="s">
        <v>90</v>
      </c>
      <c r="CX24" t="s">
        <v>90</v>
      </c>
    </row>
    <row r="25" spans="1:102" x14ac:dyDescent="0.25">
      <c r="A25">
        <v>24</v>
      </c>
      <c r="B25" t="s">
        <v>127</v>
      </c>
      <c r="C25">
        <v>31111</v>
      </c>
      <c r="D25">
        <v>15541</v>
      </c>
      <c r="E25">
        <v>6355</v>
      </c>
      <c r="F25">
        <v>11211</v>
      </c>
      <c r="G25">
        <v>8557</v>
      </c>
      <c r="H25">
        <v>46.6</v>
      </c>
      <c r="I25">
        <v>30499</v>
      </c>
      <c r="J25">
        <v>155</v>
      </c>
      <c r="K25">
        <v>5</v>
      </c>
      <c r="L25">
        <v>0.49953392699999999</v>
      </c>
      <c r="M25">
        <v>0.50046607300000001</v>
      </c>
      <c r="N25">
        <v>0.16032914400000001</v>
      </c>
      <c r="O25">
        <v>0.204268587</v>
      </c>
      <c r="P25">
        <v>0.360354858</v>
      </c>
      <c r="Q25">
        <v>0.27504741100000002</v>
      </c>
      <c r="R25">
        <v>0.98032850100000002</v>
      </c>
      <c r="S25">
        <v>4.9821609999999997E-3</v>
      </c>
      <c r="T25">
        <v>1.4689338E-2</v>
      </c>
      <c r="U25">
        <v>0.16071485999999999</v>
      </c>
      <c r="V25">
        <v>2.5918635160000001</v>
      </c>
      <c r="W25">
        <v>4</v>
      </c>
      <c r="X25">
        <v>3</v>
      </c>
      <c r="Y25">
        <v>0.164041995</v>
      </c>
      <c r="Z25" t="s">
        <v>102</v>
      </c>
      <c r="AA25">
        <v>0</v>
      </c>
      <c r="AB25">
        <v>0</v>
      </c>
      <c r="AC25">
        <v>0</v>
      </c>
      <c r="AD25" t="s">
        <v>102</v>
      </c>
      <c r="AE25">
        <v>0</v>
      </c>
      <c r="AF25">
        <v>0</v>
      </c>
      <c r="AG25">
        <v>775.26246719999995</v>
      </c>
      <c r="AH25">
        <v>356</v>
      </c>
      <c r="AI25">
        <v>11.44289801</v>
      </c>
      <c r="AJ25">
        <v>192</v>
      </c>
      <c r="AK25">
        <v>6.1714506120000001</v>
      </c>
      <c r="AL25">
        <v>11</v>
      </c>
      <c r="AM25" t="s">
        <v>88</v>
      </c>
      <c r="AN25">
        <v>0.35357269099999999</v>
      </c>
      <c r="AO25">
        <v>6047.4166670000004</v>
      </c>
      <c r="AP25">
        <v>2537.333333</v>
      </c>
      <c r="AQ25">
        <v>5967</v>
      </c>
      <c r="AR25">
        <v>2548.083333</v>
      </c>
      <c r="AS25">
        <v>194.38194419999999</v>
      </c>
      <c r="AT25">
        <v>81.557434130000004</v>
      </c>
      <c r="AU25">
        <v>24</v>
      </c>
      <c r="AV25">
        <v>1.0999999999999999E-2</v>
      </c>
      <c r="AW25">
        <v>12</v>
      </c>
      <c r="AX25">
        <v>0.38571566299999999</v>
      </c>
      <c r="AY25">
        <v>6</v>
      </c>
      <c r="AZ25">
        <v>0.19285783200000001</v>
      </c>
      <c r="BA25">
        <v>1</v>
      </c>
      <c r="BB25">
        <v>3.2142971999999999E-2</v>
      </c>
      <c r="BC25">
        <v>7.6</v>
      </c>
      <c r="BD25" t="s">
        <v>89</v>
      </c>
      <c r="BE25">
        <v>3</v>
      </c>
      <c r="BF25">
        <v>9.6428916000000003E-2</v>
      </c>
      <c r="BG25">
        <v>7</v>
      </c>
      <c r="BH25" t="s">
        <v>102</v>
      </c>
      <c r="BI25">
        <v>0.13888</v>
      </c>
      <c r="BJ25" t="s">
        <v>90</v>
      </c>
      <c r="BK25">
        <v>5</v>
      </c>
      <c r="BL25">
        <v>0.16071485999999999</v>
      </c>
      <c r="BM25">
        <v>47917</v>
      </c>
      <c r="BN25">
        <v>2502</v>
      </c>
      <c r="BO25">
        <v>9.4</v>
      </c>
      <c r="BP25">
        <v>0</v>
      </c>
      <c r="BQ25" t="s">
        <v>91</v>
      </c>
      <c r="BR25">
        <v>2</v>
      </c>
      <c r="BS25">
        <v>2</v>
      </c>
      <c r="BT25">
        <v>0</v>
      </c>
      <c r="BU25">
        <v>0</v>
      </c>
      <c r="BV25">
        <v>6.4285943999999998E-2</v>
      </c>
      <c r="BW25">
        <v>6.4285943999999998E-2</v>
      </c>
      <c r="BX25">
        <v>0</v>
      </c>
      <c r="BY25">
        <v>0</v>
      </c>
      <c r="BZ25">
        <v>3</v>
      </c>
      <c r="CA25">
        <v>9.6428916000000003E-2</v>
      </c>
      <c r="CB25">
        <v>35</v>
      </c>
      <c r="CC25">
        <v>1.1250040180000001</v>
      </c>
      <c r="CD25" t="s">
        <v>90</v>
      </c>
      <c r="CE25">
        <v>0</v>
      </c>
      <c r="CF25">
        <v>0</v>
      </c>
      <c r="CG25" t="s">
        <v>90</v>
      </c>
      <c r="CH25" t="s">
        <v>98</v>
      </c>
      <c r="CI25" t="s">
        <v>89</v>
      </c>
      <c r="CJ25">
        <v>3</v>
      </c>
      <c r="CK25" t="s">
        <v>194</v>
      </c>
      <c r="CL25" t="s">
        <v>195</v>
      </c>
      <c r="CM25" t="s">
        <v>194</v>
      </c>
      <c r="CN25" t="s">
        <v>90</v>
      </c>
      <c r="CO25" t="s">
        <v>195</v>
      </c>
      <c r="CP25" t="s">
        <v>90</v>
      </c>
      <c r="CQ25" t="s">
        <v>90</v>
      </c>
      <c r="CR25" t="s">
        <v>90</v>
      </c>
      <c r="CS25" t="s">
        <v>194</v>
      </c>
      <c r="CT25" t="s">
        <v>90</v>
      </c>
      <c r="CU25" t="s">
        <v>195</v>
      </c>
      <c r="CV25" t="s">
        <v>90</v>
      </c>
      <c r="CW25" t="s">
        <v>90</v>
      </c>
      <c r="CX25" t="s">
        <v>90</v>
      </c>
    </row>
    <row r="26" spans="1:102" x14ac:dyDescent="0.25">
      <c r="A26">
        <v>25</v>
      </c>
      <c r="B26" t="s">
        <v>128</v>
      </c>
      <c r="C26">
        <v>279133</v>
      </c>
      <c r="D26">
        <v>137741</v>
      </c>
      <c r="E26">
        <v>77013</v>
      </c>
      <c r="F26">
        <v>90304</v>
      </c>
      <c r="G26">
        <v>61475</v>
      </c>
      <c r="H26">
        <v>38.9</v>
      </c>
      <c r="I26">
        <v>243823</v>
      </c>
      <c r="J26">
        <v>19863</v>
      </c>
      <c r="K26">
        <v>13</v>
      </c>
      <c r="L26">
        <v>0.49346010699999998</v>
      </c>
      <c r="M26">
        <v>0.50653989300000002</v>
      </c>
      <c r="N26">
        <v>0.18034771999999999</v>
      </c>
      <c r="O26">
        <v>0.27590073500000001</v>
      </c>
      <c r="P26">
        <v>0.32351603000000001</v>
      </c>
      <c r="Q26">
        <v>0.22023551499999999</v>
      </c>
      <c r="R26">
        <v>0.87350116300000002</v>
      </c>
      <c r="S26">
        <v>7.1159626000000004E-2</v>
      </c>
      <c r="T26">
        <v>5.5339210999999999E-2</v>
      </c>
      <c r="U26">
        <v>4.6572781000000001E-2</v>
      </c>
      <c r="V26">
        <v>4.09475502</v>
      </c>
      <c r="W26">
        <v>4</v>
      </c>
      <c r="X26">
        <v>4</v>
      </c>
      <c r="Y26">
        <v>0.95580488600000002</v>
      </c>
      <c r="Z26">
        <v>43</v>
      </c>
      <c r="AA26">
        <v>8.2816000000000001E-2</v>
      </c>
      <c r="AB26">
        <v>9.41E-3</v>
      </c>
      <c r="AC26">
        <v>7.3405999999999999E-2</v>
      </c>
      <c r="AD26">
        <v>22</v>
      </c>
      <c r="AE26">
        <v>0.15404842899999999</v>
      </c>
      <c r="AF26">
        <v>7.8815474999999996E-2</v>
      </c>
      <c r="AG26">
        <v>834.17147279999995</v>
      </c>
      <c r="AH26">
        <v>2576</v>
      </c>
      <c r="AI26">
        <v>9.2285756249999995</v>
      </c>
      <c r="AJ26">
        <v>1701</v>
      </c>
      <c r="AK26">
        <v>6.0938692310000002</v>
      </c>
      <c r="AL26">
        <v>172</v>
      </c>
      <c r="AM26" t="s">
        <v>88</v>
      </c>
      <c r="AN26">
        <v>0.616193714</v>
      </c>
      <c r="AO26">
        <v>78752.916670000006</v>
      </c>
      <c r="AP26">
        <v>34430.5</v>
      </c>
      <c r="AQ26">
        <v>76647.666670000006</v>
      </c>
      <c r="AR26">
        <v>34145.666669999999</v>
      </c>
      <c r="AS26">
        <v>282.13402450000001</v>
      </c>
      <c r="AT26">
        <v>123.34800970000001</v>
      </c>
      <c r="AU26">
        <v>358</v>
      </c>
      <c r="AV26">
        <v>4.2000000000000003E-2</v>
      </c>
      <c r="AW26">
        <v>110</v>
      </c>
      <c r="AX26">
        <v>0.39407737500000001</v>
      </c>
      <c r="AY26">
        <v>369</v>
      </c>
      <c r="AZ26">
        <v>1.321950468</v>
      </c>
      <c r="BA26">
        <v>19</v>
      </c>
      <c r="BB26">
        <v>6.8067909999999995E-2</v>
      </c>
      <c r="BC26">
        <v>31.1</v>
      </c>
      <c r="BD26" t="s">
        <v>103</v>
      </c>
      <c r="BE26">
        <v>37</v>
      </c>
      <c r="BF26">
        <v>0.13255329900000001</v>
      </c>
      <c r="BG26">
        <v>343</v>
      </c>
      <c r="BH26">
        <v>81</v>
      </c>
      <c r="BI26">
        <v>0.23615160299999999</v>
      </c>
      <c r="BJ26" t="s">
        <v>90</v>
      </c>
      <c r="BK26">
        <v>95</v>
      </c>
      <c r="BL26">
        <v>0.34033955100000002</v>
      </c>
      <c r="BM26">
        <v>47094</v>
      </c>
      <c r="BN26">
        <v>710</v>
      </c>
      <c r="BO26">
        <v>32.1</v>
      </c>
      <c r="BP26">
        <v>0.32</v>
      </c>
      <c r="BQ26" t="s">
        <v>97</v>
      </c>
      <c r="BR26">
        <v>15</v>
      </c>
      <c r="BS26">
        <v>14</v>
      </c>
      <c r="BT26">
        <v>13</v>
      </c>
      <c r="BU26">
        <v>13</v>
      </c>
      <c r="BV26">
        <v>5.3737823999999997E-2</v>
      </c>
      <c r="BW26">
        <v>5.0155301999999999E-2</v>
      </c>
      <c r="BX26">
        <v>4.6572781000000001E-2</v>
      </c>
      <c r="BY26">
        <v>4.6572781000000001E-2</v>
      </c>
      <c r="BZ26">
        <v>15</v>
      </c>
      <c r="CA26">
        <v>5.3737823999999997E-2</v>
      </c>
      <c r="CB26">
        <v>300</v>
      </c>
      <c r="CC26">
        <v>1.0747564780000001</v>
      </c>
      <c r="CD26" t="s">
        <v>90</v>
      </c>
      <c r="CE26">
        <v>1</v>
      </c>
      <c r="CF26">
        <v>3.5825219999999999E-3</v>
      </c>
      <c r="CG26" t="s">
        <v>90</v>
      </c>
      <c r="CH26" t="s">
        <v>98</v>
      </c>
      <c r="CI26" t="s">
        <v>103</v>
      </c>
      <c r="CJ26">
        <v>43</v>
      </c>
      <c r="CK26" t="s">
        <v>195</v>
      </c>
      <c r="CL26" t="s">
        <v>90</v>
      </c>
      <c r="CM26" t="s">
        <v>90</v>
      </c>
      <c r="CN26" t="s">
        <v>90</v>
      </c>
      <c r="CO26" t="s">
        <v>90</v>
      </c>
      <c r="CP26" t="s">
        <v>194</v>
      </c>
      <c r="CQ26" t="s">
        <v>90</v>
      </c>
      <c r="CR26" t="s">
        <v>90</v>
      </c>
      <c r="CS26" t="s">
        <v>90</v>
      </c>
      <c r="CT26" t="s">
        <v>90</v>
      </c>
      <c r="CU26" t="s">
        <v>194</v>
      </c>
      <c r="CV26" t="s">
        <v>90</v>
      </c>
      <c r="CW26" t="s">
        <v>194</v>
      </c>
      <c r="CX26" t="s">
        <v>194</v>
      </c>
    </row>
    <row r="27" spans="1:102" x14ac:dyDescent="0.25">
      <c r="A27">
        <v>26</v>
      </c>
      <c r="B27" t="s">
        <v>129</v>
      </c>
      <c r="C27">
        <v>134229</v>
      </c>
      <c r="D27">
        <v>66241</v>
      </c>
      <c r="E27">
        <v>30562</v>
      </c>
      <c r="F27">
        <v>46299</v>
      </c>
      <c r="G27">
        <v>36015</v>
      </c>
      <c r="H27">
        <v>44.4</v>
      </c>
      <c r="I27">
        <v>124542</v>
      </c>
      <c r="J27">
        <v>5450</v>
      </c>
      <c r="K27">
        <v>8</v>
      </c>
      <c r="L27">
        <v>0.49349246400000002</v>
      </c>
      <c r="M27">
        <v>0.50650753599999998</v>
      </c>
      <c r="N27">
        <v>0.159078888</v>
      </c>
      <c r="O27">
        <v>0.227685523</v>
      </c>
      <c r="P27">
        <v>0.34492546299999999</v>
      </c>
      <c r="Q27">
        <v>0.26831012700000001</v>
      </c>
      <c r="R27">
        <v>0.92783228699999998</v>
      </c>
      <c r="S27">
        <v>4.0602253999999997E-2</v>
      </c>
      <c r="T27">
        <v>3.1565458999999997E-2</v>
      </c>
      <c r="U27">
        <v>5.9599639000000003E-2</v>
      </c>
      <c r="V27">
        <v>5.3641520959999998</v>
      </c>
      <c r="W27">
        <v>4</v>
      </c>
      <c r="X27">
        <v>4</v>
      </c>
      <c r="Y27">
        <v>1.6273270390000001</v>
      </c>
      <c r="Z27">
        <v>82</v>
      </c>
      <c r="AA27">
        <v>0.29858499999999999</v>
      </c>
      <c r="AB27">
        <v>0</v>
      </c>
      <c r="AC27">
        <v>0.29858499999999999</v>
      </c>
      <c r="AD27">
        <v>74</v>
      </c>
      <c r="AE27">
        <v>0.61089630399999995</v>
      </c>
      <c r="AF27">
        <v>0.55129666499999996</v>
      </c>
      <c r="AG27">
        <v>946.90845530000001</v>
      </c>
      <c r="AH27">
        <v>3035</v>
      </c>
      <c r="AI27">
        <v>22.61061321</v>
      </c>
      <c r="AJ27">
        <v>1800</v>
      </c>
      <c r="AK27">
        <v>13.40991887</v>
      </c>
      <c r="AL27">
        <v>176</v>
      </c>
      <c r="AM27" t="s">
        <v>88</v>
      </c>
      <c r="AN27">
        <v>1.3111920669999999</v>
      </c>
      <c r="AO27">
        <v>43119.5</v>
      </c>
      <c r="AP27">
        <v>15817.833329999999</v>
      </c>
      <c r="AQ27">
        <v>42295.416669999999</v>
      </c>
      <c r="AR27">
        <v>15819.333329999999</v>
      </c>
      <c r="AS27">
        <v>321.23833150000002</v>
      </c>
      <c r="AT27">
        <v>117.84214540000001</v>
      </c>
      <c r="AU27">
        <v>108</v>
      </c>
      <c r="AV27">
        <v>3.9E-2</v>
      </c>
      <c r="AW27">
        <v>131</v>
      </c>
      <c r="AX27">
        <v>0.97594409599999998</v>
      </c>
      <c r="AY27">
        <v>47</v>
      </c>
      <c r="AZ27">
        <v>0.35014788200000002</v>
      </c>
      <c r="BA27">
        <v>14</v>
      </c>
      <c r="BB27">
        <v>0.104299369</v>
      </c>
      <c r="BC27">
        <v>31</v>
      </c>
      <c r="BD27" t="s">
        <v>89</v>
      </c>
      <c r="BE27">
        <v>0</v>
      </c>
      <c r="BF27">
        <v>0</v>
      </c>
      <c r="BG27">
        <v>99</v>
      </c>
      <c r="BH27">
        <v>17</v>
      </c>
      <c r="BI27">
        <v>0.171717172</v>
      </c>
      <c r="BJ27" t="s">
        <v>90</v>
      </c>
      <c r="BK27">
        <v>96</v>
      </c>
      <c r="BL27">
        <v>0.71519567299999998</v>
      </c>
      <c r="BM27">
        <v>40511</v>
      </c>
      <c r="BN27">
        <v>1113</v>
      </c>
      <c r="BO27">
        <v>43.9</v>
      </c>
      <c r="BP27">
        <v>0.46</v>
      </c>
      <c r="BQ27" t="s">
        <v>91</v>
      </c>
      <c r="BR27">
        <v>5</v>
      </c>
      <c r="BS27">
        <v>4</v>
      </c>
      <c r="BT27">
        <v>4</v>
      </c>
      <c r="BU27">
        <v>2</v>
      </c>
      <c r="BV27">
        <v>3.7249774999999999E-2</v>
      </c>
      <c r="BW27">
        <v>2.9799820000000001E-2</v>
      </c>
      <c r="BX27">
        <v>2.9799820000000001E-2</v>
      </c>
      <c r="BY27">
        <v>1.4899910000000001E-2</v>
      </c>
      <c r="BZ27">
        <v>8</v>
      </c>
      <c r="CA27">
        <v>5.9599639000000003E-2</v>
      </c>
      <c r="CB27">
        <v>158</v>
      </c>
      <c r="CC27">
        <v>1.1770928789999999</v>
      </c>
      <c r="CD27" t="s">
        <v>93</v>
      </c>
      <c r="CE27">
        <v>1</v>
      </c>
      <c r="CF27">
        <v>7.4499550000000003E-3</v>
      </c>
      <c r="CG27" t="s">
        <v>92</v>
      </c>
      <c r="CH27" t="s">
        <v>98</v>
      </c>
      <c r="CI27" t="s">
        <v>89</v>
      </c>
      <c r="CJ27">
        <v>53.5</v>
      </c>
      <c r="CK27" t="s">
        <v>90</v>
      </c>
      <c r="CL27" t="s">
        <v>90</v>
      </c>
      <c r="CM27" t="s">
        <v>90</v>
      </c>
      <c r="CN27" t="s">
        <v>90</v>
      </c>
      <c r="CO27" t="s">
        <v>90</v>
      </c>
      <c r="CP27" t="s">
        <v>90</v>
      </c>
      <c r="CQ27" t="s">
        <v>90</v>
      </c>
      <c r="CR27" t="s">
        <v>194</v>
      </c>
      <c r="CS27" t="s">
        <v>90</v>
      </c>
      <c r="CT27" t="s">
        <v>90</v>
      </c>
      <c r="CU27" t="s">
        <v>90</v>
      </c>
      <c r="CV27" t="s">
        <v>194</v>
      </c>
      <c r="CW27" t="s">
        <v>194</v>
      </c>
      <c r="CX27" t="s">
        <v>194</v>
      </c>
    </row>
    <row r="28" spans="1:102" x14ac:dyDescent="0.25">
      <c r="A28">
        <v>27</v>
      </c>
      <c r="B28" t="s">
        <v>130</v>
      </c>
      <c r="C28">
        <v>7493</v>
      </c>
      <c r="D28">
        <v>5881</v>
      </c>
      <c r="E28">
        <v>2583</v>
      </c>
      <c r="F28">
        <v>2622</v>
      </c>
      <c r="G28">
        <v>2176</v>
      </c>
      <c r="H28">
        <v>42.8</v>
      </c>
      <c r="I28">
        <v>4653</v>
      </c>
      <c r="J28">
        <v>2371</v>
      </c>
      <c r="K28">
        <v>2</v>
      </c>
      <c r="L28">
        <v>0.78486587500000005</v>
      </c>
      <c r="M28">
        <v>0.21513412500000001</v>
      </c>
      <c r="N28">
        <v>1.4947284E-2</v>
      </c>
      <c r="O28">
        <v>0.34472174</v>
      </c>
      <c r="P28">
        <v>0.34992659799999998</v>
      </c>
      <c r="Q28">
        <v>0.29040437699999999</v>
      </c>
      <c r="R28">
        <v>0.62097958099999995</v>
      </c>
      <c r="S28">
        <v>0.316428667</v>
      </c>
      <c r="T28">
        <v>6.2591752E-2</v>
      </c>
      <c r="U28">
        <v>0.26691578799999999</v>
      </c>
      <c r="V28">
        <v>0</v>
      </c>
      <c r="W28">
        <v>2</v>
      </c>
      <c r="X28">
        <v>3</v>
      </c>
      <c r="Y28">
        <v>0</v>
      </c>
      <c r="Z28" t="s">
        <v>102</v>
      </c>
      <c r="AA28">
        <v>0</v>
      </c>
      <c r="AB28">
        <v>0</v>
      </c>
      <c r="AC28">
        <v>0</v>
      </c>
      <c r="AD28" t="s">
        <v>102</v>
      </c>
      <c r="AE28">
        <v>0</v>
      </c>
      <c r="AF28">
        <v>0</v>
      </c>
      <c r="AG28">
        <v>400.49173610000003</v>
      </c>
      <c r="AH28">
        <v>31</v>
      </c>
      <c r="AI28">
        <v>4.1371947149999997</v>
      </c>
      <c r="AJ28" t="s">
        <v>102</v>
      </c>
      <c r="AK28" t="s">
        <v>102</v>
      </c>
      <c r="AL28" t="s">
        <v>102</v>
      </c>
      <c r="AM28" t="s">
        <v>113</v>
      </c>
      <c r="AN28" t="s">
        <v>102</v>
      </c>
      <c r="AO28">
        <v>1109.5</v>
      </c>
      <c r="AP28">
        <v>330.66666670000001</v>
      </c>
      <c r="AQ28">
        <v>1115.166667</v>
      </c>
      <c r="AR28">
        <v>345</v>
      </c>
      <c r="AS28">
        <v>148.07153339999999</v>
      </c>
      <c r="AT28">
        <v>44.130076959999997</v>
      </c>
      <c r="AU28">
        <v>2</v>
      </c>
      <c r="AV28">
        <v>6.0000000000000001E-3</v>
      </c>
      <c r="AW28" t="s">
        <v>102</v>
      </c>
      <c r="AX28" t="s">
        <v>102</v>
      </c>
      <c r="AY28">
        <v>0</v>
      </c>
      <c r="AZ28">
        <v>0</v>
      </c>
      <c r="BA28">
        <v>0</v>
      </c>
      <c r="BB28">
        <v>0</v>
      </c>
      <c r="BC28">
        <v>65.5</v>
      </c>
      <c r="BD28" t="s">
        <v>131</v>
      </c>
      <c r="BE28">
        <v>0</v>
      </c>
      <c r="BF28">
        <v>0</v>
      </c>
      <c r="BG28">
        <v>12</v>
      </c>
      <c r="BH28" t="s">
        <v>102</v>
      </c>
      <c r="BI28">
        <v>0.13888</v>
      </c>
      <c r="BJ28" t="s">
        <v>90</v>
      </c>
      <c r="BK28">
        <v>19</v>
      </c>
      <c r="BL28">
        <v>2.5356999870000001</v>
      </c>
      <c r="BM28">
        <v>36594</v>
      </c>
      <c r="BN28">
        <v>2748</v>
      </c>
      <c r="BO28" t="s">
        <v>102</v>
      </c>
      <c r="BP28" t="s">
        <v>102</v>
      </c>
      <c r="BQ28" t="s">
        <v>91</v>
      </c>
      <c r="BR28">
        <v>1</v>
      </c>
      <c r="BS28">
        <v>1</v>
      </c>
      <c r="BT28">
        <v>0</v>
      </c>
      <c r="BU28">
        <v>0</v>
      </c>
      <c r="BV28">
        <v>0.13345789399999999</v>
      </c>
      <c r="BW28">
        <v>0.13345789399999999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0.93420525799999998</v>
      </c>
      <c r="CD28" t="s">
        <v>93</v>
      </c>
      <c r="CE28">
        <v>0</v>
      </c>
      <c r="CF28">
        <v>0</v>
      </c>
      <c r="CG28" t="s">
        <v>93</v>
      </c>
      <c r="CH28" t="s">
        <v>102</v>
      </c>
      <c r="CI28" t="s">
        <v>108</v>
      </c>
      <c r="CJ28">
        <v>66</v>
      </c>
      <c r="CK28" t="s">
        <v>90</v>
      </c>
      <c r="CL28" t="s">
        <v>194</v>
      </c>
      <c r="CM28" t="s">
        <v>90</v>
      </c>
      <c r="CN28" t="s">
        <v>90</v>
      </c>
      <c r="CO28" t="s">
        <v>194</v>
      </c>
      <c r="CP28" t="s">
        <v>195</v>
      </c>
      <c r="CQ28" t="s">
        <v>194</v>
      </c>
      <c r="CR28" t="s">
        <v>102</v>
      </c>
      <c r="CS28" t="s">
        <v>194</v>
      </c>
      <c r="CT28" t="s">
        <v>195</v>
      </c>
      <c r="CU28" t="s">
        <v>195</v>
      </c>
      <c r="CV28" t="s">
        <v>102</v>
      </c>
      <c r="CW28" t="s">
        <v>195</v>
      </c>
      <c r="CX28" t="s">
        <v>195</v>
      </c>
    </row>
    <row r="29" spans="1:102" x14ac:dyDescent="0.25">
      <c r="A29">
        <v>28</v>
      </c>
      <c r="B29" t="s">
        <v>132</v>
      </c>
      <c r="C29">
        <v>152707</v>
      </c>
      <c r="D29">
        <v>75038</v>
      </c>
      <c r="E29">
        <v>36154</v>
      </c>
      <c r="F29">
        <v>50402</v>
      </c>
      <c r="G29">
        <v>37409</v>
      </c>
      <c r="H29">
        <v>40.9</v>
      </c>
      <c r="I29">
        <v>142099</v>
      </c>
      <c r="J29">
        <v>5867</v>
      </c>
      <c r="K29">
        <v>5</v>
      </c>
      <c r="L29">
        <v>0.49138546399999999</v>
      </c>
      <c r="M29">
        <v>0.50861453599999995</v>
      </c>
      <c r="N29">
        <v>0.18821665000000001</v>
      </c>
      <c r="O29">
        <v>0.236754045</v>
      </c>
      <c r="P29">
        <v>0.33005690599999998</v>
      </c>
      <c r="Q29">
        <v>0.24497239800000001</v>
      </c>
      <c r="R29">
        <v>0.93053363600000005</v>
      </c>
      <c r="S29">
        <v>3.8419980999999999E-2</v>
      </c>
      <c r="T29">
        <v>3.1046383E-2</v>
      </c>
      <c r="U29">
        <v>3.2742440999999997E-2</v>
      </c>
      <c r="V29">
        <v>2.762412984</v>
      </c>
      <c r="W29">
        <v>4</v>
      </c>
      <c r="X29">
        <v>1</v>
      </c>
      <c r="Y29">
        <v>3.2498975999999999E-2</v>
      </c>
      <c r="Z29">
        <v>23</v>
      </c>
      <c r="AA29">
        <v>1.0295000000000001</v>
      </c>
      <c r="AB29">
        <v>0.79379999999999995</v>
      </c>
      <c r="AC29">
        <v>0.23569999999999999</v>
      </c>
      <c r="AD29">
        <v>18</v>
      </c>
      <c r="AE29">
        <v>0.15061522999999999</v>
      </c>
      <c r="AF29">
        <v>0.11787278900000001</v>
      </c>
      <c r="AG29">
        <v>609.29080729999998</v>
      </c>
      <c r="AH29">
        <v>1097</v>
      </c>
      <c r="AI29">
        <v>7.1836916449999997</v>
      </c>
      <c r="AJ29">
        <v>496</v>
      </c>
      <c r="AK29">
        <v>3.2480501880000001</v>
      </c>
      <c r="AL29">
        <v>29</v>
      </c>
      <c r="AM29" t="s">
        <v>88</v>
      </c>
      <c r="AN29">
        <v>0.18990615999999999</v>
      </c>
      <c r="AO29">
        <v>28294.166669999999</v>
      </c>
      <c r="AP29">
        <v>13258.166670000001</v>
      </c>
      <c r="AQ29">
        <v>27627.5</v>
      </c>
      <c r="AR29">
        <v>13277.75</v>
      </c>
      <c r="AS29">
        <v>185.28401890000001</v>
      </c>
      <c r="AT29">
        <v>86.820949049999996</v>
      </c>
      <c r="AU29">
        <v>166</v>
      </c>
      <c r="AV29">
        <v>8.9999999999999993E-3</v>
      </c>
      <c r="AW29">
        <v>46</v>
      </c>
      <c r="AX29">
        <v>0.301230461</v>
      </c>
      <c r="AY29">
        <v>127</v>
      </c>
      <c r="AZ29">
        <v>0.831658012</v>
      </c>
      <c r="BA29">
        <v>8</v>
      </c>
      <c r="BB29">
        <v>5.2387905999999998E-2</v>
      </c>
      <c r="BC29">
        <v>33.5</v>
      </c>
      <c r="BD29" t="s">
        <v>103</v>
      </c>
      <c r="BE29">
        <v>41</v>
      </c>
      <c r="BF29">
        <v>0.26848801999999999</v>
      </c>
      <c r="BG29">
        <v>141</v>
      </c>
      <c r="BH29">
        <v>26</v>
      </c>
      <c r="BI29">
        <v>0.184397163</v>
      </c>
      <c r="BJ29" t="s">
        <v>90</v>
      </c>
      <c r="BK29">
        <v>37</v>
      </c>
      <c r="BL29">
        <v>0.242294066</v>
      </c>
      <c r="BM29">
        <v>55751</v>
      </c>
      <c r="BN29">
        <v>1358</v>
      </c>
      <c r="BO29">
        <v>26.1</v>
      </c>
      <c r="BP29">
        <v>0.86</v>
      </c>
      <c r="BQ29" t="s">
        <v>91</v>
      </c>
      <c r="BR29">
        <v>3</v>
      </c>
      <c r="BS29">
        <v>3</v>
      </c>
      <c r="BT29">
        <v>1</v>
      </c>
      <c r="BU29">
        <v>2</v>
      </c>
      <c r="BV29">
        <v>1.9645465000000001E-2</v>
      </c>
      <c r="BW29">
        <v>1.9645465000000001E-2</v>
      </c>
      <c r="BX29">
        <v>6.5484879999999999E-3</v>
      </c>
      <c r="BY29">
        <v>1.3096976999999999E-2</v>
      </c>
      <c r="BZ29">
        <v>4</v>
      </c>
      <c r="CA29">
        <v>2.6193952999999999E-2</v>
      </c>
      <c r="CB29">
        <v>153</v>
      </c>
      <c r="CC29">
        <v>1.001918707</v>
      </c>
      <c r="CD29" t="s">
        <v>90</v>
      </c>
      <c r="CE29">
        <v>0</v>
      </c>
      <c r="CF29">
        <v>0</v>
      </c>
      <c r="CG29" t="s">
        <v>90</v>
      </c>
      <c r="CH29" t="s">
        <v>98</v>
      </c>
      <c r="CI29" t="s">
        <v>103</v>
      </c>
      <c r="CJ29">
        <v>29.5</v>
      </c>
      <c r="CK29" t="s">
        <v>90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90</v>
      </c>
      <c r="CR29" t="s">
        <v>90</v>
      </c>
      <c r="CS29" t="s">
        <v>90</v>
      </c>
      <c r="CT29" t="s">
        <v>90</v>
      </c>
      <c r="CU29" t="s">
        <v>90</v>
      </c>
      <c r="CV29" t="s">
        <v>90</v>
      </c>
      <c r="CW29" t="s">
        <v>90</v>
      </c>
      <c r="CX29" t="s">
        <v>90</v>
      </c>
    </row>
    <row r="30" spans="1:102" x14ac:dyDescent="0.25">
      <c r="A30">
        <v>29</v>
      </c>
      <c r="B30" t="s">
        <v>133</v>
      </c>
      <c r="C30">
        <v>14653</v>
      </c>
      <c r="D30">
        <v>7386</v>
      </c>
      <c r="E30">
        <v>3228</v>
      </c>
      <c r="F30">
        <v>5053</v>
      </c>
      <c r="G30">
        <v>3806</v>
      </c>
      <c r="H30">
        <v>44</v>
      </c>
      <c r="I30">
        <v>14233</v>
      </c>
      <c r="J30">
        <v>226</v>
      </c>
      <c r="K30">
        <v>2</v>
      </c>
      <c r="L30">
        <v>0.50406060200000002</v>
      </c>
      <c r="M30">
        <v>0.49593939799999998</v>
      </c>
      <c r="N30">
        <v>0.175117723</v>
      </c>
      <c r="O30">
        <v>0.22029618500000001</v>
      </c>
      <c r="P30">
        <v>0.34484405899999998</v>
      </c>
      <c r="Q30">
        <v>0.25974203200000001</v>
      </c>
      <c r="R30">
        <v>0.97133692800000004</v>
      </c>
      <c r="S30">
        <v>1.5423463E-2</v>
      </c>
      <c r="T30">
        <v>1.3239610000000001E-2</v>
      </c>
      <c r="U30">
        <v>0.13649082100000001</v>
      </c>
      <c r="V30">
        <v>2.7322404379999998</v>
      </c>
      <c r="W30">
        <v>4</v>
      </c>
      <c r="X30">
        <v>2</v>
      </c>
      <c r="Y30">
        <v>0</v>
      </c>
      <c r="Z30">
        <v>3</v>
      </c>
      <c r="AA30">
        <v>2.5000000000000001E-3</v>
      </c>
      <c r="AB30">
        <v>0</v>
      </c>
      <c r="AC30">
        <v>2.5000000000000001E-3</v>
      </c>
      <c r="AD30">
        <v>4</v>
      </c>
      <c r="AE30">
        <v>0.20473623099999999</v>
      </c>
      <c r="AF30">
        <v>0.27298164200000002</v>
      </c>
      <c r="AG30">
        <v>669.05737710000005</v>
      </c>
      <c r="AH30">
        <v>116</v>
      </c>
      <c r="AI30">
        <v>7.9164676180000004</v>
      </c>
      <c r="AJ30">
        <v>56</v>
      </c>
      <c r="AK30">
        <v>3.821742988</v>
      </c>
      <c r="AL30" t="s">
        <v>102</v>
      </c>
      <c r="AM30" t="s">
        <v>113</v>
      </c>
      <c r="AN30" t="s">
        <v>102</v>
      </c>
      <c r="AO30">
        <v>3262.166667</v>
      </c>
      <c r="AP30">
        <v>1389.916667</v>
      </c>
      <c r="AQ30">
        <v>3187</v>
      </c>
      <c r="AR30">
        <v>1370.666667</v>
      </c>
      <c r="AS30">
        <v>222.62790330000001</v>
      </c>
      <c r="AT30">
        <v>94.855433469999994</v>
      </c>
      <c r="AU30">
        <v>8</v>
      </c>
      <c r="AV30">
        <v>0.01</v>
      </c>
      <c r="AW30">
        <v>7</v>
      </c>
      <c r="AX30">
        <v>0.47771787300000002</v>
      </c>
      <c r="AY30">
        <v>12</v>
      </c>
      <c r="AZ30">
        <v>0.81894492600000002</v>
      </c>
      <c r="BA30">
        <v>2</v>
      </c>
      <c r="BB30">
        <v>0.13649082100000001</v>
      </c>
      <c r="BC30">
        <v>26.4</v>
      </c>
      <c r="BD30" t="s">
        <v>131</v>
      </c>
      <c r="BE30">
        <v>0</v>
      </c>
      <c r="BF30">
        <v>0</v>
      </c>
      <c r="BG30">
        <v>10</v>
      </c>
      <c r="BH30" t="s">
        <v>102</v>
      </c>
      <c r="BI30">
        <v>0.13888</v>
      </c>
      <c r="BJ30" t="s">
        <v>90</v>
      </c>
      <c r="BK30" t="s">
        <v>102</v>
      </c>
      <c r="BL30" t="s">
        <v>102</v>
      </c>
      <c r="BM30">
        <v>49420</v>
      </c>
      <c r="BN30">
        <v>2138</v>
      </c>
      <c r="BO30">
        <v>74.099999999999994</v>
      </c>
      <c r="BP30">
        <v>2.67</v>
      </c>
      <c r="BQ30" t="s">
        <v>91</v>
      </c>
      <c r="BR30">
        <v>1</v>
      </c>
      <c r="BS30">
        <v>1</v>
      </c>
      <c r="BT30">
        <v>0</v>
      </c>
      <c r="BU30">
        <v>1</v>
      </c>
      <c r="BV30">
        <v>6.8245410000000006E-2</v>
      </c>
      <c r="BW30">
        <v>6.8245410000000006E-2</v>
      </c>
      <c r="BX30">
        <v>0</v>
      </c>
      <c r="BY30">
        <v>6.8245410000000006E-2</v>
      </c>
      <c r="BZ30">
        <v>1</v>
      </c>
      <c r="CA30">
        <v>6.8245410000000006E-2</v>
      </c>
      <c r="CB30">
        <v>18</v>
      </c>
      <c r="CC30">
        <v>1.2284173890000001</v>
      </c>
      <c r="CD30" t="s">
        <v>90</v>
      </c>
      <c r="CE30">
        <v>0</v>
      </c>
      <c r="CF30">
        <v>0</v>
      </c>
      <c r="CG30" t="s">
        <v>90</v>
      </c>
      <c r="CH30" t="s">
        <v>94</v>
      </c>
      <c r="CI30" t="s">
        <v>108</v>
      </c>
      <c r="CJ30">
        <v>64</v>
      </c>
      <c r="CK30" t="s">
        <v>90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102</v>
      </c>
      <c r="CR30" t="s">
        <v>90</v>
      </c>
      <c r="CS30" t="s">
        <v>90</v>
      </c>
      <c r="CT30" t="s">
        <v>194</v>
      </c>
      <c r="CU30" t="s">
        <v>194</v>
      </c>
      <c r="CV30" t="s">
        <v>102</v>
      </c>
      <c r="CW30" t="s">
        <v>90</v>
      </c>
      <c r="CX30" t="s">
        <v>90</v>
      </c>
    </row>
    <row r="31" spans="1:102" x14ac:dyDescent="0.25">
      <c r="A31">
        <v>30</v>
      </c>
      <c r="B31" t="s">
        <v>134</v>
      </c>
      <c r="C31">
        <v>37669</v>
      </c>
      <c r="D31">
        <v>19556</v>
      </c>
      <c r="E31">
        <v>9612</v>
      </c>
      <c r="F31">
        <v>13086</v>
      </c>
      <c r="G31">
        <v>9058</v>
      </c>
      <c r="H31">
        <v>42</v>
      </c>
      <c r="I31">
        <v>35066</v>
      </c>
      <c r="J31">
        <v>1650</v>
      </c>
      <c r="K31">
        <v>3</v>
      </c>
      <c r="L31">
        <v>0.51915368100000003</v>
      </c>
      <c r="M31">
        <v>0.48084631900000002</v>
      </c>
      <c r="N31">
        <v>0.156972577</v>
      </c>
      <c r="O31">
        <v>0.25517003399999999</v>
      </c>
      <c r="P31">
        <v>0.34739440900000002</v>
      </c>
      <c r="Q31">
        <v>0.24046297999999999</v>
      </c>
      <c r="R31">
        <v>0.93089808600000001</v>
      </c>
      <c r="S31">
        <v>4.3802595999999999E-2</v>
      </c>
      <c r="T31">
        <v>2.5299318000000001E-2</v>
      </c>
      <c r="U31">
        <v>7.9641084000000001E-2</v>
      </c>
      <c r="V31">
        <v>2.4733177409999998</v>
      </c>
      <c r="W31">
        <v>4</v>
      </c>
      <c r="X31">
        <v>1</v>
      </c>
      <c r="Y31">
        <v>0.21507110800000001</v>
      </c>
      <c r="Z31">
        <v>1</v>
      </c>
      <c r="AA31">
        <v>2.5000000000000001E-4</v>
      </c>
      <c r="AB31">
        <v>0</v>
      </c>
      <c r="AC31">
        <v>2.5000000000000001E-4</v>
      </c>
      <c r="AD31">
        <v>2</v>
      </c>
      <c r="AE31">
        <v>2.6547028E-2</v>
      </c>
      <c r="AF31">
        <v>5.3094056000000001E-2</v>
      </c>
      <c r="AG31">
        <v>750.24867589999997</v>
      </c>
      <c r="AH31">
        <v>605</v>
      </c>
      <c r="AI31">
        <v>16.060951979999999</v>
      </c>
      <c r="AJ31">
        <v>368</v>
      </c>
      <c r="AK31">
        <v>9.7693063260000006</v>
      </c>
      <c r="AL31">
        <v>29</v>
      </c>
      <c r="AM31" t="s">
        <v>88</v>
      </c>
      <c r="AN31">
        <v>0.76986381400000004</v>
      </c>
      <c r="AO31">
        <v>10052.583329999999</v>
      </c>
      <c r="AP31">
        <v>3868.416667</v>
      </c>
      <c r="AQ31">
        <v>9700.4166669999995</v>
      </c>
      <c r="AR31">
        <v>3791.25</v>
      </c>
      <c r="AS31">
        <v>266.86621179999997</v>
      </c>
      <c r="AT31">
        <v>102.69496580000001</v>
      </c>
      <c r="AU31">
        <v>17</v>
      </c>
      <c r="AV31">
        <v>1.2E-2</v>
      </c>
      <c r="AW31">
        <v>22</v>
      </c>
      <c r="AX31">
        <v>0.58403461700000003</v>
      </c>
      <c r="AY31">
        <v>34</v>
      </c>
      <c r="AZ31">
        <v>0.90259895400000001</v>
      </c>
      <c r="BA31">
        <v>2</v>
      </c>
      <c r="BB31">
        <v>5.3094056000000001E-2</v>
      </c>
      <c r="BC31">
        <v>38</v>
      </c>
      <c r="BD31" t="s">
        <v>89</v>
      </c>
      <c r="BE31">
        <v>0</v>
      </c>
      <c r="BF31">
        <v>0</v>
      </c>
      <c r="BG31">
        <v>24</v>
      </c>
      <c r="BH31">
        <v>7</v>
      </c>
      <c r="BI31">
        <v>0.29166666699999999</v>
      </c>
      <c r="BJ31" t="s">
        <v>90</v>
      </c>
      <c r="BK31">
        <v>17</v>
      </c>
      <c r="BL31">
        <v>0.451299477</v>
      </c>
      <c r="BM31">
        <v>49116</v>
      </c>
      <c r="BN31">
        <v>2446</v>
      </c>
      <c r="BO31">
        <v>49.1</v>
      </c>
      <c r="BP31">
        <v>0.36</v>
      </c>
      <c r="BQ31" t="s">
        <v>91</v>
      </c>
      <c r="BR31">
        <v>1</v>
      </c>
      <c r="BS31">
        <v>1</v>
      </c>
      <c r="BT31">
        <v>1</v>
      </c>
      <c r="BU31">
        <v>0</v>
      </c>
      <c r="BV31">
        <v>2.6547028E-2</v>
      </c>
      <c r="BW31">
        <v>2.6547028E-2</v>
      </c>
      <c r="BX31">
        <v>2.6547028E-2</v>
      </c>
      <c r="BY31">
        <v>0</v>
      </c>
      <c r="BZ31">
        <v>5</v>
      </c>
      <c r="CA31">
        <v>0.13273514</v>
      </c>
      <c r="CB31">
        <v>25</v>
      </c>
      <c r="CC31">
        <v>0.66367570200000003</v>
      </c>
      <c r="CD31" t="s">
        <v>90</v>
      </c>
      <c r="CE31">
        <v>0</v>
      </c>
      <c r="CF31">
        <v>0</v>
      </c>
      <c r="CG31" t="s">
        <v>90</v>
      </c>
      <c r="CH31" t="s">
        <v>98</v>
      </c>
      <c r="CI31" t="s">
        <v>89</v>
      </c>
      <c r="CJ31">
        <v>56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90</v>
      </c>
      <c r="CR31" t="s">
        <v>90</v>
      </c>
      <c r="CS31" t="s">
        <v>90</v>
      </c>
      <c r="CT31" t="s">
        <v>90</v>
      </c>
      <c r="CU31" t="s">
        <v>195</v>
      </c>
      <c r="CV31" t="s">
        <v>90</v>
      </c>
      <c r="CW31" t="s">
        <v>194</v>
      </c>
      <c r="CX31" t="s">
        <v>90</v>
      </c>
    </row>
    <row r="32" spans="1:102" x14ac:dyDescent="0.25">
      <c r="A32">
        <v>31</v>
      </c>
      <c r="B32" t="s">
        <v>135</v>
      </c>
      <c r="C32">
        <v>45844</v>
      </c>
      <c r="D32">
        <v>24289</v>
      </c>
      <c r="E32">
        <v>11569</v>
      </c>
      <c r="F32">
        <v>15458</v>
      </c>
      <c r="G32">
        <v>11628</v>
      </c>
      <c r="H32">
        <v>42.7</v>
      </c>
      <c r="I32">
        <v>42153</v>
      </c>
      <c r="J32">
        <v>2501</v>
      </c>
      <c r="K32">
        <v>2</v>
      </c>
      <c r="L32">
        <v>0.52981851499999999</v>
      </c>
      <c r="M32">
        <v>0.47018148500000001</v>
      </c>
      <c r="N32">
        <v>0.15681441400000001</v>
      </c>
      <c r="O32">
        <v>0.25235581499999998</v>
      </c>
      <c r="P32">
        <v>0.33718698200000002</v>
      </c>
      <c r="Q32">
        <v>0.25364278899999998</v>
      </c>
      <c r="R32">
        <v>0.91948782799999995</v>
      </c>
      <c r="S32">
        <v>5.4554576E-2</v>
      </c>
      <c r="T32">
        <v>2.5957595E-2</v>
      </c>
      <c r="U32">
        <v>4.3626210999999998E-2</v>
      </c>
      <c r="V32">
        <v>3.3089363189999998</v>
      </c>
      <c r="W32">
        <v>4</v>
      </c>
      <c r="X32">
        <v>1</v>
      </c>
      <c r="Y32">
        <v>0</v>
      </c>
      <c r="Z32">
        <v>33</v>
      </c>
      <c r="AA32">
        <v>9.0029999999999999E-2</v>
      </c>
      <c r="AB32">
        <v>0</v>
      </c>
      <c r="AC32">
        <v>9.0029999999999999E-2</v>
      </c>
      <c r="AD32">
        <v>24</v>
      </c>
      <c r="AE32">
        <v>0.71983247500000003</v>
      </c>
      <c r="AF32">
        <v>0.52351452799999998</v>
      </c>
      <c r="AG32">
        <v>498.94815269999998</v>
      </c>
      <c r="AH32">
        <v>430</v>
      </c>
      <c r="AI32">
        <v>9.3796352850000009</v>
      </c>
      <c r="AJ32">
        <v>199</v>
      </c>
      <c r="AK32">
        <v>4.340807957</v>
      </c>
      <c r="AL32" t="s">
        <v>102</v>
      </c>
      <c r="AM32" t="s">
        <v>113</v>
      </c>
      <c r="AN32" t="s">
        <v>102</v>
      </c>
      <c r="AO32">
        <v>9825.4166669999995</v>
      </c>
      <c r="AP32">
        <v>4031.5</v>
      </c>
      <c r="AQ32">
        <v>9744.75</v>
      </c>
      <c r="AR32">
        <v>4116.8333329999996</v>
      </c>
      <c r="AS32">
        <v>214.32284849999999</v>
      </c>
      <c r="AT32">
        <v>87.939534069999993</v>
      </c>
      <c r="AU32">
        <v>42</v>
      </c>
      <c r="AV32">
        <v>2.1999999999999999E-2</v>
      </c>
      <c r="AW32">
        <v>10</v>
      </c>
      <c r="AX32">
        <v>0.21813105299999999</v>
      </c>
      <c r="AY32">
        <v>12</v>
      </c>
      <c r="AZ32">
        <v>0.26175726399999999</v>
      </c>
      <c r="BA32">
        <v>2</v>
      </c>
      <c r="BB32">
        <v>4.3626210999999998E-2</v>
      </c>
      <c r="BC32">
        <v>45.8</v>
      </c>
      <c r="BD32" t="s">
        <v>89</v>
      </c>
      <c r="BE32">
        <v>0</v>
      </c>
      <c r="BF32">
        <v>0</v>
      </c>
      <c r="BG32">
        <v>72</v>
      </c>
      <c r="BH32">
        <v>37</v>
      </c>
      <c r="BI32">
        <v>0.51388888899999996</v>
      </c>
      <c r="BJ32" t="s">
        <v>120</v>
      </c>
      <c r="BK32">
        <v>38</v>
      </c>
      <c r="BL32">
        <v>0.82889800199999997</v>
      </c>
      <c r="BM32">
        <v>45250</v>
      </c>
      <c r="BN32">
        <v>1203</v>
      </c>
      <c r="BO32">
        <v>15.2</v>
      </c>
      <c r="BP32">
        <v>-0.13</v>
      </c>
      <c r="BQ32" t="s">
        <v>91</v>
      </c>
      <c r="BR32">
        <v>1</v>
      </c>
      <c r="BS32">
        <v>1</v>
      </c>
      <c r="BT32">
        <v>1</v>
      </c>
      <c r="BU32">
        <v>0</v>
      </c>
      <c r="BV32">
        <v>2.1813104999999999E-2</v>
      </c>
      <c r="BW32">
        <v>2.1813104999999999E-2</v>
      </c>
      <c r="BX32">
        <v>2.1813104999999999E-2</v>
      </c>
      <c r="BY32">
        <v>0</v>
      </c>
      <c r="BZ32">
        <v>2</v>
      </c>
      <c r="CA32">
        <v>4.3626210999999998E-2</v>
      </c>
      <c r="CB32">
        <v>46</v>
      </c>
      <c r="CC32">
        <v>1.003402844</v>
      </c>
      <c r="CD32" t="s">
        <v>90</v>
      </c>
      <c r="CE32">
        <v>0</v>
      </c>
      <c r="CF32">
        <v>0</v>
      </c>
      <c r="CG32" t="s">
        <v>93</v>
      </c>
      <c r="CH32" t="s">
        <v>115</v>
      </c>
      <c r="CI32" t="s">
        <v>89</v>
      </c>
      <c r="CJ32">
        <v>10</v>
      </c>
      <c r="CK32" t="s">
        <v>90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90</v>
      </c>
      <c r="CR32" t="s">
        <v>90</v>
      </c>
      <c r="CS32" t="s">
        <v>90</v>
      </c>
      <c r="CT32" t="s">
        <v>90</v>
      </c>
      <c r="CU32" t="s">
        <v>195</v>
      </c>
      <c r="CV32" t="s">
        <v>102</v>
      </c>
      <c r="CW32" t="s">
        <v>90</v>
      </c>
      <c r="CX32" t="s">
        <v>90</v>
      </c>
    </row>
    <row r="33" spans="1:102" x14ac:dyDescent="0.25">
      <c r="A33">
        <v>32</v>
      </c>
      <c r="B33" t="s">
        <v>136</v>
      </c>
      <c r="C33">
        <v>87491</v>
      </c>
      <c r="D33">
        <v>43929</v>
      </c>
      <c r="E33">
        <v>27077</v>
      </c>
      <c r="F33">
        <v>26473</v>
      </c>
      <c r="G33">
        <v>20670</v>
      </c>
      <c r="H33">
        <v>39</v>
      </c>
      <c r="I33">
        <v>82716</v>
      </c>
      <c r="J33">
        <v>2136</v>
      </c>
      <c r="K33">
        <v>5</v>
      </c>
      <c r="L33">
        <v>0.50209735899999997</v>
      </c>
      <c r="M33">
        <v>0.49790264099999998</v>
      </c>
      <c r="N33">
        <v>0.15168417300000001</v>
      </c>
      <c r="O33">
        <v>0.30948326100000001</v>
      </c>
      <c r="P33">
        <v>0.30257969400000001</v>
      </c>
      <c r="Q33">
        <v>0.236252872</v>
      </c>
      <c r="R33">
        <v>0.94542295799999998</v>
      </c>
      <c r="S33">
        <v>2.4413939999999999E-2</v>
      </c>
      <c r="T33">
        <v>3.0163102000000001E-2</v>
      </c>
      <c r="U33">
        <v>5.7148734999999999E-2</v>
      </c>
      <c r="V33">
        <v>3.577879673</v>
      </c>
      <c r="W33">
        <v>4</v>
      </c>
      <c r="X33">
        <v>4</v>
      </c>
      <c r="Y33">
        <v>0.60210272799999998</v>
      </c>
      <c r="Z33">
        <v>66</v>
      </c>
      <c r="AA33">
        <v>0.181391</v>
      </c>
      <c r="AB33">
        <v>7.8700000000000006E-2</v>
      </c>
      <c r="AC33">
        <v>0.102691</v>
      </c>
      <c r="AD33">
        <v>46</v>
      </c>
      <c r="AE33">
        <v>0.75436330600000001</v>
      </c>
      <c r="AF33">
        <v>0.52576836500000002</v>
      </c>
      <c r="AG33">
        <v>975.49905049999995</v>
      </c>
      <c r="AH33">
        <v>989</v>
      </c>
      <c r="AI33">
        <v>11.30401984</v>
      </c>
      <c r="AJ33">
        <v>494</v>
      </c>
      <c r="AK33">
        <v>5.6462950469999997</v>
      </c>
      <c r="AL33">
        <v>55</v>
      </c>
      <c r="AM33" t="s">
        <v>88</v>
      </c>
      <c r="AN33">
        <v>0.62863608800000004</v>
      </c>
      <c r="AO33">
        <v>18100.333330000001</v>
      </c>
      <c r="AP33">
        <v>6850.0833329999996</v>
      </c>
      <c r="AQ33">
        <v>17645.333330000001</v>
      </c>
      <c r="AR33">
        <v>6806.25</v>
      </c>
      <c r="AS33">
        <v>206.88223170000001</v>
      </c>
      <c r="AT33">
        <v>78.294719839999999</v>
      </c>
      <c r="AU33">
        <v>48</v>
      </c>
      <c r="AV33">
        <v>1.2E-2</v>
      </c>
      <c r="AW33">
        <v>14</v>
      </c>
      <c r="AX33">
        <v>0.160016459</v>
      </c>
      <c r="AY33">
        <v>42</v>
      </c>
      <c r="AZ33">
        <v>0.480049377</v>
      </c>
      <c r="BA33">
        <v>9</v>
      </c>
      <c r="BB33">
        <v>0.10286772399999999</v>
      </c>
      <c r="BC33">
        <v>20.7</v>
      </c>
      <c r="BD33" t="s">
        <v>89</v>
      </c>
      <c r="BE33">
        <v>29</v>
      </c>
      <c r="BF33">
        <v>0.33146266499999999</v>
      </c>
      <c r="BG33">
        <v>39</v>
      </c>
      <c r="BH33" t="s">
        <v>102</v>
      </c>
      <c r="BI33">
        <v>0.13888</v>
      </c>
      <c r="BJ33" t="s">
        <v>90</v>
      </c>
      <c r="BK33">
        <v>59</v>
      </c>
      <c r="BL33">
        <v>0.67435507699999997</v>
      </c>
      <c r="BM33">
        <v>45118</v>
      </c>
      <c r="BN33">
        <v>1248</v>
      </c>
      <c r="BO33">
        <v>50.6</v>
      </c>
      <c r="BP33">
        <v>0.28999999999999998</v>
      </c>
      <c r="BQ33" t="s">
        <v>91</v>
      </c>
      <c r="BR33">
        <v>4</v>
      </c>
      <c r="BS33">
        <v>4</v>
      </c>
      <c r="BT33">
        <v>3</v>
      </c>
      <c r="BU33">
        <v>1</v>
      </c>
      <c r="BV33">
        <v>4.5718988000000002E-2</v>
      </c>
      <c r="BW33">
        <v>4.5718988000000002E-2</v>
      </c>
      <c r="BX33">
        <v>3.4289240999999998E-2</v>
      </c>
      <c r="BY33">
        <v>1.1429747000000001E-2</v>
      </c>
      <c r="BZ33">
        <v>2</v>
      </c>
      <c r="CA33">
        <v>2.2859494000000001E-2</v>
      </c>
      <c r="CB33">
        <v>82</v>
      </c>
      <c r="CC33">
        <v>0.93723925900000005</v>
      </c>
      <c r="CD33" t="s">
        <v>90</v>
      </c>
      <c r="CE33">
        <v>0</v>
      </c>
      <c r="CF33">
        <v>0</v>
      </c>
      <c r="CG33" t="s">
        <v>92</v>
      </c>
      <c r="CH33" t="s">
        <v>98</v>
      </c>
      <c r="CI33" t="s">
        <v>89</v>
      </c>
      <c r="CJ33">
        <v>57</v>
      </c>
      <c r="CK33" t="s">
        <v>195</v>
      </c>
      <c r="CL33" t="s">
        <v>194</v>
      </c>
      <c r="CM33" t="s">
        <v>195</v>
      </c>
      <c r="CN33" t="s">
        <v>90</v>
      </c>
      <c r="CO33" t="s">
        <v>90</v>
      </c>
      <c r="CP33" t="s">
        <v>90</v>
      </c>
      <c r="CQ33" t="s">
        <v>90</v>
      </c>
      <c r="CR33" t="s">
        <v>195</v>
      </c>
      <c r="CS33" t="s">
        <v>90</v>
      </c>
      <c r="CT33" t="s">
        <v>90</v>
      </c>
      <c r="CU33" t="s">
        <v>90</v>
      </c>
      <c r="CV33" t="s">
        <v>90</v>
      </c>
      <c r="CW33" t="s">
        <v>90</v>
      </c>
      <c r="CX33" t="s">
        <v>90</v>
      </c>
    </row>
    <row r="34" spans="1:102" x14ac:dyDescent="0.25">
      <c r="A34">
        <v>33</v>
      </c>
      <c r="B34" t="s">
        <v>137</v>
      </c>
      <c r="C34">
        <v>44575</v>
      </c>
      <c r="D34">
        <v>22136</v>
      </c>
      <c r="E34">
        <v>10281</v>
      </c>
      <c r="F34">
        <v>14718</v>
      </c>
      <c r="G34">
        <v>11841</v>
      </c>
      <c r="H34">
        <v>43.8</v>
      </c>
      <c r="I34">
        <v>43697</v>
      </c>
      <c r="J34">
        <v>284</v>
      </c>
      <c r="K34">
        <v>6</v>
      </c>
      <c r="L34">
        <v>0.496601234</v>
      </c>
      <c r="M34">
        <v>0.503398766</v>
      </c>
      <c r="N34">
        <v>0.173527762</v>
      </c>
      <c r="O34">
        <v>0.23064498</v>
      </c>
      <c r="P34">
        <v>0.33018508099999999</v>
      </c>
      <c r="Q34">
        <v>0.26564217600000001</v>
      </c>
      <c r="R34">
        <v>0.98030286</v>
      </c>
      <c r="S34">
        <v>6.3712839999999996E-3</v>
      </c>
      <c r="T34">
        <v>1.3325854999999999E-2</v>
      </c>
      <c r="U34">
        <v>0.13460459899999999</v>
      </c>
      <c r="V34">
        <v>2.4504798860000001</v>
      </c>
      <c r="W34">
        <v>4</v>
      </c>
      <c r="X34">
        <v>0</v>
      </c>
      <c r="Y34" t="s">
        <v>102</v>
      </c>
      <c r="Z34">
        <v>8</v>
      </c>
      <c r="AA34">
        <v>1.423E-2</v>
      </c>
      <c r="AB34">
        <v>0</v>
      </c>
      <c r="AC34">
        <v>1.423E-2</v>
      </c>
      <c r="AD34">
        <v>7</v>
      </c>
      <c r="AE34">
        <v>0.17947279899999999</v>
      </c>
      <c r="AF34">
        <v>0.157038699</v>
      </c>
      <c r="AG34">
        <v>955.4602592</v>
      </c>
      <c r="AH34">
        <v>435</v>
      </c>
      <c r="AI34">
        <v>9.7588334270000008</v>
      </c>
      <c r="AJ34">
        <v>206</v>
      </c>
      <c r="AK34">
        <v>4.6214245649999999</v>
      </c>
      <c r="AL34">
        <v>28</v>
      </c>
      <c r="AM34" t="s">
        <v>88</v>
      </c>
      <c r="AN34">
        <v>0.62815479500000004</v>
      </c>
      <c r="AO34">
        <v>11261.75</v>
      </c>
      <c r="AP34">
        <v>4504.3333329999996</v>
      </c>
      <c r="AQ34">
        <v>11134.75</v>
      </c>
      <c r="AR34">
        <v>4513.4166670000004</v>
      </c>
      <c r="AS34">
        <v>252.64722380000001</v>
      </c>
      <c r="AT34">
        <v>101.0506637</v>
      </c>
      <c r="AU34">
        <v>25</v>
      </c>
      <c r="AV34">
        <v>7.0000000000000001E-3</v>
      </c>
      <c r="AW34">
        <v>24</v>
      </c>
      <c r="AX34">
        <v>0.53841839599999997</v>
      </c>
      <c r="AY34">
        <v>13</v>
      </c>
      <c r="AZ34">
        <v>0.291643298</v>
      </c>
      <c r="BA34">
        <v>6</v>
      </c>
      <c r="BB34">
        <v>0.13460459899999999</v>
      </c>
      <c r="BC34">
        <v>24.2</v>
      </c>
      <c r="BD34" t="s">
        <v>89</v>
      </c>
      <c r="BE34">
        <v>12</v>
      </c>
      <c r="BF34">
        <v>0.26920919799999998</v>
      </c>
      <c r="BG34">
        <v>16</v>
      </c>
      <c r="BH34">
        <v>5</v>
      </c>
      <c r="BI34">
        <v>0.3125</v>
      </c>
      <c r="BJ34" t="s">
        <v>90</v>
      </c>
      <c r="BK34">
        <v>13</v>
      </c>
      <c r="BL34">
        <v>0.291643298</v>
      </c>
      <c r="BM34">
        <v>43913</v>
      </c>
      <c r="BN34">
        <v>1261</v>
      </c>
      <c r="BO34">
        <v>15.5</v>
      </c>
      <c r="BP34">
        <v>-0.13</v>
      </c>
      <c r="BQ34" t="s">
        <v>91</v>
      </c>
      <c r="BR34">
        <v>2</v>
      </c>
      <c r="BS34">
        <v>2</v>
      </c>
      <c r="BT34">
        <v>1</v>
      </c>
      <c r="BU34">
        <v>0</v>
      </c>
      <c r="BV34">
        <v>4.4868199999999997E-2</v>
      </c>
      <c r="BW34">
        <v>4.4868199999999997E-2</v>
      </c>
      <c r="BX34">
        <v>2.2434099999999998E-2</v>
      </c>
      <c r="BY34">
        <v>0</v>
      </c>
      <c r="BZ34">
        <v>2</v>
      </c>
      <c r="CA34">
        <v>4.4868199999999997E-2</v>
      </c>
      <c r="CB34">
        <v>38</v>
      </c>
      <c r="CC34">
        <v>0.85249579399999997</v>
      </c>
      <c r="CD34" t="s">
        <v>90</v>
      </c>
      <c r="CE34">
        <v>0</v>
      </c>
      <c r="CF34">
        <v>0</v>
      </c>
      <c r="CG34" t="s">
        <v>92</v>
      </c>
      <c r="CH34" t="s">
        <v>115</v>
      </c>
      <c r="CI34" t="s">
        <v>89</v>
      </c>
      <c r="CJ34">
        <v>11</v>
      </c>
      <c r="CK34" t="s">
        <v>90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90</v>
      </c>
      <c r="CR34" t="s">
        <v>90</v>
      </c>
      <c r="CS34" t="s">
        <v>90</v>
      </c>
      <c r="CT34" t="s">
        <v>194</v>
      </c>
      <c r="CU34" t="s">
        <v>195</v>
      </c>
      <c r="CV34" t="s">
        <v>90</v>
      </c>
      <c r="CW34" t="s">
        <v>90</v>
      </c>
      <c r="CX34" t="s">
        <v>90</v>
      </c>
    </row>
    <row r="35" spans="1:102" x14ac:dyDescent="0.25">
      <c r="A35">
        <v>34</v>
      </c>
      <c r="B35" t="s">
        <v>138</v>
      </c>
      <c r="C35">
        <v>24811</v>
      </c>
      <c r="D35">
        <v>12361</v>
      </c>
      <c r="E35">
        <v>5521</v>
      </c>
      <c r="F35">
        <v>8210</v>
      </c>
      <c r="G35">
        <v>6458</v>
      </c>
      <c r="H35">
        <v>43.2</v>
      </c>
      <c r="I35">
        <v>23993</v>
      </c>
      <c r="J35">
        <v>234</v>
      </c>
      <c r="K35">
        <v>1</v>
      </c>
      <c r="L35">
        <v>0.498206441</v>
      </c>
      <c r="M35">
        <v>0.501793559</v>
      </c>
      <c r="N35">
        <v>0.18628834</v>
      </c>
      <c r="O35">
        <v>0.222522268</v>
      </c>
      <c r="P35">
        <v>0.33090161600000001</v>
      </c>
      <c r="Q35">
        <v>0.26028777600000003</v>
      </c>
      <c r="R35">
        <v>0.96703075199999999</v>
      </c>
      <c r="S35">
        <v>9.4313009999999996E-3</v>
      </c>
      <c r="T35">
        <v>2.3537947E-2</v>
      </c>
      <c r="U35">
        <v>4.0304703999999997E-2</v>
      </c>
      <c r="V35">
        <v>0.683746933</v>
      </c>
      <c r="W35">
        <v>2</v>
      </c>
      <c r="X35">
        <v>2</v>
      </c>
      <c r="Y35">
        <v>0</v>
      </c>
      <c r="Z35">
        <v>4</v>
      </c>
      <c r="AA35">
        <v>4.1799999999999997E-3</v>
      </c>
      <c r="AB35">
        <v>0</v>
      </c>
      <c r="AC35">
        <v>4.1799999999999997E-3</v>
      </c>
      <c r="AD35">
        <v>2</v>
      </c>
      <c r="AE35">
        <v>0.16121881399999999</v>
      </c>
      <c r="AF35">
        <v>8.0609406999999994E-2</v>
      </c>
      <c r="AG35">
        <v>492.29779189999999</v>
      </c>
      <c r="AH35">
        <v>131</v>
      </c>
      <c r="AI35">
        <v>5.2799161659999996</v>
      </c>
      <c r="AJ35">
        <v>78</v>
      </c>
      <c r="AK35">
        <v>3.1437668780000001</v>
      </c>
      <c r="AL35">
        <v>0</v>
      </c>
      <c r="AM35" t="s">
        <v>139</v>
      </c>
      <c r="AN35">
        <v>0</v>
      </c>
      <c r="AO35">
        <v>4222.9166670000004</v>
      </c>
      <c r="AP35">
        <v>1775.416667</v>
      </c>
      <c r="AQ35">
        <v>4125.9166670000004</v>
      </c>
      <c r="AR35">
        <v>1738.583333</v>
      </c>
      <c r="AS35">
        <v>170.20340440000001</v>
      </c>
      <c r="AT35">
        <v>71.557642439999995</v>
      </c>
      <c r="AU35">
        <v>10</v>
      </c>
      <c r="AV35">
        <v>6.0000000000000001E-3</v>
      </c>
      <c r="AW35">
        <v>5</v>
      </c>
      <c r="AX35">
        <v>0.20152351800000001</v>
      </c>
      <c r="AY35">
        <v>0</v>
      </c>
      <c r="AZ35">
        <v>0</v>
      </c>
      <c r="BA35">
        <v>2</v>
      </c>
      <c r="BB35">
        <v>8.0609406999999994E-2</v>
      </c>
      <c r="BC35">
        <v>34.299999999999997</v>
      </c>
      <c r="BD35" t="s">
        <v>131</v>
      </c>
      <c r="BE35">
        <v>0</v>
      </c>
      <c r="BF35">
        <v>0</v>
      </c>
      <c r="BG35">
        <v>16</v>
      </c>
      <c r="BH35" t="s">
        <v>102</v>
      </c>
      <c r="BI35">
        <v>0.13888</v>
      </c>
      <c r="BJ35" t="s">
        <v>90</v>
      </c>
      <c r="BK35">
        <v>8</v>
      </c>
      <c r="BL35">
        <v>0.32243762799999998</v>
      </c>
      <c r="BM35">
        <v>49028</v>
      </c>
      <c r="BN35">
        <v>1780</v>
      </c>
      <c r="BO35">
        <v>16.2</v>
      </c>
      <c r="BP35">
        <v>3</v>
      </c>
      <c r="BQ35" t="s">
        <v>91</v>
      </c>
      <c r="BR35">
        <v>1</v>
      </c>
      <c r="BS35">
        <v>1</v>
      </c>
      <c r="BT35">
        <v>0</v>
      </c>
      <c r="BU35">
        <v>0</v>
      </c>
      <c r="BV35">
        <v>4.0304703999999997E-2</v>
      </c>
      <c r="BW35">
        <v>4.0304703999999997E-2</v>
      </c>
      <c r="BX35">
        <v>0</v>
      </c>
      <c r="BY35">
        <v>0</v>
      </c>
      <c r="BZ35">
        <v>0</v>
      </c>
      <c r="CA35">
        <v>0</v>
      </c>
      <c r="CB35">
        <v>22</v>
      </c>
      <c r="CC35">
        <v>0.88670347800000004</v>
      </c>
      <c r="CD35" t="s">
        <v>90</v>
      </c>
      <c r="CE35">
        <v>0</v>
      </c>
      <c r="CF35">
        <v>0</v>
      </c>
      <c r="CG35" t="s">
        <v>93</v>
      </c>
      <c r="CH35" t="s">
        <v>94</v>
      </c>
      <c r="CI35" t="s">
        <v>108</v>
      </c>
      <c r="CJ35">
        <v>15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  <c r="CP35" t="s">
        <v>195</v>
      </c>
      <c r="CQ35" t="s">
        <v>90</v>
      </c>
      <c r="CR35" t="s">
        <v>195</v>
      </c>
      <c r="CS35" t="s">
        <v>90</v>
      </c>
      <c r="CT35" t="s">
        <v>90</v>
      </c>
      <c r="CU35" t="s">
        <v>195</v>
      </c>
      <c r="CV35" t="s">
        <v>195</v>
      </c>
      <c r="CW35" t="s">
        <v>90</v>
      </c>
      <c r="CX35" t="s">
        <v>90</v>
      </c>
    </row>
    <row r="36" spans="1:102" x14ac:dyDescent="0.25">
      <c r="A36">
        <v>35</v>
      </c>
      <c r="B36" t="s">
        <v>140</v>
      </c>
      <c r="C36">
        <v>213006</v>
      </c>
      <c r="D36">
        <v>102979</v>
      </c>
      <c r="E36">
        <v>54036</v>
      </c>
      <c r="F36">
        <v>69241</v>
      </c>
      <c r="G36">
        <v>54442</v>
      </c>
      <c r="H36">
        <v>42.2</v>
      </c>
      <c r="I36">
        <v>197017</v>
      </c>
      <c r="J36">
        <v>6337</v>
      </c>
      <c r="K36">
        <v>5</v>
      </c>
      <c r="L36">
        <v>0.48345586499999998</v>
      </c>
      <c r="M36">
        <v>0.51654413499999996</v>
      </c>
      <c r="N36">
        <v>0.165662</v>
      </c>
      <c r="O36">
        <v>0.25368299500000002</v>
      </c>
      <c r="P36">
        <v>0.32506596100000001</v>
      </c>
      <c r="Q36">
        <v>0.25558904399999999</v>
      </c>
      <c r="R36">
        <v>0.92493638700000003</v>
      </c>
      <c r="S36">
        <v>2.9750335999999999E-2</v>
      </c>
      <c r="T36">
        <v>4.5313277999999999E-2</v>
      </c>
      <c r="U36">
        <v>2.3473516999999999E-2</v>
      </c>
      <c r="V36">
        <v>4.3819591989999997</v>
      </c>
      <c r="W36">
        <v>4</v>
      </c>
      <c r="X36">
        <v>4</v>
      </c>
      <c r="Y36">
        <v>0.51107083499999995</v>
      </c>
      <c r="Z36">
        <v>8</v>
      </c>
      <c r="AA36">
        <v>4.4749999999999998E-2</v>
      </c>
      <c r="AB36">
        <v>1E-3</v>
      </c>
      <c r="AC36">
        <v>4.3749999999999997E-2</v>
      </c>
      <c r="AD36">
        <v>12</v>
      </c>
      <c r="AE36">
        <v>3.7557627000000003E-2</v>
      </c>
      <c r="AF36">
        <v>5.6336441000000001E-2</v>
      </c>
      <c r="AG36">
        <v>1046.7156600000001</v>
      </c>
      <c r="AH36">
        <v>2555</v>
      </c>
      <c r="AI36">
        <v>11.994967279999999</v>
      </c>
      <c r="AJ36">
        <v>1582</v>
      </c>
      <c r="AK36">
        <v>7.4270208350000004</v>
      </c>
      <c r="AL36">
        <v>122</v>
      </c>
      <c r="AM36" t="s">
        <v>88</v>
      </c>
      <c r="AN36">
        <v>0.572753819</v>
      </c>
      <c r="AO36">
        <v>55038.666669999999</v>
      </c>
      <c r="AP36">
        <v>22717.333330000001</v>
      </c>
      <c r="AQ36">
        <v>52611.333330000001</v>
      </c>
      <c r="AR36">
        <v>22147.583330000001</v>
      </c>
      <c r="AS36">
        <v>258.39021750000001</v>
      </c>
      <c r="AT36">
        <v>106.6511428</v>
      </c>
      <c r="AU36">
        <v>228</v>
      </c>
      <c r="AV36">
        <v>2.1000000000000001E-2</v>
      </c>
      <c r="AW36">
        <v>142</v>
      </c>
      <c r="AX36">
        <v>0.66664788799999997</v>
      </c>
      <c r="AY36">
        <v>197</v>
      </c>
      <c r="AZ36">
        <v>0.92485657700000001</v>
      </c>
      <c r="BA36">
        <v>19</v>
      </c>
      <c r="BB36">
        <v>8.9199365000000003E-2</v>
      </c>
      <c r="BC36">
        <v>39.5</v>
      </c>
      <c r="BD36" t="s">
        <v>89</v>
      </c>
      <c r="BE36">
        <v>99</v>
      </c>
      <c r="BF36">
        <v>0.46477563999999999</v>
      </c>
      <c r="BG36">
        <v>307</v>
      </c>
      <c r="BH36">
        <v>67</v>
      </c>
      <c r="BI36">
        <v>0.218241042</v>
      </c>
      <c r="BJ36" t="s">
        <v>90</v>
      </c>
      <c r="BK36">
        <v>97</v>
      </c>
      <c r="BL36">
        <v>0.45538623299999997</v>
      </c>
      <c r="BM36">
        <v>46673</v>
      </c>
      <c r="BN36">
        <v>915</v>
      </c>
      <c r="BO36">
        <v>39.200000000000003</v>
      </c>
      <c r="BP36">
        <v>0.2</v>
      </c>
      <c r="BQ36" t="s">
        <v>97</v>
      </c>
      <c r="BR36">
        <v>7</v>
      </c>
      <c r="BS36">
        <v>7</v>
      </c>
      <c r="BT36">
        <v>3</v>
      </c>
      <c r="BU36">
        <v>3</v>
      </c>
      <c r="BV36">
        <v>3.2862924000000002E-2</v>
      </c>
      <c r="BW36">
        <v>3.2862924000000002E-2</v>
      </c>
      <c r="BX36">
        <v>1.408411E-2</v>
      </c>
      <c r="BY36">
        <v>1.408411E-2</v>
      </c>
      <c r="BZ36">
        <v>7</v>
      </c>
      <c r="CA36">
        <v>3.2862924000000002E-2</v>
      </c>
      <c r="CB36">
        <v>276</v>
      </c>
      <c r="CC36">
        <v>1.2957381480000001</v>
      </c>
      <c r="CD36" t="s">
        <v>90</v>
      </c>
      <c r="CE36">
        <v>0</v>
      </c>
      <c r="CF36">
        <v>0</v>
      </c>
      <c r="CG36" t="s">
        <v>92</v>
      </c>
      <c r="CH36" t="s">
        <v>98</v>
      </c>
      <c r="CI36" t="s">
        <v>89</v>
      </c>
      <c r="CJ36">
        <v>49</v>
      </c>
      <c r="CK36" t="s">
        <v>90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90</v>
      </c>
      <c r="CR36" t="s">
        <v>90</v>
      </c>
      <c r="CS36" t="s">
        <v>90</v>
      </c>
      <c r="CT36" t="s">
        <v>90</v>
      </c>
      <c r="CU36" t="s">
        <v>90</v>
      </c>
      <c r="CV36" t="s">
        <v>90</v>
      </c>
      <c r="CW36" t="s">
        <v>90</v>
      </c>
      <c r="CX36" t="s">
        <v>90</v>
      </c>
    </row>
    <row r="37" spans="1:102" x14ac:dyDescent="0.25">
      <c r="A37">
        <v>36</v>
      </c>
      <c r="B37" t="s">
        <v>141</v>
      </c>
      <c r="C37">
        <v>533110</v>
      </c>
      <c r="D37">
        <v>260976</v>
      </c>
      <c r="E37">
        <v>139207</v>
      </c>
      <c r="F37">
        <v>167333</v>
      </c>
      <c r="G37">
        <v>119820</v>
      </c>
      <c r="H37">
        <v>38.5</v>
      </c>
      <c r="I37">
        <v>472127</v>
      </c>
      <c r="J37">
        <v>22015</v>
      </c>
      <c r="K37">
        <v>21</v>
      </c>
      <c r="L37">
        <v>0.48953499299999997</v>
      </c>
      <c r="M37">
        <v>0.51046500699999997</v>
      </c>
      <c r="N37">
        <v>0.200240101</v>
      </c>
      <c r="O37">
        <v>0.26112247</v>
      </c>
      <c r="P37">
        <v>0.31388081299999998</v>
      </c>
      <c r="Q37">
        <v>0.22475661699999999</v>
      </c>
      <c r="R37">
        <v>0.88560897400000005</v>
      </c>
      <c r="S37">
        <v>4.1295417000000001E-2</v>
      </c>
      <c r="T37">
        <v>7.3095609000000006E-2</v>
      </c>
      <c r="U37">
        <v>3.9391494999999999E-2</v>
      </c>
      <c r="V37">
        <v>3.3203342619999998</v>
      </c>
      <c r="W37">
        <v>4</v>
      </c>
      <c r="X37">
        <v>4</v>
      </c>
      <c r="Y37">
        <v>0.59981429900000005</v>
      </c>
      <c r="Z37">
        <v>36</v>
      </c>
      <c r="AA37">
        <v>1.059331</v>
      </c>
      <c r="AB37" s="1">
        <v>8.9999999999999998E-4</v>
      </c>
      <c r="AC37">
        <v>1.0584309999999999</v>
      </c>
      <c r="AD37">
        <v>39</v>
      </c>
      <c r="AE37">
        <v>6.7528276999999998E-2</v>
      </c>
      <c r="AF37">
        <v>7.3155633999999997E-2</v>
      </c>
      <c r="AG37">
        <v>551.82915519999995</v>
      </c>
      <c r="AH37">
        <v>3291</v>
      </c>
      <c r="AI37">
        <v>6.1732100320000001</v>
      </c>
      <c r="AJ37">
        <v>1775</v>
      </c>
      <c r="AK37">
        <v>3.3295192359999999</v>
      </c>
      <c r="AL37">
        <v>114</v>
      </c>
      <c r="AM37" t="s">
        <v>88</v>
      </c>
      <c r="AN37">
        <v>0.21383954499999999</v>
      </c>
      <c r="AO37">
        <v>93228.333329999994</v>
      </c>
      <c r="AP37">
        <v>43660.583330000001</v>
      </c>
      <c r="AQ37">
        <v>91323.583329999994</v>
      </c>
      <c r="AR37">
        <v>43390.25</v>
      </c>
      <c r="AS37">
        <v>174.87635449999999</v>
      </c>
      <c r="AT37">
        <v>81.89788849</v>
      </c>
      <c r="AU37">
        <v>337</v>
      </c>
      <c r="AV37">
        <v>5.7000000000000002E-2</v>
      </c>
      <c r="AW37">
        <v>296</v>
      </c>
      <c r="AX37">
        <v>0.55523250400000002</v>
      </c>
      <c r="AY37">
        <v>321</v>
      </c>
      <c r="AZ37">
        <v>0.60212714099999998</v>
      </c>
      <c r="BA37">
        <v>25</v>
      </c>
      <c r="BB37">
        <v>4.6894637000000003E-2</v>
      </c>
      <c r="BC37">
        <v>7.5</v>
      </c>
      <c r="BD37" t="s">
        <v>89</v>
      </c>
      <c r="BE37">
        <v>51</v>
      </c>
      <c r="BF37">
        <v>9.5665059999999996E-2</v>
      </c>
      <c r="BG37">
        <v>881</v>
      </c>
      <c r="BH37">
        <v>185</v>
      </c>
      <c r="BI37">
        <v>0.209988649</v>
      </c>
      <c r="BJ37" t="s">
        <v>90</v>
      </c>
      <c r="BK37">
        <v>139</v>
      </c>
      <c r="BL37">
        <v>0.26073418199999998</v>
      </c>
      <c r="BM37">
        <v>59237</v>
      </c>
      <c r="BN37">
        <v>893</v>
      </c>
      <c r="BO37">
        <v>22.3</v>
      </c>
      <c r="BP37">
        <v>0.45</v>
      </c>
      <c r="BQ37" t="s">
        <v>97</v>
      </c>
      <c r="BR37">
        <v>20</v>
      </c>
      <c r="BS37">
        <v>20</v>
      </c>
      <c r="BT37">
        <v>14</v>
      </c>
      <c r="BU37">
        <v>9</v>
      </c>
      <c r="BV37">
        <v>3.7515710000000001E-2</v>
      </c>
      <c r="BW37">
        <v>3.7515710000000001E-2</v>
      </c>
      <c r="BX37">
        <v>2.6260997000000001E-2</v>
      </c>
      <c r="BY37">
        <v>1.6882069E-2</v>
      </c>
      <c r="BZ37">
        <v>15</v>
      </c>
      <c r="CA37">
        <v>2.8136781999999999E-2</v>
      </c>
      <c r="CB37">
        <v>481</v>
      </c>
      <c r="CC37">
        <v>0.90225281800000001</v>
      </c>
      <c r="CD37" t="s">
        <v>90</v>
      </c>
      <c r="CE37">
        <v>0</v>
      </c>
      <c r="CF37">
        <v>0</v>
      </c>
      <c r="CG37" t="s">
        <v>90</v>
      </c>
      <c r="CH37" t="s">
        <v>98</v>
      </c>
      <c r="CI37" t="s">
        <v>89</v>
      </c>
      <c r="CJ37">
        <v>23</v>
      </c>
      <c r="CK37" t="s">
        <v>195</v>
      </c>
      <c r="CL37" t="s">
        <v>90</v>
      </c>
      <c r="CM37" t="s">
        <v>90</v>
      </c>
      <c r="CN37" t="s">
        <v>90</v>
      </c>
      <c r="CO37" t="s">
        <v>195</v>
      </c>
      <c r="CP37" t="s">
        <v>90</v>
      </c>
      <c r="CQ37" t="s">
        <v>90</v>
      </c>
      <c r="CR37" t="s">
        <v>90</v>
      </c>
      <c r="CS37" t="s">
        <v>90</v>
      </c>
      <c r="CT37" t="s">
        <v>90</v>
      </c>
      <c r="CU37" t="s">
        <v>90</v>
      </c>
      <c r="CV37" t="s">
        <v>90</v>
      </c>
      <c r="CW37" t="s">
        <v>90</v>
      </c>
      <c r="CX37" t="s">
        <v>90</v>
      </c>
    </row>
    <row r="38" spans="1:102" x14ac:dyDescent="0.25">
      <c r="A38">
        <v>37</v>
      </c>
      <c r="B38" t="s">
        <v>142</v>
      </c>
      <c r="C38">
        <v>88528</v>
      </c>
      <c r="D38">
        <v>42843</v>
      </c>
      <c r="E38">
        <v>20100</v>
      </c>
      <c r="F38">
        <v>29411</v>
      </c>
      <c r="G38">
        <v>24373</v>
      </c>
      <c r="H38">
        <v>44.6</v>
      </c>
      <c r="I38">
        <v>82545</v>
      </c>
      <c r="J38">
        <v>3366</v>
      </c>
      <c r="K38">
        <v>4</v>
      </c>
      <c r="L38">
        <v>0.48394858099999999</v>
      </c>
      <c r="M38">
        <v>0.51605141899999996</v>
      </c>
      <c r="N38">
        <v>0.165416591</v>
      </c>
      <c r="O38">
        <v>0.22704680999999999</v>
      </c>
      <c r="P38">
        <v>0.33222257399999999</v>
      </c>
      <c r="Q38">
        <v>0.27531402500000002</v>
      </c>
      <c r="R38">
        <v>0.93241686199999996</v>
      </c>
      <c r="S38">
        <v>3.8021869E-2</v>
      </c>
      <c r="T38">
        <v>2.9561269000000001E-2</v>
      </c>
      <c r="U38">
        <v>4.5183445000000003E-2</v>
      </c>
      <c r="V38">
        <v>3.4824844779999999</v>
      </c>
      <c r="W38">
        <v>4</v>
      </c>
      <c r="X38">
        <v>4</v>
      </c>
      <c r="Y38">
        <v>0.76752125000000004</v>
      </c>
      <c r="Z38">
        <v>5</v>
      </c>
      <c r="AA38">
        <v>1.8600000000000001E-3</v>
      </c>
      <c r="AB38">
        <v>0</v>
      </c>
      <c r="AC38">
        <v>1.8600000000000001E-3</v>
      </c>
      <c r="AD38">
        <v>5</v>
      </c>
      <c r="AE38">
        <v>5.6479306E-2</v>
      </c>
      <c r="AF38">
        <v>5.6479306E-2</v>
      </c>
      <c r="AG38">
        <v>808.0738652</v>
      </c>
      <c r="AH38">
        <v>1733</v>
      </c>
      <c r="AI38">
        <v>19.575727449999999</v>
      </c>
      <c r="AJ38">
        <v>1120</v>
      </c>
      <c r="AK38">
        <v>12.651364539999999</v>
      </c>
      <c r="AL38">
        <v>87</v>
      </c>
      <c r="AM38" t="s">
        <v>88</v>
      </c>
      <c r="AN38">
        <v>0.98273992399999999</v>
      </c>
      <c r="AO38">
        <v>22758.833330000001</v>
      </c>
      <c r="AP38">
        <v>9022.8333330000005</v>
      </c>
      <c r="AQ38">
        <v>22022.25</v>
      </c>
      <c r="AR38">
        <v>8879.0833330000005</v>
      </c>
      <c r="AS38">
        <v>257.08062230000002</v>
      </c>
      <c r="AT38">
        <v>101.9206729</v>
      </c>
      <c r="AU38">
        <v>45</v>
      </c>
      <c r="AV38">
        <v>8.0000000000000002E-3</v>
      </c>
      <c r="AW38">
        <v>57</v>
      </c>
      <c r="AX38">
        <v>0.64386408799999995</v>
      </c>
      <c r="AY38">
        <v>70</v>
      </c>
      <c r="AZ38">
        <v>0.79071028399999999</v>
      </c>
      <c r="BA38">
        <v>10</v>
      </c>
      <c r="BB38">
        <v>0.112958612</v>
      </c>
      <c r="BC38">
        <v>7.9</v>
      </c>
      <c r="BD38" t="s">
        <v>107</v>
      </c>
      <c r="BE38">
        <v>0</v>
      </c>
      <c r="BF38">
        <v>0</v>
      </c>
      <c r="BG38">
        <v>55</v>
      </c>
      <c r="BH38" t="s">
        <v>102</v>
      </c>
      <c r="BI38">
        <v>0.13888</v>
      </c>
      <c r="BJ38" t="s">
        <v>90</v>
      </c>
      <c r="BK38">
        <v>40</v>
      </c>
      <c r="BL38">
        <v>0.451834448</v>
      </c>
      <c r="BM38">
        <v>45764</v>
      </c>
      <c r="BN38">
        <v>1392</v>
      </c>
      <c r="BO38">
        <v>43.9</v>
      </c>
      <c r="BP38">
        <v>0.33</v>
      </c>
      <c r="BQ38" t="s">
        <v>91</v>
      </c>
      <c r="BR38">
        <v>5</v>
      </c>
      <c r="BS38">
        <v>5</v>
      </c>
      <c r="BT38">
        <v>1</v>
      </c>
      <c r="BU38">
        <v>3</v>
      </c>
      <c r="BV38">
        <v>5.6479306E-2</v>
      </c>
      <c r="BW38">
        <v>5.6479306E-2</v>
      </c>
      <c r="BX38">
        <v>1.1295861000000001E-2</v>
      </c>
      <c r="BY38">
        <v>3.3887583999999998E-2</v>
      </c>
      <c r="BZ38">
        <v>4</v>
      </c>
      <c r="CA38">
        <v>4.5183445000000003E-2</v>
      </c>
      <c r="CB38">
        <v>76</v>
      </c>
      <c r="CC38">
        <v>0.85848545099999996</v>
      </c>
      <c r="CD38" t="s">
        <v>90</v>
      </c>
      <c r="CE38">
        <v>0</v>
      </c>
      <c r="CF38">
        <v>0</v>
      </c>
      <c r="CG38" t="s">
        <v>90</v>
      </c>
      <c r="CH38" t="s">
        <v>98</v>
      </c>
      <c r="CI38" t="s">
        <v>108</v>
      </c>
      <c r="CJ38">
        <v>53.5</v>
      </c>
      <c r="CK38" t="s">
        <v>90</v>
      </c>
      <c r="CL38" t="s">
        <v>90</v>
      </c>
      <c r="CM38" t="s">
        <v>90</v>
      </c>
      <c r="CN38" t="s">
        <v>90</v>
      </c>
      <c r="CO38" t="s">
        <v>195</v>
      </c>
      <c r="CP38" t="s">
        <v>90</v>
      </c>
      <c r="CQ38" t="s">
        <v>90</v>
      </c>
      <c r="CR38" t="s">
        <v>90</v>
      </c>
      <c r="CS38" t="s">
        <v>90</v>
      </c>
      <c r="CT38" t="s">
        <v>90</v>
      </c>
      <c r="CU38" t="s">
        <v>194</v>
      </c>
      <c r="CV38" t="s">
        <v>194</v>
      </c>
      <c r="CW38" t="s">
        <v>90</v>
      </c>
      <c r="CX38" t="s">
        <v>90</v>
      </c>
    </row>
    <row r="39" spans="1:102" x14ac:dyDescent="0.25">
      <c r="A39">
        <v>38</v>
      </c>
      <c r="B39" t="s">
        <v>143</v>
      </c>
      <c r="C39">
        <v>136950</v>
      </c>
      <c r="D39">
        <v>66914</v>
      </c>
      <c r="E39">
        <v>32554</v>
      </c>
      <c r="F39">
        <v>44493</v>
      </c>
      <c r="G39">
        <v>33576</v>
      </c>
      <c r="H39">
        <v>41.2</v>
      </c>
      <c r="I39">
        <v>120440</v>
      </c>
      <c r="J39">
        <v>2828</v>
      </c>
      <c r="K39">
        <v>6</v>
      </c>
      <c r="L39">
        <v>0.48860167900000001</v>
      </c>
      <c r="M39">
        <v>0.51139832100000004</v>
      </c>
      <c r="N39">
        <v>0.192238043</v>
      </c>
      <c r="O39">
        <v>0.23770719200000001</v>
      </c>
      <c r="P39">
        <v>0.32488499500000001</v>
      </c>
      <c r="Q39">
        <v>0.24516977000000001</v>
      </c>
      <c r="R39">
        <v>0.87944505299999998</v>
      </c>
      <c r="S39">
        <v>2.0649872E-2</v>
      </c>
      <c r="T39">
        <v>9.9905074999999996E-2</v>
      </c>
      <c r="U39">
        <v>4.3811610000000001E-2</v>
      </c>
      <c r="V39">
        <v>2.9525503550000001</v>
      </c>
      <c r="W39">
        <v>4</v>
      </c>
      <c r="X39">
        <v>4</v>
      </c>
      <c r="Y39">
        <v>0.66252349399999999</v>
      </c>
      <c r="Z39">
        <v>9</v>
      </c>
      <c r="AA39">
        <v>0.1268</v>
      </c>
      <c r="AB39">
        <v>8.0000000000000002E-3</v>
      </c>
      <c r="AC39">
        <v>0.1188</v>
      </c>
      <c r="AD39">
        <v>7</v>
      </c>
      <c r="AE39">
        <v>6.5717415000000001E-2</v>
      </c>
      <c r="AF39">
        <v>5.1113545000000003E-2</v>
      </c>
      <c r="AG39">
        <v>700.84183689999998</v>
      </c>
      <c r="AH39">
        <v>907</v>
      </c>
      <c r="AI39">
        <v>6.6228550569999998</v>
      </c>
      <c r="AJ39">
        <v>466</v>
      </c>
      <c r="AK39">
        <v>3.4027017160000002</v>
      </c>
      <c r="AL39">
        <v>28</v>
      </c>
      <c r="AM39" t="s">
        <v>88</v>
      </c>
      <c r="AN39">
        <v>0.20445418000000001</v>
      </c>
      <c r="AO39">
        <v>28215.083330000001</v>
      </c>
      <c r="AP39">
        <v>13286.5</v>
      </c>
      <c r="AQ39">
        <v>27304.583330000001</v>
      </c>
      <c r="AR39">
        <v>13009.333329999999</v>
      </c>
      <c r="AS39">
        <v>206.02470489999999</v>
      </c>
      <c r="AT39">
        <v>97.017159550000002</v>
      </c>
      <c r="AU39">
        <v>126</v>
      </c>
      <c r="AV39">
        <v>0.03</v>
      </c>
      <c r="AW39">
        <v>57</v>
      </c>
      <c r="AX39">
        <v>0.41621029599999998</v>
      </c>
      <c r="AY39">
        <v>122</v>
      </c>
      <c r="AZ39">
        <v>0.89083607200000003</v>
      </c>
      <c r="BA39">
        <v>5</v>
      </c>
      <c r="BB39">
        <v>3.6509674999999998E-2</v>
      </c>
      <c r="BC39">
        <v>4.8</v>
      </c>
      <c r="BD39" t="s">
        <v>89</v>
      </c>
      <c r="BE39">
        <v>22</v>
      </c>
      <c r="BF39">
        <v>0.16064257000000001</v>
      </c>
      <c r="BG39">
        <v>147</v>
      </c>
      <c r="BH39">
        <v>31</v>
      </c>
      <c r="BI39">
        <v>0.210884354</v>
      </c>
      <c r="BJ39" t="s">
        <v>90</v>
      </c>
      <c r="BK39">
        <v>28</v>
      </c>
      <c r="BL39">
        <v>0.20445418000000001</v>
      </c>
      <c r="BM39">
        <v>56191</v>
      </c>
      <c r="BN39">
        <v>1457</v>
      </c>
      <c r="BO39">
        <v>12</v>
      </c>
      <c r="BP39">
        <v>-0.2</v>
      </c>
      <c r="BQ39" t="s">
        <v>97</v>
      </c>
      <c r="BR39">
        <v>6</v>
      </c>
      <c r="BS39">
        <v>6</v>
      </c>
      <c r="BT39">
        <v>2</v>
      </c>
      <c r="BU39">
        <v>3</v>
      </c>
      <c r="BV39">
        <v>4.3811610000000001E-2</v>
      </c>
      <c r="BW39">
        <v>4.3811610000000001E-2</v>
      </c>
      <c r="BX39">
        <v>1.460387E-2</v>
      </c>
      <c r="BY39">
        <v>2.1905805E-2</v>
      </c>
      <c r="BZ39">
        <v>3</v>
      </c>
      <c r="CA39">
        <v>2.1905805E-2</v>
      </c>
      <c r="CB39">
        <v>135</v>
      </c>
      <c r="CC39">
        <v>0.98576122700000002</v>
      </c>
      <c r="CD39" t="s">
        <v>90</v>
      </c>
      <c r="CE39">
        <v>0</v>
      </c>
      <c r="CF39">
        <v>0</v>
      </c>
      <c r="CG39" t="s">
        <v>90</v>
      </c>
      <c r="CH39" t="s">
        <v>115</v>
      </c>
      <c r="CI39" t="s">
        <v>89</v>
      </c>
      <c r="CJ39">
        <v>5</v>
      </c>
      <c r="CK39" t="s">
        <v>90</v>
      </c>
      <c r="CL39" t="s">
        <v>90</v>
      </c>
      <c r="CM39" t="s">
        <v>90</v>
      </c>
      <c r="CN39" t="s">
        <v>90</v>
      </c>
      <c r="CO39" t="s">
        <v>195</v>
      </c>
      <c r="CP39" t="s">
        <v>90</v>
      </c>
      <c r="CQ39" t="s">
        <v>90</v>
      </c>
      <c r="CR39" t="s">
        <v>90</v>
      </c>
      <c r="CS39" t="s">
        <v>90</v>
      </c>
      <c r="CT39" t="s">
        <v>90</v>
      </c>
      <c r="CU39" t="s">
        <v>90</v>
      </c>
      <c r="CV39" t="s">
        <v>90</v>
      </c>
      <c r="CW39" t="s">
        <v>90</v>
      </c>
      <c r="CX39" t="s">
        <v>90</v>
      </c>
    </row>
    <row r="40" spans="1:102" x14ac:dyDescent="0.25">
      <c r="A40">
        <v>39</v>
      </c>
      <c r="B40" t="s">
        <v>144</v>
      </c>
      <c r="C40">
        <v>358792</v>
      </c>
      <c r="D40">
        <v>174829</v>
      </c>
      <c r="E40">
        <v>92969</v>
      </c>
      <c r="F40">
        <v>119238</v>
      </c>
      <c r="G40">
        <v>79029</v>
      </c>
      <c r="H40">
        <v>39.5</v>
      </c>
      <c r="I40">
        <v>282360</v>
      </c>
      <c r="J40">
        <v>24174</v>
      </c>
      <c r="K40">
        <v>18</v>
      </c>
      <c r="L40">
        <v>0.487271177</v>
      </c>
      <c r="M40">
        <v>0.512728823</v>
      </c>
      <c r="N40">
        <v>0.18828736400000001</v>
      </c>
      <c r="O40">
        <v>0.259116703</v>
      </c>
      <c r="P40">
        <v>0.33233182500000003</v>
      </c>
      <c r="Q40">
        <v>0.22026410799999999</v>
      </c>
      <c r="R40">
        <v>0.786974069</v>
      </c>
      <c r="S40">
        <v>6.7376084000000003E-2</v>
      </c>
      <c r="T40">
        <v>0.145649847</v>
      </c>
      <c r="U40">
        <v>5.0168342999999997E-2</v>
      </c>
      <c r="V40">
        <v>3.8662029429999998</v>
      </c>
      <c r="W40">
        <v>4</v>
      </c>
      <c r="X40">
        <v>4</v>
      </c>
      <c r="Y40">
        <v>0.55349486599999997</v>
      </c>
      <c r="Z40">
        <v>29</v>
      </c>
      <c r="AA40">
        <v>1.71854</v>
      </c>
      <c r="AB40">
        <v>0.53300000000000003</v>
      </c>
      <c r="AC40">
        <v>1.18554</v>
      </c>
      <c r="AD40">
        <v>31</v>
      </c>
      <c r="AE40">
        <v>8.0826774000000004E-2</v>
      </c>
      <c r="AF40">
        <v>8.6401035000000001E-2</v>
      </c>
      <c r="AG40">
        <v>750.17830249999997</v>
      </c>
      <c r="AH40">
        <v>2337</v>
      </c>
      <c r="AI40">
        <v>6.5135231549999997</v>
      </c>
      <c r="AJ40">
        <v>1107</v>
      </c>
      <c r="AK40">
        <v>3.0853530739999999</v>
      </c>
      <c r="AL40">
        <v>92</v>
      </c>
      <c r="AM40" t="s">
        <v>88</v>
      </c>
      <c r="AN40">
        <v>0.25641597399999999</v>
      </c>
      <c r="AO40">
        <v>86902</v>
      </c>
      <c r="AP40">
        <v>39780.333330000001</v>
      </c>
      <c r="AQ40">
        <v>82981.166670000006</v>
      </c>
      <c r="AR40">
        <v>38459.25</v>
      </c>
      <c r="AS40">
        <v>242.20718410000001</v>
      </c>
      <c r="AT40">
        <v>110.8729663</v>
      </c>
      <c r="AU40">
        <v>431</v>
      </c>
      <c r="AV40">
        <v>3.3000000000000002E-2</v>
      </c>
      <c r="AW40">
        <v>217</v>
      </c>
      <c r="AX40">
        <v>0.60480724200000002</v>
      </c>
      <c r="AY40">
        <v>357</v>
      </c>
      <c r="AZ40">
        <v>0.99500546300000003</v>
      </c>
      <c r="BA40">
        <v>25</v>
      </c>
      <c r="BB40">
        <v>6.9678253999999995E-2</v>
      </c>
      <c r="BC40">
        <v>10.7</v>
      </c>
      <c r="BD40" t="s">
        <v>103</v>
      </c>
      <c r="BE40">
        <v>11</v>
      </c>
      <c r="BF40">
        <v>3.0658431999999999E-2</v>
      </c>
      <c r="BG40">
        <v>1053</v>
      </c>
      <c r="BH40">
        <v>275</v>
      </c>
      <c r="BI40">
        <v>0.26115859400000002</v>
      </c>
      <c r="BJ40" t="s">
        <v>90</v>
      </c>
      <c r="BK40">
        <v>86</v>
      </c>
      <c r="BL40">
        <v>0.239693193</v>
      </c>
      <c r="BM40">
        <v>57685</v>
      </c>
      <c r="BN40">
        <v>1210</v>
      </c>
      <c r="BO40">
        <v>38.299999999999997</v>
      </c>
      <c r="BP40">
        <v>0.17</v>
      </c>
      <c r="BQ40" t="s">
        <v>97</v>
      </c>
      <c r="BR40">
        <v>8</v>
      </c>
      <c r="BS40">
        <v>7</v>
      </c>
      <c r="BT40">
        <v>5</v>
      </c>
      <c r="BU40">
        <v>3</v>
      </c>
      <c r="BV40">
        <v>2.2297041E-2</v>
      </c>
      <c r="BW40">
        <v>1.9509911000000001E-2</v>
      </c>
      <c r="BX40">
        <v>1.3935651E-2</v>
      </c>
      <c r="BY40">
        <v>8.3613899999999998E-3</v>
      </c>
      <c r="BZ40">
        <v>11</v>
      </c>
      <c r="CA40">
        <v>3.0658431999999999E-2</v>
      </c>
      <c r="CB40">
        <v>396</v>
      </c>
      <c r="CC40">
        <v>1.1037035390000001</v>
      </c>
      <c r="CD40" t="s">
        <v>90</v>
      </c>
      <c r="CE40">
        <v>1</v>
      </c>
      <c r="CF40">
        <v>2.7871300000000001E-3</v>
      </c>
      <c r="CG40" t="s">
        <v>90</v>
      </c>
      <c r="CH40" t="s">
        <v>98</v>
      </c>
      <c r="CI40" t="s">
        <v>103</v>
      </c>
      <c r="CJ40">
        <v>48</v>
      </c>
      <c r="CK40" t="s">
        <v>90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90</v>
      </c>
      <c r="CR40" t="s">
        <v>90</v>
      </c>
      <c r="CS40" t="s">
        <v>90</v>
      </c>
      <c r="CT40" t="s">
        <v>90</v>
      </c>
      <c r="CU40" t="s">
        <v>90</v>
      </c>
      <c r="CV40" t="s">
        <v>90</v>
      </c>
      <c r="CW40" t="s">
        <v>90</v>
      </c>
      <c r="CX40" t="s">
        <v>194</v>
      </c>
    </row>
    <row r="41" spans="1:102" x14ac:dyDescent="0.25">
      <c r="A41">
        <v>40</v>
      </c>
      <c r="B41" t="s">
        <v>145</v>
      </c>
      <c r="C41">
        <v>318917</v>
      </c>
      <c r="D41">
        <v>157130</v>
      </c>
      <c r="E41">
        <v>79283</v>
      </c>
      <c r="F41">
        <v>106927</v>
      </c>
      <c r="G41">
        <v>81648</v>
      </c>
      <c r="H41">
        <v>43</v>
      </c>
      <c r="I41">
        <v>285749</v>
      </c>
      <c r="J41">
        <v>12798</v>
      </c>
      <c r="K41">
        <v>7</v>
      </c>
      <c r="L41">
        <v>0.492698727</v>
      </c>
      <c r="M41">
        <v>0.50730127300000005</v>
      </c>
      <c r="N41">
        <v>0.16010121799999999</v>
      </c>
      <c r="O41">
        <v>0.24860073299999999</v>
      </c>
      <c r="P41">
        <v>0.33528159400000002</v>
      </c>
      <c r="Q41">
        <v>0.256016456</v>
      </c>
      <c r="R41">
        <v>0.89599801800000001</v>
      </c>
      <c r="S41">
        <v>4.0129563E-2</v>
      </c>
      <c r="T41">
        <v>6.3872418E-2</v>
      </c>
      <c r="U41">
        <v>2.1949284999999999E-2</v>
      </c>
      <c r="V41">
        <v>5.2120373090000003</v>
      </c>
      <c r="W41">
        <v>4</v>
      </c>
      <c r="X41">
        <v>4</v>
      </c>
      <c r="Y41">
        <v>1.403362381</v>
      </c>
      <c r="Z41">
        <v>86</v>
      </c>
      <c r="AA41">
        <v>10.138945</v>
      </c>
      <c r="AB41">
        <v>3.03</v>
      </c>
      <c r="AC41">
        <v>7.1089450000000003</v>
      </c>
      <c r="AD41">
        <v>63</v>
      </c>
      <c r="AE41">
        <v>0.26966263899999998</v>
      </c>
      <c r="AF41">
        <v>0.19754356100000001</v>
      </c>
      <c r="AG41">
        <v>865.81453490000001</v>
      </c>
      <c r="AH41">
        <v>3747</v>
      </c>
      <c r="AI41">
        <v>11.74913849</v>
      </c>
      <c r="AJ41">
        <v>2335</v>
      </c>
      <c r="AK41">
        <v>7.3216542240000004</v>
      </c>
      <c r="AL41">
        <v>119</v>
      </c>
      <c r="AM41" t="s">
        <v>88</v>
      </c>
      <c r="AN41">
        <v>0.373137838</v>
      </c>
      <c r="AO41">
        <v>87568.083329999994</v>
      </c>
      <c r="AP41">
        <v>37581.416669999999</v>
      </c>
      <c r="AQ41">
        <v>82648.666670000006</v>
      </c>
      <c r="AR41">
        <v>36104</v>
      </c>
      <c r="AS41">
        <v>274.57954050000001</v>
      </c>
      <c r="AT41">
        <v>117.84074440000001</v>
      </c>
      <c r="AU41">
        <v>454</v>
      </c>
      <c r="AV41">
        <v>0.10199999999999999</v>
      </c>
      <c r="AW41">
        <v>206</v>
      </c>
      <c r="AX41">
        <v>0.64593608999999996</v>
      </c>
      <c r="AY41">
        <v>174</v>
      </c>
      <c r="AZ41">
        <v>0.54559650299999995</v>
      </c>
      <c r="BA41">
        <v>32</v>
      </c>
      <c r="BB41">
        <v>0.10033958699999999</v>
      </c>
      <c r="BC41">
        <v>13.2</v>
      </c>
      <c r="BD41" t="s">
        <v>89</v>
      </c>
      <c r="BE41">
        <v>95</v>
      </c>
      <c r="BF41">
        <v>0.29788314799999999</v>
      </c>
      <c r="BG41">
        <v>374</v>
      </c>
      <c r="BH41">
        <v>84</v>
      </c>
      <c r="BI41">
        <v>0.22459893</v>
      </c>
      <c r="BJ41" t="s">
        <v>90</v>
      </c>
      <c r="BK41">
        <v>108</v>
      </c>
      <c r="BL41">
        <v>0.33864610499999998</v>
      </c>
      <c r="BM41">
        <v>46577</v>
      </c>
      <c r="BN41">
        <v>820</v>
      </c>
      <c r="BO41">
        <v>43.6</v>
      </c>
      <c r="BP41">
        <v>0.47</v>
      </c>
      <c r="BQ41" t="s">
        <v>97</v>
      </c>
      <c r="BR41">
        <v>12</v>
      </c>
      <c r="BS41">
        <v>11</v>
      </c>
      <c r="BT41">
        <v>4</v>
      </c>
      <c r="BU41">
        <v>4</v>
      </c>
      <c r="BV41">
        <v>3.7627345E-2</v>
      </c>
      <c r="BW41">
        <v>3.4491732999999997E-2</v>
      </c>
      <c r="BX41">
        <v>1.2542447999999999E-2</v>
      </c>
      <c r="BY41">
        <v>1.2542447999999999E-2</v>
      </c>
      <c r="BZ41">
        <v>7</v>
      </c>
      <c r="CA41">
        <v>2.1949284999999999E-2</v>
      </c>
      <c r="CB41">
        <v>426</v>
      </c>
      <c r="CC41">
        <v>1.3357707489999999</v>
      </c>
      <c r="CD41" t="s">
        <v>90</v>
      </c>
      <c r="CE41">
        <v>1</v>
      </c>
      <c r="CF41">
        <v>3.1356119999999999E-3</v>
      </c>
      <c r="CG41" t="s">
        <v>90</v>
      </c>
      <c r="CH41" t="s">
        <v>98</v>
      </c>
      <c r="CI41" t="s">
        <v>89</v>
      </c>
      <c r="CJ41">
        <v>52</v>
      </c>
      <c r="CK41" t="s">
        <v>90</v>
      </c>
      <c r="CL41" t="s">
        <v>90</v>
      </c>
      <c r="CM41" t="s">
        <v>90</v>
      </c>
      <c r="CN41" t="s">
        <v>90</v>
      </c>
      <c r="CO41" t="s">
        <v>90</v>
      </c>
      <c r="CP41" t="s">
        <v>90</v>
      </c>
      <c r="CQ41" t="s">
        <v>90</v>
      </c>
      <c r="CR41" t="s">
        <v>90</v>
      </c>
      <c r="CS41" t="s">
        <v>90</v>
      </c>
      <c r="CT41" t="s">
        <v>90</v>
      </c>
      <c r="CU41" t="s">
        <v>90</v>
      </c>
      <c r="CV41" t="s">
        <v>90</v>
      </c>
      <c r="CW41" t="s">
        <v>194</v>
      </c>
      <c r="CX41" t="s">
        <v>194</v>
      </c>
    </row>
    <row r="42" spans="1:102" x14ac:dyDescent="0.25">
      <c r="A42">
        <v>41</v>
      </c>
      <c r="B42" t="s">
        <v>146</v>
      </c>
      <c r="C42">
        <v>116313</v>
      </c>
      <c r="D42">
        <v>57104</v>
      </c>
      <c r="E42">
        <v>30329</v>
      </c>
      <c r="F42">
        <v>37525</v>
      </c>
      <c r="G42">
        <v>28522</v>
      </c>
      <c r="H42">
        <v>41.2</v>
      </c>
      <c r="I42">
        <v>106874</v>
      </c>
      <c r="J42">
        <v>5645</v>
      </c>
      <c r="K42">
        <v>18</v>
      </c>
      <c r="L42">
        <v>0.49095114000000001</v>
      </c>
      <c r="M42">
        <v>0.50904886000000005</v>
      </c>
      <c r="N42">
        <v>0.17140818299999999</v>
      </c>
      <c r="O42">
        <v>0.26075331200000001</v>
      </c>
      <c r="P42">
        <v>0.32262085899999998</v>
      </c>
      <c r="Q42">
        <v>0.24521764500000001</v>
      </c>
      <c r="R42">
        <v>0.91884827999999996</v>
      </c>
      <c r="S42">
        <v>4.8532838000000002E-2</v>
      </c>
      <c r="T42">
        <v>3.2618882000000002E-2</v>
      </c>
      <c r="U42">
        <v>0.154754843</v>
      </c>
      <c r="V42">
        <v>3.453422185</v>
      </c>
      <c r="W42">
        <v>4</v>
      </c>
      <c r="X42">
        <v>2</v>
      </c>
      <c r="Y42">
        <v>0.19089268300000001</v>
      </c>
      <c r="Z42">
        <v>64</v>
      </c>
      <c r="AA42">
        <v>7.0179000000000005E-2</v>
      </c>
      <c r="AB42">
        <v>7.7999999999999999E-4</v>
      </c>
      <c r="AC42">
        <v>6.9399000000000002E-2</v>
      </c>
      <c r="AD42">
        <v>25</v>
      </c>
      <c r="AE42">
        <v>0.55023944000000002</v>
      </c>
      <c r="AF42">
        <v>0.21493728100000001</v>
      </c>
      <c r="AG42">
        <v>854.19269750000001</v>
      </c>
      <c r="AH42">
        <v>1315</v>
      </c>
      <c r="AI42">
        <v>11.305700999999999</v>
      </c>
      <c r="AJ42">
        <v>835</v>
      </c>
      <c r="AK42">
        <v>7.1789051949999996</v>
      </c>
      <c r="AL42">
        <v>51</v>
      </c>
      <c r="AM42" t="s">
        <v>88</v>
      </c>
      <c r="AN42">
        <v>0.438472054</v>
      </c>
      <c r="AO42">
        <v>27334</v>
      </c>
      <c r="AP42">
        <v>10913</v>
      </c>
      <c r="AQ42">
        <v>26381.583330000001</v>
      </c>
      <c r="AR42">
        <v>10737.333329999999</v>
      </c>
      <c r="AS42">
        <v>235.00382590000001</v>
      </c>
      <c r="AT42">
        <v>93.824422029999994</v>
      </c>
      <c r="AU42">
        <v>86</v>
      </c>
      <c r="AV42">
        <v>3.7999999999999999E-2</v>
      </c>
      <c r="AW42">
        <v>34</v>
      </c>
      <c r="AX42">
        <v>0.29231470300000001</v>
      </c>
      <c r="AY42">
        <v>117</v>
      </c>
      <c r="AZ42">
        <v>1.005906476</v>
      </c>
      <c r="BA42">
        <v>15</v>
      </c>
      <c r="BB42">
        <v>0.12896236899999999</v>
      </c>
      <c r="BC42">
        <v>22.6</v>
      </c>
      <c r="BD42" t="s">
        <v>107</v>
      </c>
      <c r="BE42">
        <v>2</v>
      </c>
      <c r="BF42">
        <v>1.7194983E-2</v>
      </c>
      <c r="BG42">
        <v>226</v>
      </c>
      <c r="BH42">
        <v>94</v>
      </c>
      <c r="BI42">
        <v>0.415929204</v>
      </c>
      <c r="BJ42" t="s">
        <v>120</v>
      </c>
      <c r="BK42">
        <v>104</v>
      </c>
      <c r="BL42">
        <v>0.89413909000000003</v>
      </c>
      <c r="BM42">
        <v>48731</v>
      </c>
      <c r="BN42">
        <v>1150</v>
      </c>
      <c r="BO42">
        <v>29.3</v>
      </c>
      <c r="BP42">
        <v>0.36</v>
      </c>
      <c r="BQ42" t="s">
        <v>91</v>
      </c>
      <c r="BR42">
        <v>6</v>
      </c>
      <c r="BS42">
        <v>5</v>
      </c>
      <c r="BT42">
        <v>4</v>
      </c>
      <c r="BU42">
        <v>3</v>
      </c>
      <c r="BV42">
        <v>5.1584947999999999E-2</v>
      </c>
      <c r="BW42">
        <v>4.2987456E-2</v>
      </c>
      <c r="BX42">
        <v>3.4389965000000002E-2</v>
      </c>
      <c r="BY42">
        <v>2.5792473999999999E-2</v>
      </c>
      <c r="BZ42">
        <v>5</v>
      </c>
      <c r="CA42">
        <v>4.2987456E-2</v>
      </c>
      <c r="CB42">
        <v>132</v>
      </c>
      <c r="CC42">
        <v>1.134868845</v>
      </c>
      <c r="CD42" t="s">
        <v>90</v>
      </c>
      <c r="CE42">
        <v>1</v>
      </c>
      <c r="CF42">
        <v>8.5974910000000005E-3</v>
      </c>
      <c r="CG42" t="s">
        <v>90</v>
      </c>
      <c r="CH42" t="s">
        <v>98</v>
      </c>
      <c r="CI42" t="s">
        <v>108</v>
      </c>
      <c r="CJ42">
        <v>41</v>
      </c>
      <c r="CK42" t="s">
        <v>90</v>
      </c>
      <c r="CL42" t="s">
        <v>90</v>
      </c>
      <c r="CM42" t="s">
        <v>90</v>
      </c>
      <c r="CN42" t="s">
        <v>90</v>
      </c>
      <c r="CO42" t="s">
        <v>90</v>
      </c>
      <c r="CP42" t="s">
        <v>90</v>
      </c>
      <c r="CQ42" t="s">
        <v>194</v>
      </c>
      <c r="CR42" t="s">
        <v>90</v>
      </c>
      <c r="CS42" t="s">
        <v>90</v>
      </c>
      <c r="CT42" t="s">
        <v>194</v>
      </c>
      <c r="CU42" t="s">
        <v>90</v>
      </c>
      <c r="CV42" t="s">
        <v>90</v>
      </c>
      <c r="CW42" t="s">
        <v>90</v>
      </c>
      <c r="CX42" t="s">
        <v>90</v>
      </c>
    </row>
    <row r="43" spans="1:102" x14ac:dyDescent="0.25">
      <c r="A43">
        <v>42</v>
      </c>
      <c r="B43" t="s">
        <v>147</v>
      </c>
      <c r="C43">
        <v>42609</v>
      </c>
      <c r="D43">
        <v>22024</v>
      </c>
      <c r="E43">
        <v>10380</v>
      </c>
      <c r="F43">
        <v>14889</v>
      </c>
      <c r="G43">
        <v>10423</v>
      </c>
      <c r="H43">
        <v>42.5</v>
      </c>
      <c r="I43">
        <v>40254</v>
      </c>
      <c r="J43">
        <v>1102</v>
      </c>
      <c r="K43">
        <v>5</v>
      </c>
      <c r="L43">
        <v>0.51688610400000001</v>
      </c>
      <c r="M43">
        <v>0.48311389599999999</v>
      </c>
      <c r="N43">
        <v>0.162336596</v>
      </c>
      <c r="O43">
        <v>0.243610505</v>
      </c>
      <c r="P43">
        <v>0.34943321799999999</v>
      </c>
      <c r="Q43">
        <v>0.24461968100000001</v>
      </c>
      <c r="R43">
        <v>0.94472998699999999</v>
      </c>
      <c r="S43">
        <v>2.5863081E-2</v>
      </c>
      <c r="T43">
        <v>2.9406933E-2</v>
      </c>
      <c r="U43">
        <v>0.11734610099999999</v>
      </c>
      <c r="V43">
        <v>1.8862068139999999</v>
      </c>
      <c r="W43">
        <v>4</v>
      </c>
      <c r="X43">
        <v>3</v>
      </c>
      <c r="Y43">
        <v>0</v>
      </c>
      <c r="Z43" t="s">
        <v>102</v>
      </c>
      <c r="AA43">
        <v>0</v>
      </c>
      <c r="AB43">
        <v>0</v>
      </c>
      <c r="AC43">
        <v>0</v>
      </c>
      <c r="AD43" t="s">
        <v>102</v>
      </c>
      <c r="AE43">
        <v>0</v>
      </c>
      <c r="AF43">
        <v>0</v>
      </c>
      <c r="AG43">
        <v>834.06155239999998</v>
      </c>
      <c r="AH43">
        <v>407</v>
      </c>
      <c r="AI43">
        <v>9.5519725879999999</v>
      </c>
      <c r="AJ43">
        <v>152</v>
      </c>
      <c r="AK43">
        <v>3.5673214579999999</v>
      </c>
      <c r="AL43">
        <v>16</v>
      </c>
      <c r="AM43" t="s">
        <v>88</v>
      </c>
      <c r="AN43">
        <v>0.37550752199999998</v>
      </c>
      <c r="AO43">
        <v>11339.833329999999</v>
      </c>
      <c r="AP43">
        <v>4648.75</v>
      </c>
      <c r="AQ43">
        <v>11074</v>
      </c>
      <c r="AR43">
        <v>4596.75</v>
      </c>
      <c r="AS43">
        <v>266.13704460000002</v>
      </c>
      <c r="AT43">
        <v>109.102537</v>
      </c>
      <c r="AU43">
        <v>35</v>
      </c>
      <c r="AV43">
        <v>1.2E-2</v>
      </c>
      <c r="AW43">
        <v>10</v>
      </c>
      <c r="AX43">
        <v>0.23469220099999999</v>
      </c>
      <c r="AY43">
        <v>41</v>
      </c>
      <c r="AZ43">
        <v>0.962238025</v>
      </c>
      <c r="BA43">
        <v>2</v>
      </c>
      <c r="BB43">
        <v>4.6938439999999998E-2</v>
      </c>
      <c r="BC43">
        <v>39.700000000000003</v>
      </c>
      <c r="BD43" t="s">
        <v>89</v>
      </c>
      <c r="BE43">
        <v>0</v>
      </c>
      <c r="BF43">
        <v>0</v>
      </c>
      <c r="BG43">
        <v>29</v>
      </c>
      <c r="BH43">
        <v>12</v>
      </c>
      <c r="BI43">
        <v>0.413793103</v>
      </c>
      <c r="BJ43" t="s">
        <v>120</v>
      </c>
      <c r="BK43">
        <v>12</v>
      </c>
      <c r="BL43">
        <v>0.28163064100000001</v>
      </c>
      <c r="BM43">
        <v>44023</v>
      </c>
      <c r="BN43">
        <v>1227</v>
      </c>
      <c r="BO43">
        <v>16.100000000000001</v>
      </c>
      <c r="BP43">
        <v>-0.13</v>
      </c>
      <c r="BQ43" t="s">
        <v>91</v>
      </c>
      <c r="BR43">
        <v>5</v>
      </c>
      <c r="BS43">
        <v>5</v>
      </c>
      <c r="BT43">
        <v>2</v>
      </c>
      <c r="BU43">
        <v>1</v>
      </c>
      <c r="BV43">
        <v>0.11734610099999999</v>
      </c>
      <c r="BW43">
        <v>0.11734610099999999</v>
      </c>
      <c r="BX43">
        <v>4.6938439999999998E-2</v>
      </c>
      <c r="BY43">
        <v>2.3469219999999999E-2</v>
      </c>
      <c r="BZ43">
        <v>5</v>
      </c>
      <c r="CA43">
        <v>0.11734610099999999</v>
      </c>
      <c r="CB43">
        <v>45</v>
      </c>
      <c r="CC43">
        <v>1.056114905</v>
      </c>
      <c r="CD43" t="s">
        <v>90</v>
      </c>
      <c r="CE43">
        <v>0</v>
      </c>
      <c r="CF43">
        <v>0</v>
      </c>
      <c r="CG43" t="s">
        <v>90</v>
      </c>
      <c r="CH43" t="s">
        <v>115</v>
      </c>
      <c r="CI43" t="s">
        <v>89</v>
      </c>
      <c r="CJ43">
        <v>14</v>
      </c>
      <c r="CK43" t="s">
        <v>90</v>
      </c>
      <c r="CL43" t="s">
        <v>90</v>
      </c>
      <c r="CM43" t="s">
        <v>90</v>
      </c>
      <c r="CN43" t="s">
        <v>90</v>
      </c>
      <c r="CO43" t="s">
        <v>90</v>
      </c>
      <c r="CP43" t="s">
        <v>90</v>
      </c>
      <c r="CQ43" t="s">
        <v>90</v>
      </c>
      <c r="CR43" t="s">
        <v>90</v>
      </c>
      <c r="CS43" t="s">
        <v>90</v>
      </c>
      <c r="CT43" t="s">
        <v>90</v>
      </c>
      <c r="CU43" t="s">
        <v>90</v>
      </c>
      <c r="CV43" t="s">
        <v>90</v>
      </c>
      <c r="CW43" t="s">
        <v>90</v>
      </c>
      <c r="CX43" t="s">
        <v>90</v>
      </c>
    </row>
    <row r="44" spans="1:102" x14ac:dyDescent="0.25">
      <c r="A44">
        <v>43</v>
      </c>
      <c r="B44" t="s">
        <v>148</v>
      </c>
      <c r="C44">
        <v>114598</v>
      </c>
      <c r="D44">
        <v>56473</v>
      </c>
      <c r="E44">
        <v>27786</v>
      </c>
      <c r="F44">
        <v>37567</v>
      </c>
      <c r="G44">
        <v>30729</v>
      </c>
      <c r="H44">
        <v>44.1</v>
      </c>
      <c r="I44">
        <v>104771</v>
      </c>
      <c r="J44">
        <v>6558</v>
      </c>
      <c r="K44">
        <v>7</v>
      </c>
      <c r="L44">
        <v>0.49279219499999999</v>
      </c>
      <c r="M44">
        <v>0.50720780499999996</v>
      </c>
      <c r="N44">
        <v>0.16157350000000001</v>
      </c>
      <c r="O44">
        <v>0.24246496400000001</v>
      </c>
      <c r="P44">
        <v>0.32781549399999999</v>
      </c>
      <c r="Q44">
        <v>0.268146041</v>
      </c>
      <c r="R44">
        <v>0.91424806700000005</v>
      </c>
      <c r="S44">
        <v>5.722613E-2</v>
      </c>
      <c r="T44">
        <v>2.8525802999999999E-2</v>
      </c>
      <c r="U44">
        <v>6.108309E-2</v>
      </c>
      <c r="V44">
        <v>5.4378149550000003</v>
      </c>
      <c r="W44">
        <v>4</v>
      </c>
      <c r="X44">
        <v>4</v>
      </c>
      <c r="Y44">
        <v>2.0015410089999999</v>
      </c>
      <c r="Z44">
        <v>19</v>
      </c>
      <c r="AA44">
        <v>8.6290000000000006E-2</v>
      </c>
      <c r="AB44">
        <v>0</v>
      </c>
      <c r="AC44">
        <v>8.6290000000000006E-2</v>
      </c>
      <c r="AD44">
        <v>12</v>
      </c>
      <c r="AE44">
        <v>0.16579695999999999</v>
      </c>
      <c r="AF44">
        <v>0.104713869</v>
      </c>
      <c r="AG44">
        <v>995.85521589999996</v>
      </c>
      <c r="AH44">
        <v>1427</v>
      </c>
      <c r="AI44">
        <v>12.452224299999999</v>
      </c>
      <c r="AJ44">
        <v>990</v>
      </c>
      <c r="AK44">
        <v>8.6388942219999993</v>
      </c>
      <c r="AL44">
        <v>70</v>
      </c>
      <c r="AM44" t="s">
        <v>88</v>
      </c>
      <c r="AN44">
        <v>0.61083090500000004</v>
      </c>
      <c r="AO44">
        <v>28278.666669999999</v>
      </c>
      <c r="AP44">
        <v>11418.166670000001</v>
      </c>
      <c r="AQ44">
        <v>27724.75</v>
      </c>
      <c r="AR44">
        <v>11346.833329999999</v>
      </c>
      <c r="AS44">
        <v>246.76405059999999</v>
      </c>
      <c r="AT44">
        <v>99.636701049999999</v>
      </c>
      <c r="AU44">
        <v>83</v>
      </c>
      <c r="AV44">
        <v>0.01</v>
      </c>
      <c r="AW44">
        <v>74</v>
      </c>
      <c r="AX44">
        <v>0.645735528</v>
      </c>
      <c r="AY44">
        <v>44</v>
      </c>
      <c r="AZ44">
        <v>0.38395085400000001</v>
      </c>
      <c r="BA44">
        <v>12</v>
      </c>
      <c r="BB44">
        <v>0.104713869</v>
      </c>
      <c r="BC44">
        <v>41.6</v>
      </c>
      <c r="BD44" t="s">
        <v>89</v>
      </c>
      <c r="BE44">
        <v>50</v>
      </c>
      <c r="BF44">
        <v>0.436307789</v>
      </c>
      <c r="BG44">
        <v>74</v>
      </c>
      <c r="BH44">
        <v>9</v>
      </c>
      <c r="BI44">
        <v>0.121621622</v>
      </c>
      <c r="BJ44" t="s">
        <v>96</v>
      </c>
      <c r="BK44">
        <v>73</v>
      </c>
      <c r="BL44">
        <v>0.63700937199999996</v>
      </c>
      <c r="BM44">
        <v>45831</v>
      </c>
      <c r="BN44">
        <v>1303</v>
      </c>
      <c r="BO44">
        <v>26.6</v>
      </c>
      <c r="BP44">
        <v>0.72</v>
      </c>
      <c r="BQ44" t="s">
        <v>91</v>
      </c>
      <c r="BR44">
        <v>6</v>
      </c>
      <c r="BS44">
        <v>6</v>
      </c>
      <c r="BT44">
        <v>3</v>
      </c>
      <c r="BU44">
        <v>3</v>
      </c>
      <c r="BV44">
        <v>5.2356935E-2</v>
      </c>
      <c r="BW44">
        <v>5.2356935E-2</v>
      </c>
      <c r="BX44">
        <v>2.6178467E-2</v>
      </c>
      <c r="BY44">
        <v>2.6178467E-2</v>
      </c>
      <c r="BZ44">
        <v>9</v>
      </c>
      <c r="CA44">
        <v>7.8535402000000004E-2</v>
      </c>
      <c r="CB44">
        <v>142</v>
      </c>
      <c r="CC44">
        <v>1.2391141210000001</v>
      </c>
      <c r="CD44" t="s">
        <v>90</v>
      </c>
      <c r="CE44">
        <v>0</v>
      </c>
      <c r="CF44">
        <v>0</v>
      </c>
      <c r="CG44" t="s">
        <v>92</v>
      </c>
      <c r="CH44" t="s">
        <v>98</v>
      </c>
      <c r="CI44" t="s">
        <v>89</v>
      </c>
      <c r="CJ44">
        <v>31</v>
      </c>
      <c r="CK44" t="s">
        <v>90</v>
      </c>
      <c r="CL44" t="s">
        <v>90</v>
      </c>
      <c r="CM44" t="s">
        <v>90</v>
      </c>
      <c r="CN44" t="s">
        <v>90</v>
      </c>
      <c r="CO44" t="s">
        <v>90</v>
      </c>
      <c r="CP44" t="s">
        <v>90</v>
      </c>
      <c r="CQ44" t="s">
        <v>90</v>
      </c>
      <c r="CR44" t="s">
        <v>90</v>
      </c>
      <c r="CS44" t="s">
        <v>90</v>
      </c>
      <c r="CT44" t="s">
        <v>90</v>
      </c>
      <c r="CU44" t="s">
        <v>90</v>
      </c>
      <c r="CV44" t="s">
        <v>90</v>
      </c>
      <c r="CW44" t="s">
        <v>90</v>
      </c>
      <c r="CX44" t="s">
        <v>90</v>
      </c>
    </row>
    <row r="45" spans="1:102" x14ac:dyDescent="0.25">
      <c r="A45">
        <v>44</v>
      </c>
      <c r="B45" t="s">
        <v>149</v>
      </c>
      <c r="C45">
        <v>46585</v>
      </c>
      <c r="D45">
        <v>22871</v>
      </c>
      <c r="E45">
        <v>10269</v>
      </c>
      <c r="F45">
        <v>15063</v>
      </c>
      <c r="G45">
        <v>12557</v>
      </c>
      <c r="H45">
        <v>43.5</v>
      </c>
      <c r="I45">
        <v>45239</v>
      </c>
      <c r="J45">
        <v>301</v>
      </c>
      <c r="K45">
        <v>3</v>
      </c>
      <c r="L45">
        <v>0.49095202300000002</v>
      </c>
      <c r="M45">
        <v>0.50904797700000004</v>
      </c>
      <c r="N45">
        <v>0.186669529</v>
      </c>
      <c r="O45">
        <v>0.22043576300000001</v>
      </c>
      <c r="P45">
        <v>0.32334442400000002</v>
      </c>
      <c r="Q45">
        <v>0.26955028399999997</v>
      </c>
      <c r="R45">
        <v>0.97110657899999997</v>
      </c>
      <c r="S45">
        <v>6.4613070000000003E-3</v>
      </c>
      <c r="T45">
        <v>2.2432113E-2</v>
      </c>
      <c r="U45">
        <v>6.4398412000000002E-2</v>
      </c>
      <c r="V45">
        <v>3.1073324410000001</v>
      </c>
      <c r="W45">
        <v>4</v>
      </c>
      <c r="X45">
        <v>0</v>
      </c>
      <c r="Y45" t="s">
        <v>102</v>
      </c>
      <c r="Z45">
        <v>5</v>
      </c>
      <c r="AA45">
        <v>4.6800000000000001E-3</v>
      </c>
      <c r="AB45">
        <v>2E-3</v>
      </c>
      <c r="AC45">
        <v>2.6800000000000001E-3</v>
      </c>
      <c r="AD45">
        <v>5</v>
      </c>
      <c r="AE45">
        <v>0.10733068599999999</v>
      </c>
      <c r="AF45">
        <v>0.10733068599999999</v>
      </c>
      <c r="AG45">
        <v>806.37434719999999</v>
      </c>
      <c r="AH45">
        <v>666</v>
      </c>
      <c r="AI45">
        <v>14.296447349999999</v>
      </c>
      <c r="AJ45">
        <v>388</v>
      </c>
      <c r="AK45">
        <v>8.3288612210000004</v>
      </c>
      <c r="AL45" t="s">
        <v>102</v>
      </c>
      <c r="AM45" t="s">
        <v>113</v>
      </c>
      <c r="AN45" t="s">
        <v>102</v>
      </c>
      <c r="AO45">
        <v>11108.25</v>
      </c>
      <c r="AP45">
        <v>4313</v>
      </c>
      <c r="AQ45">
        <v>10954.5</v>
      </c>
      <c r="AR45">
        <v>4322.0833329999996</v>
      </c>
      <c r="AS45">
        <v>238.4512182</v>
      </c>
      <c r="AT45">
        <v>92.583449610000002</v>
      </c>
      <c r="AU45">
        <v>39</v>
      </c>
      <c r="AV45">
        <v>1.0999999999999999E-2</v>
      </c>
      <c r="AW45">
        <v>13</v>
      </c>
      <c r="AX45">
        <v>0.27905978300000001</v>
      </c>
      <c r="AY45">
        <v>43</v>
      </c>
      <c r="AZ45">
        <v>0.92304389799999997</v>
      </c>
      <c r="BA45">
        <v>7</v>
      </c>
      <c r="BB45">
        <v>0.15026296</v>
      </c>
      <c r="BC45">
        <v>52.2</v>
      </c>
      <c r="BD45" t="s">
        <v>103</v>
      </c>
      <c r="BE45">
        <v>3</v>
      </c>
      <c r="BF45">
        <v>6.4398412000000002E-2</v>
      </c>
      <c r="BG45">
        <v>19</v>
      </c>
      <c r="BH45">
        <v>5</v>
      </c>
      <c r="BI45">
        <v>0.26315789499999998</v>
      </c>
      <c r="BJ45" t="s">
        <v>90</v>
      </c>
      <c r="BK45">
        <v>20</v>
      </c>
      <c r="BL45">
        <v>0.42932274300000001</v>
      </c>
      <c r="BM45">
        <v>42019</v>
      </c>
      <c r="BN45">
        <v>1777</v>
      </c>
      <c r="BO45">
        <v>12.9</v>
      </c>
      <c r="BP45">
        <v>0.2</v>
      </c>
      <c r="BQ45" t="s">
        <v>91</v>
      </c>
      <c r="BR45">
        <v>1</v>
      </c>
      <c r="BS45">
        <v>1</v>
      </c>
      <c r="BT45">
        <v>1</v>
      </c>
      <c r="BU45">
        <v>1</v>
      </c>
      <c r="BV45">
        <v>2.1466137E-2</v>
      </c>
      <c r="BW45">
        <v>2.1466137E-2</v>
      </c>
      <c r="BX45">
        <v>2.1466137E-2</v>
      </c>
      <c r="BY45">
        <v>2.1466137E-2</v>
      </c>
      <c r="BZ45">
        <v>1</v>
      </c>
      <c r="CA45">
        <v>2.1466137E-2</v>
      </c>
      <c r="CB45">
        <v>58</v>
      </c>
      <c r="CC45">
        <v>1.2450359559999999</v>
      </c>
      <c r="CD45" t="s">
        <v>90</v>
      </c>
      <c r="CE45">
        <v>0</v>
      </c>
      <c r="CF45">
        <v>0</v>
      </c>
      <c r="CG45" t="s">
        <v>90</v>
      </c>
      <c r="CH45" t="s">
        <v>98</v>
      </c>
      <c r="CI45" t="s">
        <v>103</v>
      </c>
      <c r="CJ45">
        <v>6</v>
      </c>
      <c r="CK45" t="s">
        <v>90</v>
      </c>
      <c r="CL45" t="s">
        <v>90</v>
      </c>
      <c r="CM45" t="s">
        <v>90</v>
      </c>
      <c r="CN45" t="s">
        <v>90</v>
      </c>
      <c r="CO45" t="s">
        <v>194</v>
      </c>
      <c r="CP45" t="s">
        <v>90</v>
      </c>
      <c r="CQ45" t="s">
        <v>90</v>
      </c>
      <c r="CR45" t="s">
        <v>90</v>
      </c>
      <c r="CS45" t="s">
        <v>90</v>
      </c>
      <c r="CT45" t="s">
        <v>194</v>
      </c>
      <c r="CU45" t="s">
        <v>90</v>
      </c>
      <c r="CV45" t="s">
        <v>102</v>
      </c>
      <c r="CW45" t="s">
        <v>90</v>
      </c>
      <c r="CX45" t="s">
        <v>90</v>
      </c>
    </row>
    <row r="46" spans="1:102" x14ac:dyDescent="0.25">
      <c r="A46">
        <v>45</v>
      </c>
      <c r="B46" t="s">
        <v>150</v>
      </c>
      <c r="C46">
        <v>167126</v>
      </c>
      <c r="D46">
        <v>82532</v>
      </c>
      <c r="E46">
        <v>43457</v>
      </c>
      <c r="F46">
        <v>59971</v>
      </c>
      <c r="G46">
        <v>35921</v>
      </c>
      <c r="H46">
        <v>42</v>
      </c>
      <c r="I46">
        <v>129349</v>
      </c>
      <c r="J46">
        <v>23320</v>
      </c>
      <c r="K46">
        <v>5</v>
      </c>
      <c r="L46">
        <v>0.49383100200000002</v>
      </c>
      <c r="M46">
        <v>0.50616899800000004</v>
      </c>
      <c r="N46">
        <v>0.16620394199999999</v>
      </c>
      <c r="O46">
        <v>0.26002536999999998</v>
      </c>
      <c r="P46">
        <v>0.35883704500000002</v>
      </c>
      <c r="Q46">
        <v>0.21493364300000001</v>
      </c>
      <c r="R46">
        <v>0.77396096400000003</v>
      </c>
      <c r="S46">
        <v>0.13953544000000001</v>
      </c>
      <c r="T46">
        <v>8.6503596000000002E-2</v>
      </c>
      <c r="U46">
        <v>2.9917546999999999E-2</v>
      </c>
      <c r="V46">
        <v>1.679731243</v>
      </c>
      <c r="W46">
        <v>4</v>
      </c>
      <c r="X46">
        <v>4</v>
      </c>
      <c r="Y46">
        <v>0.23480114099999999</v>
      </c>
      <c r="Z46">
        <v>108</v>
      </c>
      <c r="AA46">
        <v>0.48485800000000001</v>
      </c>
      <c r="AB46">
        <v>3.846E-3</v>
      </c>
      <c r="AC46">
        <v>0.481012</v>
      </c>
      <c r="AD46">
        <v>115</v>
      </c>
      <c r="AE46">
        <v>0.64621901999999998</v>
      </c>
      <c r="AF46">
        <v>0.68810358699999996</v>
      </c>
      <c r="AG46">
        <v>666.5883996</v>
      </c>
      <c r="AH46">
        <v>1338</v>
      </c>
      <c r="AI46">
        <v>8.0059356410000007</v>
      </c>
      <c r="AJ46">
        <v>741</v>
      </c>
      <c r="AK46">
        <v>4.4337805010000002</v>
      </c>
      <c r="AL46">
        <v>38</v>
      </c>
      <c r="AM46" t="s">
        <v>88</v>
      </c>
      <c r="AN46">
        <v>0.227373359</v>
      </c>
      <c r="AO46">
        <v>37612.25</v>
      </c>
      <c r="AP46">
        <v>16451.333330000001</v>
      </c>
      <c r="AQ46">
        <v>35582</v>
      </c>
      <c r="AR46">
        <v>15952.75</v>
      </c>
      <c r="AS46">
        <v>225.0532532</v>
      </c>
      <c r="AT46">
        <v>98.436708429999996</v>
      </c>
      <c r="AU46">
        <v>124</v>
      </c>
      <c r="AV46">
        <v>5.0000000000000001E-3</v>
      </c>
      <c r="AW46">
        <v>108</v>
      </c>
      <c r="AX46">
        <v>0.64621901999999998</v>
      </c>
      <c r="AY46">
        <v>244</v>
      </c>
      <c r="AZ46">
        <v>1.4599763050000001</v>
      </c>
      <c r="BA46">
        <v>12</v>
      </c>
      <c r="BB46">
        <v>7.1802113000000001E-2</v>
      </c>
      <c r="BC46">
        <v>13.5</v>
      </c>
      <c r="BD46" t="s">
        <v>89</v>
      </c>
      <c r="BE46">
        <v>0</v>
      </c>
      <c r="BF46">
        <v>0</v>
      </c>
      <c r="BG46">
        <v>299</v>
      </c>
      <c r="BH46">
        <v>37</v>
      </c>
      <c r="BI46">
        <v>0.12374581900000001</v>
      </c>
      <c r="BJ46" t="s">
        <v>96</v>
      </c>
      <c r="BK46">
        <v>43</v>
      </c>
      <c r="BL46">
        <v>0.25729090599999999</v>
      </c>
      <c r="BM46">
        <v>58980</v>
      </c>
      <c r="BN46">
        <v>2069</v>
      </c>
      <c r="BO46">
        <v>24.1</v>
      </c>
      <c r="BP46">
        <v>0</v>
      </c>
      <c r="BQ46" t="s">
        <v>91</v>
      </c>
      <c r="BR46">
        <v>6</v>
      </c>
      <c r="BS46">
        <v>6</v>
      </c>
      <c r="BT46">
        <v>4</v>
      </c>
      <c r="BU46">
        <v>3</v>
      </c>
      <c r="BV46">
        <v>3.5901057E-2</v>
      </c>
      <c r="BW46">
        <v>3.5901057E-2</v>
      </c>
      <c r="BX46">
        <v>2.3934038000000001E-2</v>
      </c>
      <c r="BY46">
        <v>1.7950528E-2</v>
      </c>
      <c r="BZ46">
        <v>6</v>
      </c>
      <c r="CA46">
        <v>3.5901057E-2</v>
      </c>
      <c r="CB46">
        <v>234</v>
      </c>
      <c r="CC46">
        <v>1.400141211</v>
      </c>
      <c r="CD46" t="s">
        <v>90</v>
      </c>
      <c r="CE46">
        <v>0</v>
      </c>
      <c r="CF46">
        <v>0</v>
      </c>
      <c r="CG46" t="s">
        <v>90</v>
      </c>
      <c r="CH46" t="s">
        <v>98</v>
      </c>
      <c r="CI46" t="s">
        <v>89</v>
      </c>
      <c r="CJ46">
        <v>25</v>
      </c>
      <c r="CK46" t="s">
        <v>90</v>
      </c>
      <c r="CL46" t="s">
        <v>90</v>
      </c>
      <c r="CM46" t="s">
        <v>194</v>
      </c>
      <c r="CN46" t="s">
        <v>90</v>
      </c>
      <c r="CO46" t="s">
        <v>90</v>
      </c>
      <c r="CP46" t="s">
        <v>194</v>
      </c>
      <c r="CQ46" t="s">
        <v>90</v>
      </c>
      <c r="CR46" t="s">
        <v>90</v>
      </c>
      <c r="CS46" t="s">
        <v>90</v>
      </c>
      <c r="CT46" t="s">
        <v>90</v>
      </c>
      <c r="CU46" t="s">
        <v>90</v>
      </c>
      <c r="CV46" t="s">
        <v>90</v>
      </c>
      <c r="CW46" t="s">
        <v>90</v>
      </c>
      <c r="CX46" t="s">
        <v>90</v>
      </c>
    </row>
    <row r="47" spans="1:102" x14ac:dyDescent="0.25">
      <c r="A47">
        <v>46</v>
      </c>
      <c r="B47" t="s">
        <v>151</v>
      </c>
      <c r="C47">
        <v>815876</v>
      </c>
      <c r="D47">
        <v>396386</v>
      </c>
      <c r="E47">
        <v>199225</v>
      </c>
      <c r="F47">
        <v>283674</v>
      </c>
      <c r="G47">
        <v>185629</v>
      </c>
      <c r="H47">
        <v>41.2</v>
      </c>
      <c r="I47">
        <v>655493</v>
      </c>
      <c r="J47">
        <v>72312</v>
      </c>
      <c r="K47">
        <v>50</v>
      </c>
      <c r="L47">
        <v>0.48584098599999997</v>
      </c>
      <c r="M47">
        <v>0.51415901399999997</v>
      </c>
      <c r="N47">
        <v>0.180600974</v>
      </c>
      <c r="O47">
        <v>0.244185391</v>
      </c>
      <c r="P47">
        <v>0.34769254199999999</v>
      </c>
      <c r="Q47">
        <v>0.22752109400000001</v>
      </c>
      <c r="R47">
        <v>0.80342233399999996</v>
      </c>
      <c r="S47">
        <v>8.8631115999999996E-2</v>
      </c>
      <c r="T47">
        <v>0.107946551</v>
      </c>
      <c r="U47">
        <v>6.1283823000000001E-2</v>
      </c>
      <c r="V47">
        <v>1.8071739330000001</v>
      </c>
      <c r="W47">
        <v>4</v>
      </c>
      <c r="X47">
        <v>4</v>
      </c>
      <c r="Y47">
        <v>0.28111594600000001</v>
      </c>
      <c r="Z47">
        <v>66</v>
      </c>
      <c r="AA47">
        <v>0.28848200000000002</v>
      </c>
      <c r="AB47">
        <v>6.1699999999999998E-2</v>
      </c>
      <c r="AC47">
        <v>0.22678200000000001</v>
      </c>
      <c r="AD47">
        <v>85</v>
      </c>
      <c r="AE47">
        <v>8.0894646000000001E-2</v>
      </c>
      <c r="AF47">
        <v>0.104182498</v>
      </c>
      <c r="AG47">
        <v>673.40168549999999</v>
      </c>
      <c r="AH47">
        <v>4132</v>
      </c>
      <c r="AI47">
        <v>5.0644950949999998</v>
      </c>
      <c r="AJ47">
        <v>2413</v>
      </c>
      <c r="AK47">
        <v>2.9575572760000002</v>
      </c>
      <c r="AL47">
        <v>180</v>
      </c>
      <c r="AM47" t="s">
        <v>88</v>
      </c>
      <c r="AN47">
        <v>0.220621761</v>
      </c>
      <c r="AO47">
        <v>107744.3333</v>
      </c>
      <c r="AP47">
        <v>48484.666669999999</v>
      </c>
      <c r="AQ47">
        <v>104621.8333</v>
      </c>
      <c r="AR47">
        <v>48065.083330000001</v>
      </c>
      <c r="AS47">
        <v>132.05969210000001</v>
      </c>
      <c r="AT47">
        <v>59.426514160000004</v>
      </c>
      <c r="AU47">
        <v>816</v>
      </c>
      <c r="AV47">
        <v>1.7000000000000001E-2</v>
      </c>
      <c r="AW47">
        <v>281</v>
      </c>
      <c r="AX47">
        <v>0.34441508300000001</v>
      </c>
      <c r="AY47">
        <v>310</v>
      </c>
      <c r="AZ47">
        <v>0.37995970000000001</v>
      </c>
      <c r="BA47">
        <v>84</v>
      </c>
      <c r="BB47">
        <v>0.102956822</v>
      </c>
      <c r="BC47">
        <v>4.7</v>
      </c>
      <c r="BD47" t="s">
        <v>103</v>
      </c>
      <c r="BE47">
        <v>338</v>
      </c>
      <c r="BF47">
        <v>0.41427863999999998</v>
      </c>
      <c r="BG47">
        <v>1131</v>
      </c>
      <c r="BH47">
        <v>217</v>
      </c>
      <c r="BI47">
        <v>0.19186560599999999</v>
      </c>
      <c r="BJ47" t="s">
        <v>90</v>
      </c>
      <c r="BK47">
        <v>157</v>
      </c>
      <c r="BL47">
        <v>0.192431203</v>
      </c>
      <c r="BM47">
        <v>81902</v>
      </c>
      <c r="BN47">
        <v>743</v>
      </c>
      <c r="BO47">
        <v>28.8</v>
      </c>
      <c r="BP47">
        <v>0.51</v>
      </c>
      <c r="BQ47" t="s">
        <v>97</v>
      </c>
      <c r="BR47">
        <v>20</v>
      </c>
      <c r="BS47">
        <v>19</v>
      </c>
      <c r="BT47">
        <v>11</v>
      </c>
      <c r="BU47">
        <v>12</v>
      </c>
      <c r="BV47">
        <v>2.4513528999999999E-2</v>
      </c>
      <c r="BW47">
        <v>2.3287853000000001E-2</v>
      </c>
      <c r="BX47">
        <v>1.3482441E-2</v>
      </c>
      <c r="BY47">
        <v>1.4708117E-2</v>
      </c>
      <c r="BZ47">
        <v>26</v>
      </c>
      <c r="CA47">
        <v>3.1867588000000002E-2</v>
      </c>
      <c r="CB47">
        <v>677</v>
      </c>
      <c r="CC47">
        <v>0.82978295700000004</v>
      </c>
      <c r="CD47" t="s">
        <v>92</v>
      </c>
      <c r="CE47">
        <v>1</v>
      </c>
      <c r="CF47">
        <v>1.225676E-3</v>
      </c>
      <c r="CG47" t="s">
        <v>90</v>
      </c>
      <c r="CH47" t="s">
        <v>98</v>
      </c>
      <c r="CI47" t="s">
        <v>103</v>
      </c>
      <c r="CJ47">
        <v>39</v>
      </c>
      <c r="CK47" t="s">
        <v>90</v>
      </c>
      <c r="CL47" t="s">
        <v>90</v>
      </c>
      <c r="CM47" t="s">
        <v>90</v>
      </c>
      <c r="CN47" t="s">
        <v>90</v>
      </c>
      <c r="CO47" t="s">
        <v>195</v>
      </c>
      <c r="CP47" t="s">
        <v>90</v>
      </c>
      <c r="CQ47" t="s">
        <v>90</v>
      </c>
      <c r="CR47" t="s">
        <v>90</v>
      </c>
      <c r="CS47" t="s">
        <v>90</v>
      </c>
      <c r="CT47" t="s">
        <v>90</v>
      </c>
      <c r="CU47" t="s">
        <v>90</v>
      </c>
      <c r="CV47" t="s">
        <v>90</v>
      </c>
      <c r="CW47" t="s">
        <v>195</v>
      </c>
      <c r="CX47" t="s">
        <v>195</v>
      </c>
    </row>
    <row r="48" spans="1:102" x14ac:dyDescent="0.25">
      <c r="A48">
        <v>47</v>
      </c>
      <c r="B48" t="s">
        <v>152</v>
      </c>
      <c r="C48">
        <v>18404</v>
      </c>
      <c r="D48">
        <v>8836</v>
      </c>
      <c r="E48">
        <v>4256</v>
      </c>
      <c r="F48">
        <v>6022</v>
      </c>
      <c r="G48">
        <v>4973</v>
      </c>
      <c r="H48">
        <v>43.2</v>
      </c>
      <c r="I48">
        <v>17358</v>
      </c>
      <c r="J48">
        <v>334</v>
      </c>
      <c r="K48">
        <v>2</v>
      </c>
      <c r="L48">
        <v>0.48011301899999997</v>
      </c>
      <c r="M48">
        <v>0.51988698099999997</v>
      </c>
      <c r="N48">
        <v>0.17132145200000001</v>
      </c>
      <c r="O48">
        <v>0.231254075</v>
      </c>
      <c r="P48">
        <v>0.327211476</v>
      </c>
      <c r="Q48">
        <v>0.27021299700000001</v>
      </c>
      <c r="R48">
        <v>0.94316452900000003</v>
      </c>
      <c r="S48">
        <v>1.8148228999999998E-2</v>
      </c>
      <c r="T48">
        <v>3.8687241999999997E-2</v>
      </c>
      <c r="U48">
        <v>0.108672028</v>
      </c>
      <c r="V48">
        <v>2.8348688869999998</v>
      </c>
      <c r="W48">
        <v>4</v>
      </c>
      <c r="X48">
        <v>0</v>
      </c>
      <c r="Y48" t="s">
        <v>102</v>
      </c>
      <c r="Z48">
        <v>4</v>
      </c>
      <c r="AA48">
        <v>2.4649999999999998E-2</v>
      </c>
      <c r="AB48">
        <v>0</v>
      </c>
      <c r="AC48">
        <v>2.4649999999999998E-2</v>
      </c>
      <c r="AD48">
        <v>4</v>
      </c>
      <c r="AE48">
        <v>0.21734405600000001</v>
      </c>
      <c r="AF48">
        <v>0.21734405600000001</v>
      </c>
      <c r="AG48">
        <v>1233.713133</v>
      </c>
      <c r="AH48">
        <v>100</v>
      </c>
      <c r="AI48">
        <v>5.4336013909999998</v>
      </c>
      <c r="AJ48">
        <v>81</v>
      </c>
      <c r="AK48">
        <v>4.4012171269999998</v>
      </c>
      <c r="AL48" t="s">
        <v>102</v>
      </c>
      <c r="AM48" t="s">
        <v>113</v>
      </c>
      <c r="AN48" t="s">
        <v>102</v>
      </c>
      <c r="AO48">
        <v>3167.666667</v>
      </c>
      <c r="AP48">
        <v>1165.416667</v>
      </c>
      <c r="AQ48">
        <v>3089.583333</v>
      </c>
      <c r="AR48">
        <v>1157.666667</v>
      </c>
      <c r="AS48">
        <v>172.1183801</v>
      </c>
      <c r="AT48">
        <v>63.32409621</v>
      </c>
      <c r="AU48">
        <v>6</v>
      </c>
      <c r="AV48">
        <v>5.0000000000000001E-3</v>
      </c>
      <c r="AW48">
        <v>1</v>
      </c>
      <c r="AX48">
        <v>5.4336014000000002E-2</v>
      </c>
      <c r="AY48">
        <v>16</v>
      </c>
      <c r="AZ48">
        <v>0.86937622299999995</v>
      </c>
      <c r="BA48">
        <v>4</v>
      </c>
      <c r="BB48">
        <v>0.21734405600000001</v>
      </c>
      <c r="BC48">
        <v>1.3</v>
      </c>
      <c r="BD48" t="s">
        <v>107</v>
      </c>
      <c r="BE48">
        <v>0</v>
      </c>
      <c r="BF48">
        <v>0</v>
      </c>
      <c r="BG48">
        <v>18</v>
      </c>
      <c r="BH48" t="s">
        <v>102</v>
      </c>
      <c r="BI48">
        <v>0.13888</v>
      </c>
      <c r="BJ48" t="s">
        <v>90</v>
      </c>
      <c r="BK48">
        <v>8</v>
      </c>
      <c r="BL48">
        <v>0.43468811099999999</v>
      </c>
      <c r="BM48">
        <v>55233</v>
      </c>
      <c r="BN48">
        <v>3017</v>
      </c>
      <c r="BO48">
        <v>27.4</v>
      </c>
      <c r="BP48">
        <v>-0.38</v>
      </c>
      <c r="BQ48" t="s">
        <v>91</v>
      </c>
      <c r="BR48">
        <v>1</v>
      </c>
      <c r="BS48">
        <v>1</v>
      </c>
      <c r="BT48">
        <v>0</v>
      </c>
      <c r="BU48">
        <v>0</v>
      </c>
      <c r="BV48">
        <v>5.4336014000000002E-2</v>
      </c>
      <c r="BW48">
        <v>5.4336014000000002E-2</v>
      </c>
      <c r="BX48">
        <v>0</v>
      </c>
      <c r="BY48">
        <v>0</v>
      </c>
      <c r="BZ48">
        <v>1</v>
      </c>
      <c r="CA48">
        <v>5.4336014000000002E-2</v>
      </c>
      <c r="CB48">
        <v>14</v>
      </c>
      <c r="CC48">
        <v>0.76070419499999997</v>
      </c>
      <c r="CD48" t="s">
        <v>90</v>
      </c>
      <c r="CE48">
        <v>0</v>
      </c>
      <c r="CF48">
        <v>0</v>
      </c>
      <c r="CG48" t="s">
        <v>92</v>
      </c>
      <c r="CH48" t="s">
        <v>115</v>
      </c>
      <c r="CI48" t="s">
        <v>108</v>
      </c>
      <c r="CJ48">
        <v>36</v>
      </c>
      <c r="CK48" t="s">
        <v>90</v>
      </c>
      <c r="CL48" t="s">
        <v>90</v>
      </c>
      <c r="CM48" t="s">
        <v>90</v>
      </c>
      <c r="CN48" t="s">
        <v>90</v>
      </c>
      <c r="CO48" t="s">
        <v>195</v>
      </c>
      <c r="CP48" t="s">
        <v>90</v>
      </c>
      <c r="CQ48" t="s">
        <v>90</v>
      </c>
      <c r="CR48" t="s">
        <v>195</v>
      </c>
      <c r="CS48" t="s">
        <v>90</v>
      </c>
      <c r="CT48" t="s">
        <v>194</v>
      </c>
      <c r="CU48" t="s">
        <v>195</v>
      </c>
      <c r="CV48" t="s">
        <v>102</v>
      </c>
      <c r="CW48" t="s">
        <v>90</v>
      </c>
      <c r="CX48" t="s">
        <v>195</v>
      </c>
    </row>
    <row r="49" spans="1:102" x14ac:dyDescent="0.25">
      <c r="A49">
        <v>48</v>
      </c>
      <c r="B49" t="s">
        <v>153</v>
      </c>
      <c r="C49">
        <v>300520</v>
      </c>
      <c r="D49">
        <v>147510</v>
      </c>
      <c r="E49">
        <v>76041</v>
      </c>
      <c r="F49">
        <v>102146</v>
      </c>
      <c r="G49">
        <v>71781</v>
      </c>
      <c r="H49">
        <v>41.9</v>
      </c>
      <c r="I49">
        <v>259549</v>
      </c>
      <c r="J49">
        <v>15282</v>
      </c>
      <c r="K49">
        <v>23</v>
      </c>
      <c r="L49">
        <v>0.49084919500000002</v>
      </c>
      <c r="M49">
        <v>0.50915080499999998</v>
      </c>
      <c r="N49">
        <v>0.16821509400000001</v>
      </c>
      <c r="O49">
        <v>0.25303141200000001</v>
      </c>
      <c r="P49">
        <v>0.33989751099999999</v>
      </c>
      <c r="Q49">
        <v>0.23885598299999999</v>
      </c>
      <c r="R49">
        <v>0.86366631199999999</v>
      </c>
      <c r="S49">
        <v>5.0851857E-2</v>
      </c>
      <c r="T49">
        <v>8.5481830999999994E-2</v>
      </c>
      <c r="U49">
        <v>7.6534008000000001E-2</v>
      </c>
      <c r="V49">
        <v>2.8316804169999998</v>
      </c>
      <c r="W49">
        <v>4</v>
      </c>
      <c r="X49">
        <v>4</v>
      </c>
      <c r="Y49">
        <v>0.57559859000000002</v>
      </c>
      <c r="Z49">
        <v>8</v>
      </c>
      <c r="AA49">
        <v>3.5549999999999998E-2</v>
      </c>
      <c r="AB49">
        <v>8.5000000000000006E-3</v>
      </c>
      <c r="AC49">
        <v>2.7050000000000001E-2</v>
      </c>
      <c r="AD49">
        <v>7</v>
      </c>
      <c r="AE49">
        <v>2.6620524E-2</v>
      </c>
      <c r="AF49">
        <v>2.3292958999999998E-2</v>
      </c>
      <c r="AG49">
        <v>637.86247820000006</v>
      </c>
      <c r="AH49">
        <v>1630</v>
      </c>
      <c r="AI49">
        <v>5.4239318509999999</v>
      </c>
      <c r="AJ49">
        <v>793</v>
      </c>
      <c r="AK49">
        <v>2.6387594839999999</v>
      </c>
      <c r="AL49">
        <v>77</v>
      </c>
      <c r="AM49" t="s">
        <v>88</v>
      </c>
      <c r="AN49">
        <v>0.25622254799999999</v>
      </c>
      <c r="AO49">
        <v>55592</v>
      </c>
      <c r="AP49">
        <v>24521.833330000001</v>
      </c>
      <c r="AQ49">
        <v>53923.166669999999</v>
      </c>
      <c r="AR49">
        <v>24094.083330000001</v>
      </c>
      <c r="AS49">
        <v>184.9860242</v>
      </c>
      <c r="AT49">
        <v>81.598007899999999</v>
      </c>
      <c r="AU49">
        <v>269</v>
      </c>
      <c r="AV49">
        <v>1.4E-2</v>
      </c>
      <c r="AW49">
        <v>123</v>
      </c>
      <c r="AX49">
        <v>0.409290563</v>
      </c>
      <c r="AY49">
        <v>379</v>
      </c>
      <c r="AZ49">
        <v>1.2611473449999999</v>
      </c>
      <c r="BA49">
        <v>12</v>
      </c>
      <c r="BB49">
        <v>3.9930787000000002E-2</v>
      </c>
      <c r="BC49">
        <v>19.5</v>
      </c>
      <c r="BD49" t="s">
        <v>103</v>
      </c>
      <c r="BE49">
        <v>134</v>
      </c>
      <c r="BF49">
        <v>0.44589378400000002</v>
      </c>
      <c r="BG49">
        <v>408</v>
      </c>
      <c r="BH49">
        <v>128</v>
      </c>
      <c r="BI49">
        <v>0.31372549</v>
      </c>
      <c r="BJ49" t="s">
        <v>90</v>
      </c>
      <c r="BK49">
        <v>60</v>
      </c>
      <c r="BL49">
        <v>0.19965393300000001</v>
      </c>
      <c r="BM49">
        <v>62753</v>
      </c>
      <c r="BN49">
        <v>1411</v>
      </c>
      <c r="BO49">
        <v>23.5</v>
      </c>
      <c r="BP49">
        <v>-0.01</v>
      </c>
      <c r="BQ49" t="s">
        <v>97</v>
      </c>
      <c r="BR49">
        <v>6</v>
      </c>
      <c r="BS49">
        <v>6</v>
      </c>
      <c r="BT49">
        <v>2</v>
      </c>
      <c r="BU49">
        <v>4</v>
      </c>
      <c r="BV49">
        <v>1.9965393000000001E-2</v>
      </c>
      <c r="BW49">
        <v>1.9965393000000001E-2</v>
      </c>
      <c r="BX49">
        <v>6.6551309999999999E-3</v>
      </c>
      <c r="BY49">
        <v>1.3310262E-2</v>
      </c>
      <c r="BZ49">
        <v>13</v>
      </c>
      <c r="CA49">
        <v>4.3258352E-2</v>
      </c>
      <c r="CB49">
        <v>295</v>
      </c>
      <c r="CC49">
        <v>0.98163183799999998</v>
      </c>
      <c r="CD49" t="s">
        <v>92</v>
      </c>
      <c r="CE49">
        <v>0</v>
      </c>
      <c r="CF49">
        <v>0</v>
      </c>
      <c r="CG49" t="s">
        <v>90</v>
      </c>
      <c r="CH49" t="s">
        <v>115</v>
      </c>
      <c r="CI49" t="s">
        <v>103</v>
      </c>
      <c r="CJ49">
        <v>24</v>
      </c>
      <c r="CK49" t="s">
        <v>90</v>
      </c>
      <c r="CL49" t="s">
        <v>90</v>
      </c>
      <c r="CM49" t="s">
        <v>90</v>
      </c>
      <c r="CN49" t="s">
        <v>90</v>
      </c>
      <c r="CO49" t="s">
        <v>90</v>
      </c>
      <c r="CP49" t="s">
        <v>194</v>
      </c>
      <c r="CQ49" t="s">
        <v>90</v>
      </c>
      <c r="CR49" t="s">
        <v>90</v>
      </c>
      <c r="CS49" t="s">
        <v>90</v>
      </c>
      <c r="CT49" t="s">
        <v>90</v>
      </c>
      <c r="CU49" t="s">
        <v>90</v>
      </c>
      <c r="CV49" t="s">
        <v>90</v>
      </c>
      <c r="CW49" t="s">
        <v>90</v>
      </c>
      <c r="CX49" t="s">
        <v>90</v>
      </c>
    </row>
    <row r="50" spans="1:102" x14ac:dyDescent="0.25">
      <c r="A50">
        <v>49</v>
      </c>
      <c r="B50" t="s">
        <v>154</v>
      </c>
      <c r="C50">
        <v>93590</v>
      </c>
      <c r="D50">
        <v>47287</v>
      </c>
      <c r="E50">
        <v>21492</v>
      </c>
      <c r="F50">
        <v>31871</v>
      </c>
      <c r="G50">
        <v>24954</v>
      </c>
      <c r="H50">
        <v>44.2</v>
      </c>
      <c r="I50">
        <v>89072</v>
      </c>
      <c r="J50">
        <v>2668</v>
      </c>
      <c r="K50">
        <v>10</v>
      </c>
      <c r="L50">
        <v>0.50525697199999997</v>
      </c>
      <c r="M50">
        <v>0.49474302799999997</v>
      </c>
      <c r="N50">
        <v>0.16319051200000001</v>
      </c>
      <c r="O50">
        <v>0.229639919</v>
      </c>
      <c r="P50">
        <v>0.34053851899999998</v>
      </c>
      <c r="Q50">
        <v>0.26663104999999998</v>
      </c>
      <c r="R50">
        <v>0.95172561200000005</v>
      </c>
      <c r="S50">
        <v>2.8507319E-2</v>
      </c>
      <c r="T50">
        <v>1.9767069000000002E-2</v>
      </c>
      <c r="U50">
        <v>0.106849022</v>
      </c>
      <c r="V50">
        <v>3.0689099959999999</v>
      </c>
      <c r="W50">
        <v>4</v>
      </c>
      <c r="X50">
        <v>3</v>
      </c>
      <c r="Y50">
        <v>0.43224084499999998</v>
      </c>
      <c r="Z50">
        <v>16</v>
      </c>
      <c r="AA50">
        <v>0.114671</v>
      </c>
      <c r="AB50">
        <v>0</v>
      </c>
      <c r="AC50">
        <v>0.114671</v>
      </c>
      <c r="AD50">
        <v>9</v>
      </c>
      <c r="AE50">
        <v>0.17095843599999999</v>
      </c>
      <c r="AF50">
        <v>9.6164120000000006E-2</v>
      </c>
      <c r="AG50">
        <v>816.65423969999995</v>
      </c>
      <c r="AH50">
        <v>835</v>
      </c>
      <c r="AI50">
        <v>8.9218933650000007</v>
      </c>
      <c r="AJ50">
        <v>469</v>
      </c>
      <c r="AK50">
        <v>5.0112191470000003</v>
      </c>
      <c r="AL50">
        <v>19</v>
      </c>
      <c r="AM50" t="s">
        <v>88</v>
      </c>
      <c r="AN50">
        <v>0.20301314200000001</v>
      </c>
      <c r="AO50">
        <v>22459.666669999999</v>
      </c>
      <c r="AP50">
        <v>8776.75</v>
      </c>
      <c r="AQ50">
        <v>22024.583330000001</v>
      </c>
      <c r="AR50">
        <v>8786.6666669999995</v>
      </c>
      <c r="AS50">
        <v>239.9793425</v>
      </c>
      <c r="AT50">
        <v>93.778715669999997</v>
      </c>
      <c r="AU50">
        <v>91</v>
      </c>
      <c r="AV50">
        <v>8.9999999999999993E-3</v>
      </c>
      <c r="AW50">
        <v>65</v>
      </c>
      <c r="AX50">
        <v>0.69451864500000005</v>
      </c>
      <c r="AY50">
        <v>32</v>
      </c>
      <c r="AZ50">
        <v>0.34191687100000001</v>
      </c>
      <c r="BA50">
        <v>5</v>
      </c>
      <c r="BB50">
        <v>5.3424511000000001E-2</v>
      </c>
      <c r="BC50">
        <v>99.6</v>
      </c>
      <c r="BD50" t="s">
        <v>89</v>
      </c>
      <c r="BE50">
        <v>26</v>
      </c>
      <c r="BF50">
        <v>0.27780745800000001</v>
      </c>
      <c r="BG50">
        <v>80</v>
      </c>
      <c r="BH50">
        <v>25</v>
      </c>
      <c r="BI50">
        <v>0.3125</v>
      </c>
      <c r="BJ50" t="s">
        <v>90</v>
      </c>
      <c r="BK50">
        <v>71</v>
      </c>
      <c r="BL50">
        <v>0.75862805899999997</v>
      </c>
      <c r="BM50">
        <v>43701</v>
      </c>
      <c r="BN50">
        <v>1305</v>
      </c>
      <c r="BO50">
        <v>0</v>
      </c>
      <c r="BP50">
        <v>0.69</v>
      </c>
      <c r="BQ50" t="s">
        <v>91</v>
      </c>
      <c r="BR50">
        <v>4</v>
      </c>
      <c r="BS50">
        <v>4</v>
      </c>
      <c r="BT50">
        <v>2</v>
      </c>
      <c r="BU50">
        <v>2</v>
      </c>
      <c r="BV50">
        <v>4.2739608999999998E-2</v>
      </c>
      <c r="BW50">
        <v>4.2739608999999998E-2</v>
      </c>
      <c r="BX50">
        <v>2.1369803999999999E-2</v>
      </c>
      <c r="BY50">
        <v>2.1369803999999999E-2</v>
      </c>
      <c r="BZ50">
        <v>5</v>
      </c>
      <c r="CA50">
        <v>5.3424511000000001E-2</v>
      </c>
      <c r="CB50">
        <v>78</v>
      </c>
      <c r="CC50">
        <v>0.83342237399999997</v>
      </c>
      <c r="CD50" t="s">
        <v>90</v>
      </c>
      <c r="CE50">
        <v>0</v>
      </c>
      <c r="CF50">
        <v>0</v>
      </c>
      <c r="CG50" t="s">
        <v>90</v>
      </c>
      <c r="CH50" t="s">
        <v>98</v>
      </c>
      <c r="CI50" t="s">
        <v>89</v>
      </c>
      <c r="CJ50">
        <v>1</v>
      </c>
      <c r="CK50" t="s">
        <v>90</v>
      </c>
      <c r="CL50" t="s">
        <v>90</v>
      </c>
      <c r="CM50" t="s">
        <v>90</v>
      </c>
      <c r="CN50" t="s">
        <v>90</v>
      </c>
      <c r="CO50" t="s">
        <v>194</v>
      </c>
      <c r="CP50" t="s">
        <v>90</v>
      </c>
      <c r="CQ50" t="s">
        <v>90</v>
      </c>
      <c r="CR50" t="s">
        <v>90</v>
      </c>
      <c r="CS50" t="s">
        <v>90</v>
      </c>
      <c r="CT50" t="s">
        <v>90</v>
      </c>
      <c r="CU50" t="s">
        <v>90</v>
      </c>
      <c r="CV50" t="s">
        <v>90</v>
      </c>
      <c r="CW50" t="s">
        <v>90</v>
      </c>
      <c r="CX50" t="s">
        <v>90</v>
      </c>
    </row>
    <row r="51" spans="1:102" x14ac:dyDescent="0.25">
      <c r="A51">
        <v>50</v>
      </c>
      <c r="B51" t="s">
        <v>155</v>
      </c>
      <c r="C51">
        <v>45647</v>
      </c>
      <c r="D51">
        <v>22995</v>
      </c>
      <c r="E51">
        <v>10627</v>
      </c>
      <c r="F51">
        <v>16094</v>
      </c>
      <c r="G51">
        <v>10779</v>
      </c>
      <c r="H51">
        <v>42.5</v>
      </c>
      <c r="I51">
        <v>44455</v>
      </c>
      <c r="J51">
        <v>408</v>
      </c>
      <c r="K51">
        <v>2</v>
      </c>
      <c r="L51">
        <v>0.50375709199999996</v>
      </c>
      <c r="M51">
        <v>0.49624290799999998</v>
      </c>
      <c r="N51">
        <v>0.17847832299999999</v>
      </c>
      <c r="O51">
        <v>0.23280829</v>
      </c>
      <c r="P51">
        <v>0.35257519700000001</v>
      </c>
      <c r="Q51">
        <v>0.236138191</v>
      </c>
      <c r="R51">
        <v>0.97388656399999995</v>
      </c>
      <c r="S51">
        <v>8.9381559999999992E-3</v>
      </c>
      <c r="T51">
        <v>1.7175280000000001E-2</v>
      </c>
      <c r="U51">
        <v>4.3814488999999998E-2</v>
      </c>
      <c r="V51">
        <v>3.251855086</v>
      </c>
      <c r="W51">
        <v>4</v>
      </c>
      <c r="X51">
        <v>4</v>
      </c>
      <c r="Y51">
        <v>0.742034046</v>
      </c>
      <c r="Z51">
        <v>13</v>
      </c>
      <c r="AA51">
        <v>2.4309999999999998E-2</v>
      </c>
      <c r="AB51">
        <v>0</v>
      </c>
      <c r="AC51">
        <v>2.4309999999999998E-2</v>
      </c>
      <c r="AD51">
        <v>8</v>
      </c>
      <c r="AE51">
        <v>0.28479418099999998</v>
      </c>
      <c r="AF51">
        <v>0.17525795799999999</v>
      </c>
      <c r="AG51">
        <v>486.66521160000002</v>
      </c>
      <c r="AH51">
        <v>318</v>
      </c>
      <c r="AI51">
        <v>6.966503823</v>
      </c>
      <c r="AJ51">
        <v>188</v>
      </c>
      <c r="AK51">
        <v>4.1185620079999996</v>
      </c>
      <c r="AL51" t="s">
        <v>102</v>
      </c>
      <c r="AM51" t="s">
        <v>113</v>
      </c>
      <c r="AN51" t="s">
        <v>102</v>
      </c>
      <c r="AO51">
        <v>7678.3333329999996</v>
      </c>
      <c r="AP51">
        <v>3542.5</v>
      </c>
      <c r="AQ51">
        <v>7334</v>
      </c>
      <c r="AR51">
        <v>3457.833333</v>
      </c>
      <c r="AS51">
        <v>168.21112740000001</v>
      </c>
      <c r="AT51">
        <v>77.606414439999995</v>
      </c>
      <c r="AU51">
        <v>23</v>
      </c>
      <c r="AV51">
        <v>2.4E-2</v>
      </c>
      <c r="AW51">
        <v>25</v>
      </c>
      <c r="AX51">
        <v>0.54768111799999997</v>
      </c>
      <c r="AY51">
        <v>30</v>
      </c>
      <c r="AZ51">
        <v>0.65721734200000004</v>
      </c>
      <c r="BA51">
        <v>0</v>
      </c>
      <c r="BB51">
        <v>0</v>
      </c>
      <c r="BC51">
        <v>37.200000000000003</v>
      </c>
      <c r="BD51" t="s">
        <v>103</v>
      </c>
      <c r="BE51">
        <v>2</v>
      </c>
      <c r="BF51">
        <v>4.3814488999999998E-2</v>
      </c>
      <c r="BG51">
        <v>33</v>
      </c>
      <c r="BH51">
        <v>6</v>
      </c>
      <c r="BI51">
        <v>0.18181818199999999</v>
      </c>
      <c r="BJ51" t="s">
        <v>90</v>
      </c>
      <c r="BK51">
        <v>7</v>
      </c>
      <c r="BL51">
        <v>0.153350713</v>
      </c>
      <c r="BM51">
        <v>58585</v>
      </c>
      <c r="BN51">
        <v>2362</v>
      </c>
      <c r="BO51">
        <v>19.600000000000001</v>
      </c>
      <c r="BP51">
        <v>2</v>
      </c>
      <c r="BQ51" t="s">
        <v>91</v>
      </c>
      <c r="BR51">
        <v>1</v>
      </c>
      <c r="BS51">
        <v>1</v>
      </c>
      <c r="BT51">
        <v>0</v>
      </c>
      <c r="BU51">
        <v>0</v>
      </c>
      <c r="BV51">
        <v>2.1907244999999999E-2</v>
      </c>
      <c r="BW51">
        <v>2.1907244999999999E-2</v>
      </c>
      <c r="BX51">
        <v>0</v>
      </c>
      <c r="BY51">
        <v>0</v>
      </c>
      <c r="BZ51">
        <v>0</v>
      </c>
      <c r="CA51">
        <v>0</v>
      </c>
      <c r="CB51">
        <v>75</v>
      </c>
      <c r="CC51">
        <v>1.643043354</v>
      </c>
      <c r="CD51" t="s">
        <v>90</v>
      </c>
      <c r="CE51">
        <v>0</v>
      </c>
      <c r="CF51">
        <v>0</v>
      </c>
      <c r="CG51" t="s">
        <v>93</v>
      </c>
      <c r="CH51" t="s">
        <v>94</v>
      </c>
      <c r="CI51" t="s">
        <v>103</v>
      </c>
      <c r="CJ51">
        <v>21</v>
      </c>
      <c r="CK51" t="s">
        <v>90</v>
      </c>
      <c r="CL51" t="s">
        <v>90</v>
      </c>
      <c r="CM51" t="s">
        <v>90</v>
      </c>
      <c r="CN51" t="s">
        <v>90</v>
      </c>
      <c r="CO51" t="s">
        <v>90</v>
      </c>
      <c r="CP51" t="s">
        <v>90</v>
      </c>
      <c r="CQ51" t="s">
        <v>90</v>
      </c>
      <c r="CR51" t="s">
        <v>90</v>
      </c>
      <c r="CS51" t="s">
        <v>90</v>
      </c>
      <c r="CT51" t="s">
        <v>195</v>
      </c>
      <c r="CU51" t="s">
        <v>195</v>
      </c>
      <c r="CV51" t="s">
        <v>102</v>
      </c>
      <c r="CW51" t="s">
        <v>90</v>
      </c>
      <c r="CX51" t="s">
        <v>90</v>
      </c>
    </row>
    <row r="52" spans="1:102" x14ac:dyDescent="0.25">
      <c r="A52">
        <v>51</v>
      </c>
      <c r="B52" t="s">
        <v>156</v>
      </c>
      <c r="C52">
        <v>1559938</v>
      </c>
      <c r="D52">
        <v>737899</v>
      </c>
      <c r="E52">
        <v>515051</v>
      </c>
      <c r="F52">
        <v>476790</v>
      </c>
      <c r="G52">
        <v>276599</v>
      </c>
      <c r="H52">
        <v>33.9</v>
      </c>
      <c r="I52">
        <v>643570</v>
      </c>
      <c r="J52">
        <v>668573</v>
      </c>
      <c r="K52">
        <v>17</v>
      </c>
      <c r="L52">
        <v>0.47303097900000002</v>
      </c>
      <c r="M52">
        <v>0.52696902099999998</v>
      </c>
      <c r="N52">
        <v>0.186865119</v>
      </c>
      <c r="O52">
        <v>0.33017402000000001</v>
      </c>
      <c r="P52">
        <v>0.30564676299999999</v>
      </c>
      <c r="Q52">
        <v>0.177314098</v>
      </c>
      <c r="R52">
        <v>0.41256126799999998</v>
      </c>
      <c r="S52">
        <v>0.42858946999999997</v>
      </c>
      <c r="T52">
        <v>0.15884926199999999</v>
      </c>
      <c r="U52">
        <v>1.0897868999999999E-2</v>
      </c>
      <c r="V52">
        <v>6.1019011750000001</v>
      </c>
      <c r="W52">
        <v>4</v>
      </c>
      <c r="X52">
        <v>4</v>
      </c>
      <c r="Y52">
        <v>1.467594294</v>
      </c>
      <c r="Z52">
        <v>133</v>
      </c>
      <c r="AA52">
        <v>35.940187000000002</v>
      </c>
      <c r="AB52">
        <v>4.1063999999999998</v>
      </c>
      <c r="AC52">
        <v>31.833787000000001</v>
      </c>
      <c r="AD52">
        <v>144</v>
      </c>
      <c r="AE52">
        <v>8.5259798999999997E-2</v>
      </c>
      <c r="AF52">
        <v>9.2311360999999995E-2</v>
      </c>
      <c r="AG52">
        <v>630.38436820000004</v>
      </c>
      <c r="AH52">
        <v>22782</v>
      </c>
      <c r="AI52">
        <v>14.604426589999999</v>
      </c>
      <c r="AJ52">
        <v>11591</v>
      </c>
      <c r="AK52">
        <v>7.4304235170000004</v>
      </c>
      <c r="AL52">
        <v>1662</v>
      </c>
      <c r="AM52" t="s">
        <v>88</v>
      </c>
      <c r="AN52">
        <v>1.0654269590000001</v>
      </c>
      <c r="AO52">
        <v>657937.25</v>
      </c>
      <c r="AP52">
        <v>270867.0833</v>
      </c>
      <c r="AQ52">
        <v>636009.33330000006</v>
      </c>
      <c r="AR52">
        <v>269176.0833</v>
      </c>
      <c r="AS52">
        <v>421.77141010000003</v>
      </c>
      <c r="AT52">
        <v>173.63964680000001</v>
      </c>
      <c r="AU52">
        <v>4388</v>
      </c>
      <c r="AV52">
        <v>3.4000000000000002E-2</v>
      </c>
      <c r="AW52">
        <v>1742</v>
      </c>
      <c r="AX52">
        <v>1.1167110490000001</v>
      </c>
      <c r="AY52">
        <v>5693</v>
      </c>
      <c r="AZ52">
        <v>3.6495040190000001</v>
      </c>
      <c r="BA52">
        <v>163</v>
      </c>
      <c r="BB52">
        <v>0.10449133200000001</v>
      </c>
      <c r="BC52">
        <v>21.5</v>
      </c>
      <c r="BD52" t="s">
        <v>89</v>
      </c>
      <c r="BE52">
        <v>368</v>
      </c>
      <c r="BF52">
        <v>0.23590681199999999</v>
      </c>
      <c r="BG52">
        <v>18259</v>
      </c>
      <c r="BH52">
        <v>4563</v>
      </c>
      <c r="BI52">
        <v>0.24990415699999999</v>
      </c>
      <c r="BJ52" t="s">
        <v>90</v>
      </c>
      <c r="BK52">
        <v>399</v>
      </c>
      <c r="BL52">
        <v>0.25577939599999999</v>
      </c>
      <c r="BM52">
        <v>39770</v>
      </c>
      <c r="BN52">
        <v>567</v>
      </c>
      <c r="BO52">
        <v>59.4</v>
      </c>
      <c r="BP52">
        <v>0.28999999999999998</v>
      </c>
      <c r="BQ52" t="s">
        <v>97</v>
      </c>
      <c r="BR52">
        <v>83</v>
      </c>
      <c r="BS52">
        <v>81</v>
      </c>
      <c r="BT52">
        <v>58</v>
      </c>
      <c r="BU52">
        <v>51</v>
      </c>
      <c r="BV52">
        <v>5.3207243000000001E-2</v>
      </c>
      <c r="BW52">
        <v>5.1925141000000001E-2</v>
      </c>
      <c r="BX52">
        <v>3.7180965000000003E-2</v>
      </c>
      <c r="BY52">
        <v>3.2693607E-2</v>
      </c>
      <c r="BZ52">
        <v>66</v>
      </c>
      <c r="CA52">
        <v>4.2309373999999997E-2</v>
      </c>
      <c r="CB52">
        <v>53</v>
      </c>
      <c r="CC52">
        <v>3.3975709E-2</v>
      </c>
      <c r="CD52" t="s">
        <v>93</v>
      </c>
      <c r="CE52">
        <v>2</v>
      </c>
      <c r="CF52">
        <v>1.282102E-3</v>
      </c>
      <c r="CG52" t="s">
        <v>90</v>
      </c>
      <c r="CH52" t="s">
        <v>98</v>
      </c>
      <c r="CI52" t="s">
        <v>89</v>
      </c>
      <c r="CJ52">
        <v>60</v>
      </c>
      <c r="CK52" t="s">
        <v>195</v>
      </c>
      <c r="CL52" t="s">
        <v>194</v>
      </c>
      <c r="CM52" t="s">
        <v>195</v>
      </c>
      <c r="CN52" t="s">
        <v>195</v>
      </c>
      <c r="CO52" t="s">
        <v>90</v>
      </c>
      <c r="CP52" t="s">
        <v>194</v>
      </c>
      <c r="CQ52" t="s">
        <v>90</v>
      </c>
      <c r="CR52" t="s">
        <v>194</v>
      </c>
      <c r="CS52" t="s">
        <v>195</v>
      </c>
      <c r="CT52" t="s">
        <v>90</v>
      </c>
      <c r="CU52" t="s">
        <v>90</v>
      </c>
      <c r="CV52" t="s">
        <v>194</v>
      </c>
      <c r="CW52" t="s">
        <v>194</v>
      </c>
      <c r="CX52" t="s">
        <v>194</v>
      </c>
    </row>
    <row r="53" spans="1:102" x14ac:dyDescent="0.25">
      <c r="A53">
        <v>52</v>
      </c>
      <c r="B53" t="s">
        <v>157</v>
      </c>
      <c r="C53">
        <v>56210</v>
      </c>
      <c r="D53">
        <v>28092</v>
      </c>
      <c r="E53">
        <v>11748</v>
      </c>
      <c r="F53">
        <v>20437</v>
      </c>
      <c r="G53">
        <v>15380</v>
      </c>
      <c r="H53">
        <v>46.7</v>
      </c>
      <c r="I53">
        <v>50416</v>
      </c>
      <c r="J53">
        <v>3259</v>
      </c>
      <c r="K53">
        <v>4</v>
      </c>
      <c r="L53">
        <v>0.499768724</v>
      </c>
      <c r="M53">
        <v>0.50023127599999995</v>
      </c>
      <c r="N53">
        <v>0.15379825699999999</v>
      </c>
      <c r="O53">
        <v>0.20900195699999999</v>
      </c>
      <c r="P53">
        <v>0.36358299199999999</v>
      </c>
      <c r="Q53">
        <v>0.273616794</v>
      </c>
      <c r="R53">
        <v>0.89692225599999997</v>
      </c>
      <c r="S53">
        <v>5.7979006999999999E-2</v>
      </c>
      <c r="T53">
        <v>4.5098737E-2</v>
      </c>
      <c r="U53">
        <v>7.1161715E-2</v>
      </c>
      <c r="V53">
        <v>1.7637954</v>
      </c>
      <c r="W53">
        <v>4</v>
      </c>
      <c r="X53">
        <v>0</v>
      </c>
      <c r="Y53" t="s">
        <v>102</v>
      </c>
      <c r="Z53">
        <v>13</v>
      </c>
      <c r="AA53">
        <v>2.9505E-2</v>
      </c>
      <c r="AB53">
        <v>0</v>
      </c>
      <c r="AC53">
        <v>2.9505E-2</v>
      </c>
      <c r="AD53">
        <v>12</v>
      </c>
      <c r="AE53">
        <v>0.23127557400000001</v>
      </c>
      <c r="AF53">
        <v>0.21348514499999999</v>
      </c>
      <c r="AG53">
        <v>484.16183719999998</v>
      </c>
      <c r="AH53">
        <v>353</v>
      </c>
      <c r="AI53">
        <v>6.2800213490000001</v>
      </c>
      <c r="AJ53">
        <v>212</v>
      </c>
      <c r="AK53">
        <v>3.771570895</v>
      </c>
      <c r="AL53" t="s">
        <v>102</v>
      </c>
      <c r="AM53" t="s">
        <v>113</v>
      </c>
      <c r="AN53" t="s">
        <v>102</v>
      </c>
      <c r="AO53">
        <v>10683.833329999999</v>
      </c>
      <c r="AP53">
        <v>4818.5833329999996</v>
      </c>
      <c r="AQ53">
        <v>10512.75</v>
      </c>
      <c r="AR53">
        <v>4887.5</v>
      </c>
      <c r="AS53">
        <v>190.06997569999999</v>
      </c>
      <c r="AT53">
        <v>85.724663460000002</v>
      </c>
      <c r="AU53">
        <v>30</v>
      </c>
      <c r="AV53">
        <v>4.0000000000000001E-3</v>
      </c>
      <c r="AW53">
        <v>26</v>
      </c>
      <c r="AX53">
        <v>0.462551147</v>
      </c>
      <c r="AY53">
        <v>1</v>
      </c>
      <c r="AZ53">
        <v>1.7790429E-2</v>
      </c>
      <c r="BA53">
        <v>4</v>
      </c>
      <c r="BB53">
        <v>7.1161715E-2</v>
      </c>
      <c r="BC53">
        <v>8.5</v>
      </c>
      <c r="BD53" t="s">
        <v>89</v>
      </c>
      <c r="BE53">
        <v>3</v>
      </c>
      <c r="BF53">
        <v>5.3371285999999997E-2</v>
      </c>
      <c r="BG53">
        <v>97</v>
      </c>
      <c r="BH53">
        <v>20</v>
      </c>
      <c r="BI53">
        <v>0.20618556699999999</v>
      </c>
      <c r="BJ53" t="s">
        <v>90</v>
      </c>
      <c r="BK53">
        <v>23</v>
      </c>
      <c r="BL53">
        <v>0.40917986099999998</v>
      </c>
      <c r="BM53">
        <v>61199</v>
      </c>
      <c r="BN53">
        <v>2849</v>
      </c>
      <c r="BO53">
        <v>17.399999999999999</v>
      </c>
      <c r="BP53">
        <v>0.43</v>
      </c>
      <c r="BQ53" t="s">
        <v>91</v>
      </c>
      <c r="BR53">
        <v>1</v>
      </c>
      <c r="BS53">
        <v>1</v>
      </c>
      <c r="BT53">
        <v>0</v>
      </c>
      <c r="BU53">
        <v>1</v>
      </c>
      <c r="BV53">
        <v>1.7790429E-2</v>
      </c>
      <c r="BW53">
        <v>1.7790429E-2</v>
      </c>
      <c r="BX53">
        <v>0</v>
      </c>
      <c r="BY53">
        <v>1.7790429E-2</v>
      </c>
      <c r="BZ53">
        <v>1</v>
      </c>
      <c r="CA53">
        <v>1.7790429E-2</v>
      </c>
      <c r="CB53">
        <v>19</v>
      </c>
      <c r="CC53">
        <v>0.33801814600000002</v>
      </c>
      <c r="CD53" t="s">
        <v>90</v>
      </c>
      <c r="CE53">
        <v>0</v>
      </c>
      <c r="CF53">
        <v>0</v>
      </c>
      <c r="CG53" t="s">
        <v>93</v>
      </c>
      <c r="CH53" t="s">
        <v>98</v>
      </c>
      <c r="CI53" t="s">
        <v>89</v>
      </c>
      <c r="CJ53">
        <v>17</v>
      </c>
      <c r="CK53" t="s">
        <v>194</v>
      </c>
      <c r="CL53" t="s">
        <v>90</v>
      </c>
      <c r="CM53" t="s">
        <v>194</v>
      </c>
      <c r="CN53" t="s">
        <v>90</v>
      </c>
      <c r="CO53" t="s">
        <v>195</v>
      </c>
      <c r="CP53" t="s">
        <v>195</v>
      </c>
      <c r="CQ53" t="s">
        <v>90</v>
      </c>
      <c r="CR53" t="s">
        <v>90</v>
      </c>
      <c r="CS53" t="s">
        <v>90</v>
      </c>
      <c r="CT53" t="s">
        <v>90</v>
      </c>
      <c r="CU53" t="s">
        <v>90</v>
      </c>
      <c r="CV53" t="s">
        <v>102</v>
      </c>
      <c r="CW53" t="s">
        <v>90</v>
      </c>
      <c r="CX53" t="s">
        <v>90</v>
      </c>
    </row>
    <row r="54" spans="1:102" x14ac:dyDescent="0.25">
      <c r="A54">
        <v>53</v>
      </c>
      <c r="B54" t="s">
        <v>158</v>
      </c>
      <c r="C54">
        <v>17239</v>
      </c>
      <c r="D54">
        <v>8694</v>
      </c>
      <c r="E54">
        <v>3602</v>
      </c>
      <c r="F54">
        <v>5573</v>
      </c>
      <c r="G54">
        <v>5072</v>
      </c>
      <c r="H54">
        <v>46.3</v>
      </c>
      <c r="I54">
        <v>16807</v>
      </c>
      <c r="J54">
        <v>93</v>
      </c>
      <c r="K54">
        <v>5</v>
      </c>
      <c r="L54">
        <v>0.50432159600000004</v>
      </c>
      <c r="M54">
        <v>0.49567840400000002</v>
      </c>
      <c r="N54">
        <v>0.17355995099999999</v>
      </c>
      <c r="O54">
        <v>0.208944834</v>
      </c>
      <c r="P54">
        <v>0.32327861200000002</v>
      </c>
      <c r="Q54">
        <v>0.29421660199999999</v>
      </c>
      <c r="R54">
        <v>0.97494054200000002</v>
      </c>
      <c r="S54">
        <v>5.3947439999999999E-3</v>
      </c>
      <c r="T54">
        <v>1.9664714E-2</v>
      </c>
      <c r="U54">
        <v>0.29004002600000001</v>
      </c>
      <c r="V54" t="s">
        <v>102</v>
      </c>
      <c r="W54" t="s">
        <v>102</v>
      </c>
      <c r="X54" t="s">
        <v>102</v>
      </c>
      <c r="Y54" t="s">
        <v>102</v>
      </c>
      <c r="Z54" t="s">
        <v>102</v>
      </c>
      <c r="AA54">
        <v>0</v>
      </c>
      <c r="AB54">
        <v>0</v>
      </c>
      <c r="AC54">
        <v>0</v>
      </c>
      <c r="AD54" t="s">
        <v>102</v>
      </c>
      <c r="AE54">
        <v>0</v>
      </c>
      <c r="AF54">
        <v>0</v>
      </c>
      <c r="AG54">
        <v>553.50903170000004</v>
      </c>
      <c r="AH54">
        <v>90</v>
      </c>
      <c r="AI54">
        <v>5.2207204589999998</v>
      </c>
      <c r="AJ54">
        <v>36</v>
      </c>
      <c r="AK54">
        <v>2.088288184</v>
      </c>
      <c r="AL54" t="s">
        <v>102</v>
      </c>
      <c r="AM54" t="s">
        <v>113</v>
      </c>
      <c r="AN54" t="s">
        <v>102</v>
      </c>
      <c r="AO54">
        <v>4326.9166670000004</v>
      </c>
      <c r="AP54">
        <v>1802.416667</v>
      </c>
      <c r="AQ54">
        <v>4284.4166670000004</v>
      </c>
      <c r="AR54">
        <v>1845.25</v>
      </c>
      <c r="AS54">
        <v>250.99580409999999</v>
      </c>
      <c r="AT54">
        <v>104.55459519999999</v>
      </c>
      <c r="AU54">
        <v>9</v>
      </c>
      <c r="AV54">
        <v>5.0000000000000001E-3</v>
      </c>
      <c r="AW54">
        <v>3</v>
      </c>
      <c r="AX54">
        <v>0.174024015</v>
      </c>
      <c r="AY54">
        <v>0</v>
      </c>
      <c r="AZ54">
        <v>0</v>
      </c>
      <c r="BA54">
        <v>0</v>
      </c>
      <c r="BB54">
        <v>0</v>
      </c>
      <c r="BC54">
        <v>30.3</v>
      </c>
      <c r="BD54" t="s">
        <v>103</v>
      </c>
      <c r="BE54">
        <v>0</v>
      </c>
      <c r="BF54">
        <v>0</v>
      </c>
      <c r="BG54" t="s">
        <v>102</v>
      </c>
      <c r="BH54" t="s">
        <v>102</v>
      </c>
      <c r="BI54" t="s">
        <v>102</v>
      </c>
      <c r="BJ54" t="s">
        <v>102</v>
      </c>
      <c r="BK54" t="s">
        <v>102</v>
      </c>
      <c r="BL54" t="s">
        <v>102</v>
      </c>
      <c r="BM54">
        <v>40921</v>
      </c>
      <c r="BN54">
        <v>1644</v>
      </c>
      <c r="BO54">
        <v>11.5</v>
      </c>
      <c r="BP54">
        <v>1</v>
      </c>
      <c r="BQ54" t="s">
        <v>91</v>
      </c>
      <c r="BR54">
        <v>1</v>
      </c>
      <c r="BS54">
        <v>1</v>
      </c>
      <c r="BT54">
        <v>0</v>
      </c>
      <c r="BU54">
        <v>0</v>
      </c>
      <c r="BV54">
        <v>5.8008005000000001E-2</v>
      </c>
      <c r="BW54">
        <v>5.8008005000000001E-2</v>
      </c>
      <c r="BX54">
        <v>0</v>
      </c>
      <c r="BY54">
        <v>0</v>
      </c>
      <c r="BZ54">
        <v>1</v>
      </c>
      <c r="CA54">
        <v>5.8008005000000001E-2</v>
      </c>
      <c r="CB54">
        <v>143</v>
      </c>
      <c r="CC54">
        <v>8.2951447300000005</v>
      </c>
      <c r="CD54" t="s">
        <v>93</v>
      </c>
      <c r="CE54">
        <v>0</v>
      </c>
      <c r="CF54">
        <v>0</v>
      </c>
      <c r="CG54" t="s">
        <v>90</v>
      </c>
      <c r="CH54" t="s">
        <v>94</v>
      </c>
      <c r="CI54" t="s">
        <v>103</v>
      </c>
      <c r="CJ54">
        <v>4</v>
      </c>
      <c r="CK54" t="s">
        <v>194</v>
      </c>
      <c r="CL54" t="s">
        <v>90</v>
      </c>
      <c r="CM54" t="s">
        <v>90</v>
      </c>
      <c r="CN54" t="s">
        <v>194</v>
      </c>
      <c r="CO54" t="s">
        <v>90</v>
      </c>
      <c r="CP54" t="s">
        <v>195</v>
      </c>
      <c r="CQ54" t="s">
        <v>102</v>
      </c>
      <c r="CR54" t="s">
        <v>195</v>
      </c>
      <c r="CS54" t="s">
        <v>194</v>
      </c>
      <c r="CT54" t="s">
        <v>195</v>
      </c>
      <c r="CU54" t="s">
        <v>195</v>
      </c>
      <c r="CV54" t="s">
        <v>102</v>
      </c>
      <c r="CW54" t="s">
        <v>90</v>
      </c>
      <c r="CX54" t="s">
        <v>90</v>
      </c>
    </row>
    <row r="55" spans="1:102" x14ac:dyDescent="0.25">
      <c r="A55">
        <v>54</v>
      </c>
      <c r="B55" t="s">
        <v>159</v>
      </c>
      <c r="C55">
        <v>145503</v>
      </c>
      <c r="D55">
        <v>74295</v>
      </c>
      <c r="E55">
        <v>32809</v>
      </c>
      <c r="F55">
        <v>50812</v>
      </c>
      <c r="G55">
        <v>38415</v>
      </c>
      <c r="H55">
        <v>44.1</v>
      </c>
      <c r="I55">
        <v>136781</v>
      </c>
      <c r="J55">
        <v>4038</v>
      </c>
      <c r="K55">
        <v>5</v>
      </c>
      <c r="L55">
        <v>0.51060802900000002</v>
      </c>
      <c r="M55">
        <v>0.48939197099999998</v>
      </c>
      <c r="N55">
        <v>0.16128189800000001</v>
      </c>
      <c r="O55">
        <v>0.22548676000000001</v>
      </c>
      <c r="P55">
        <v>0.34921616700000002</v>
      </c>
      <c r="Q55">
        <v>0.26401517499999999</v>
      </c>
      <c r="R55">
        <v>0.94005621900000003</v>
      </c>
      <c r="S55">
        <v>2.7752005E-2</v>
      </c>
      <c r="T55">
        <v>3.2191775999999998E-2</v>
      </c>
      <c r="U55">
        <v>3.4363552999999998E-2</v>
      </c>
      <c r="V55">
        <v>3.6218509050000001</v>
      </c>
      <c r="W55">
        <v>4</v>
      </c>
      <c r="X55">
        <v>4</v>
      </c>
      <c r="Y55">
        <v>0.39701058099999997</v>
      </c>
      <c r="Z55">
        <v>30</v>
      </c>
      <c r="AA55">
        <v>0.101991</v>
      </c>
      <c r="AB55">
        <v>3.44E-2</v>
      </c>
      <c r="AC55">
        <v>6.7590999999999998E-2</v>
      </c>
      <c r="AD55">
        <v>20</v>
      </c>
      <c r="AE55">
        <v>0.206181316</v>
      </c>
      <c r="AF55">
        <v>0.13745421099999999</v>
      </c>
      <c r="AG55">
        <v>747.91917699999999</v>
      </c>
      <c r="AH55">
        <v>1493</v>
      </c>
      <c r="AI55">
        <v>10.260956820000001</v>
      </c>
      <c r="AJ55">
        <v>685</v>
      </c>
      <c r="AK55">
        <v>4.707806712</v>
      </c>
      <c r="AL55">
        <v>61</v>
      </c>
      <c r="AM55" t="s">
        <v>88</v>
      </c>
      <c r="AN55">
        <v>0.41923534200000001</v>
      </c>
      <c r="AO55">
        <v>34413.083330000001</v>
      </c>
      <c r="AP55">
        <v>13822</v>
      </c>
      <c r="AQ55">
        <v>33452.083330000001</v>
      </c>
      <c r="AR55">
        <v>13690.583329999999</v>
      </c>
      <c r="AS55">
        <v>236.51116010000001</v>
      </c>
      <c r="AT55">
        <v>94.99460492</v>
      </c>
      <c r="AU55">
        <v>134</v>
      </c>
      <c r="AV55">
        <v>3.5000000000000003E-2</v>
      </c>
      <c r="AW55">
        <v>108</v>
      </c>
      <c r="AX55">
        <v>0.74225273700000005</v>
      </c>
      <c r="AY55">
        <v>95</v>
      </c>
      <c r="AZ55">
        <v>0.65290749999999997</v>
      </c>
      <c r="BA55">
        <v>3</v>
      </c>
      <c r="BB55">
        <v>2.0618132000000001E-2</v>
      </c>
      <c r="BC55">
        <v>35.5</v>
      </c>
      <c r="BD55" t="s">
        <v>89</v>
      </c>
      <c r="BE55">
        <v>4</v>
      </c>
      <c r="BF55">
        <v>2.7490842000000001E-2</v>
      </c>
      <c r="BG55">
        <v>140</v>
      </c>
      <c r="BH55">
        <v>52</v>
      </c>
      <c r="BI55">
        <v>0.37142857099999999</v>
      </c>
      <c r="BJ55" t="s">
        <v>120</v>
      </c>
      <c r="BK55">
        <v>94</v>
      </c>
      <c r="BL55">
        <v>0.64603478999999997</v>
      </c>
      <c r="BM55">
        <v>46573</v>
      </c>
      <c r="BN55">
        <v>1151</v>
      </c>
      <c r="BO55">
        <v>39.799999999999997</v>
      </c>
      <c r="BP55">
        <v>1.36</v>
      </c>
      <c r="BQ55" t="s">
        <v>91</v>
      </c>
      <c r="BR55">
        <v>7</v>
      </c>
      <c r="BS55">
        <v>7</v>
      </c>
      <c r="BT55">
        <v>3</v>
      </c>
      <c r="BU55">
        <v>3</v>
      </c>
      <c r="BV55">
        <v>4.8108973999999999E-2</v>
      </c>
      <c r="BW55">
        <v>4.8108973999999999E-2</v>
      </c>
      <c r="BX55">
        <v>2.0618132000000001E-2</v>
      </c>
      <c r="BY55">
        <v>2.0618132000000001E-2</v>
      </c>
      <c r="BZ55">
        <v>5</v>
      </c>
      <c r="CA55">
        <v>3.4363552999999998E-2</v>
      </c>
      <c r="CB55">
        <v>27</v>
      </c>
      <c r="CC55">
        <v>0.18556318399999999</v>
      </c>
      <c r="CD55" t="s">
        <v>90</v>
      </c>
      <c r="CE55">
        <v>0</v>
      </c>
      <c r="CF55">
        <v>0</v>
      </c>
      <c r="CG55" t="s">
        <v>90</v>
      </c>
      <c r="CH55" t="s">
        <v>94</v>
      </c>
      <c r="CI55" t="s">
        <v>89</v>
      </c>
      <c r="CJ55">
        <v>50</v>
      </c>
      <c r="CK55" t="s">
        <v>90</v>
      </c>
      <c r="CL55" t="s">
        <v>90</v>
      </c>
      <c r="CM55" t="s">
        <v>90</v>
      </c>
      <c r="CN55" t="s">
        <v>90</v>
      </c>
      <c r="CO55" t="s">
        <v>90</v>
      </c>
      <c r="CP55" t="s">
        <v>90</v>
      </c>
      <c r="CQ55" t="s">
        <v>90</v>
      </c>
      <c r="CR55" t="s">
        <v>194</v>
      </c>
      <c r="CS55" t="s">
        <v>90</v>
      </c>
      <c r="CT55" t="s">
        <v>90</v>
      </c>
      <c r="CU55" t="s">
        <v>90</v>
      </c>
      <c r="CV55" t="s">
        <v>90</v>
      </c>
      <c r="CW55" t="s">
        <v>90</v>
      </c>
      <c r="CX55" t="s">
        <v>90</v>
      </c>
    </row>
    <row r="56" spans="1:102" x14ac:dyDescent="0.25">
      <c r="A56">
        <v>55</v>
      </c>
      <c r="B56" t="s">
        <v>160</v>
      </c>
      <c r="C56">
        <v>40246</v>
      </c>
      <c r="D56">
        <v>19942</v>
      </c>
      <c r="E56">
        <v>10791</v>
      </c>
      <c r="F56">
        <v>12986</v>
      </c>
      <c r="G56">
        <v>9202</v>
      </c>
      <c r="H56">
        <v>39.5</v>
      </c>
      <c r="I56">
        <v>38891</v>
      </c>
      <c r="J56">
        <v>394</v>
      </c>
      <c r="K56">
        <v>5</v>
      </c>
      <c r="L56">
        <v>0.49550265900000001</v>
      </c>
      <c r="M56">
        <v>0.50449734099999999</v>
      </c>
      <c r="N56">
        <v>0.180564528</v>
      </c>
      <c r="O56">
        <v>0.26812602499999999</v>
      </c>
      <c r="P56">
        <v>0.32266560700000002</v>
      </c>
      <c r="Q56">
        <v>0.22864383999999999</v>
      </c>
      <c r="R56">
        <v>0.96633205799999999</v>
      </c>
      <c r="S56">
        <v>9.7897929999999998E-3</v>
      </c>
      <c r="T56">
        <v>2.3878149000000001E-2</v>
      </c>
      <c r="U56">
        <v>0.124235949</v>
      </c>
      <c r="V56">
        <v>1.507363842</v>
      </c>
      <c r="W56">
        <v>4</v>
      </c>
      <c r="X56">
        <v>2</v>
      </c>
      <c r="Y56">
        <v>0.123554413</v>
      </c>
      <c r="Z56">
        <v>12</v>
      </c>
      <c r="AA56">
        <v>2.4185999999999999E-2</v>
      </c>
      <c r="AB56">
        <v>0</v>
      </c>
      <c r="AC56">
        <v>2.4185999999999999E-2</v>
      </c>
      <c r="AD56">
        <v>11</v>
      </c>
      <c r="AE56">
        <v>0.29816627699999998</v>
      </c>
      <c r="AF56">
        <v>0.27331908799999999</v>
      </c>
      <c r="AG56">
        <v>560.09686669999996</v>
      </c>
      <c r="AH56">
        <v>169</v>
      </c>
      <c r="AI56">
        <v>4.1991750730000001</v>
      </c>
      <c r="AJ56">
        <v>103</v>
      </c>
      <c r="AK56">
        <v>2.5592605480000001</v>
      </c>
      <c r="AL56" t="s">
        <v>102</v>
      </c>
      <c r="AM56" t="s">
        <v>113</v>
      </c>
      <c r="AN56" t="s">
        <v>102</v>
      </c>
      <c r="AO56">
        <v>6652.25</v>
      </c>
      <c r="AP56">
        <v>2890.583333</v>
      </c>
      <c r="AQ56">
        <v>6725.8333329999996</v>
      </c>
      <c r="AR56">
        <v>2973.666667</v>
      </c>
      <c r="AS56">
        <v>165.28971820000001</v>
      </c>
      <c r="AT56">
        <v>71.822872669999995</v>
      </c>
      <c r="AU56">
        <v>27</v>
      </c>
      <c r="AV56">
        <v>3.9E-2</v>
      </c>
      <c r="AW56">
        <v>5</v>
      </c>
      <c r="AX56">
        <v>0.124235949</v>
      </c>
      <c r="AY56">
        <v>0</v>
      </c>
      <c r="AZ56">
        <v>0</v>
      </c>
      <c r="BA56">
        <v>0</v>
      </c>
      <c r="BB56">
        <v>0</v>
      </c>
      <c r="BC56">
        <v>24.3</v>
      </c>
      <c r="BD56" t="s">
        <v>103</v>
      </c>
      <c r="BE56">
        <v>0</v>
      </c>
      <c r="BF56">
        <v>0</v>
      </c>
      <c r="BG56">
        <v>20</v>
      </c>
      <c r="BH56">
        <v>7</v>
      </c>
      <c r="BI56">
        <v>0.35</v>
      </c>
      <c r="BJ56" t="s">
        <v>120</v>
      </c>
      <c r="BK56">
        <v>10</v>
      </c>
      <c r="BL56">
        <v>0.248471898</v>
      </c>
      <c r="BM56">
        <v>51110</v>
      </c>
      <c r="BN56">
        <v>1675</v>
      </c>
      <c r="BO56">
        <v>7.6</v>
      </c>
      <c r="BP56">
        <v>2</v>
      </c>
      <c r="BQ56" t="s">
        <v>91</v>
      </c>
      <c r="BR56">
        <v>2</v>
      </c>
      <c r="BS56">
        <v>2</v>
      </c>
      <c r="BT56">
        <v>1</v>
      </c>
      <c r="BU56">
        <v>2</v>
      </c>
      <c r="BV56">
        <v>4.9694380000000003E-2</v>
      </c>
      <c r="BW56">
        <v>4.9694380000000003E-2</v>
      </c>
      <c r="BX56">
        <v>2.4847190000000002E-2</v>
      </c>
      <c r="BY56">
        <v>4.9694380000000003E-2</v>
      </c>
      <c r="BZ56">
        <v>0</v>
      </c>
      <c r="CA56">
        <v>0</v>
      </c>
      <c r="CB56">
        <v>95</v>
      </c>
      <c r="CC56">
        <v>2.3604830290000001</v>
      </c>
      <c r="CD56" t="s">
        <v>90</v>
      </c>
      <c r="CE56">
        <v>0</v>
      </c>
      <c r="CF56">
        <v>0</v>
      </c>
      <c r="CG56" t="s">
        <v>90</v>
      </c>
      <c r="CH56" t="s">
        <v>94</v>
      </c>
      <c r="CI56" t="s">
        <v>103</v>
      </c>
      <c r="CJ56">
        <v>2</v>
      </c>
      <c r="CK56" t="s">
        <v>90</v>
      </c>
      <c r="CL56" t="s">
        <v>90</v>
      </c>
      <c r="CM56" t="s">
        <v>90</v>
      </c>
      <c r="CN56" t="s">
        <v>90</v>
      </c>
      <c r="CO56" t="s">
        <v>90</v>
      </c>
      <c r="CP56" t="s">
        <v>195</v>
      </c>
      <c r="CQ56" t="s">
        <v>90</v>
      </c>
      <c r="CR56" t="s">
        <v>195</v>
      </c>
      <c r="CS56" t="s">
        <v>90</v>
      </c>
      <c r="CT56" t="s">
        <v>195</v>
      </c>
      <c r="CU56" t="s">
        <v>194</v>
      </c>
      <c r="CV56" t="s">
        <v>102</v>
      </c>
      <c r="CW56" t="s">
        <v>90</v>
      </c>
      <c r="CX56" t="s">
        <v>90</v>
      </c>
    </row>
    <row r="57" spans="1:102" x14ac:dyDescent="0.25">
      <c r="A57">
        <v>56</v>
      </c>
      <c r="B57" t="s">
        <v>161</v>
      </c>
      <c r="C57">
        <v>76201</v>
      </c>
      <c r="D57">
        <v>39529</v>
      </c>
      <c r="E57">
        <v>16820</v>
      </c>
      <c r="F57">
        <v>26749</v>
      </c>
      <c r="G57">
        <v>21191</v>
      </c>
      <c r="H57">
        <v>45.5</v>
      </c>
      <c r="I57">
        <v>72755</v>
      </c>
      <c r="J57">
        <v>2074</v>
      </c>
      <c r="K57">
        <v>2</v>
      </c>
      <c r="L57">
        <v>0.51874647299999999</v>
      </c>
      <c r="M57">
        <v>0.48125352700000001</v>
      </c>
      <c r="N57">
        <v>0.15014238699999999</v>
      </c>
      <c r="O57">
        <v>0.22073201100000001</v>
      </c>
      <c r="P57">
        <v>0.35103213900000002</v>
      </c>
      <c r="Q57">
        <v>0.27809346299999999</v>
      </c>
      <c r="R57">
        <v>0.95477749599999995</v>
      </c>
      <c r="S57">
        <v>2.7217491E-2</v>
      </c>
      <c r="T57">
        <v>1.8005013E-2</v>
      </c>
      <c r="U57">
        <v>2.6246374999999999E-2</v>
      </c>
      <c r="V57">
        <v>2.771079522</v>
      </c>
      <c r="W57">
        <v>4</v>
      </c>
      <c r="X57">
        <v>3</v>
      </c>
      <c r="Y57">
        <v>0.29309494899999999</v>
      </c>
      <c r="Z57">
        <v>31</v>
      </c>
      <c r="AA57">
        <v>0.364033</v>
      </c>
      <c r="AB57">
        <v>1.5499999999999999E-3</v>
      </c>
      <c r="AC57">
        <v>0.362483</v>
      </c>
      <c r="AD57">
        <v>30</v>
      </c>
      <c r="AE57">
        <v>0.40681880799999998</v>
      </c>
      <c r="AF57">
        <v>0.393695621</v>
      </c>
      <c r="AG57">
        <v>643.11693170000001</v>
      </c>
      <c r="AH57">
        <v>818</v>
      </c>
      <c r="AI57">
        <v>10.73476726</v>
      </c>
      <c r="AJ57">
        <v>491</v>
      </c>
      <c r="AK57">
        <v>6.4434849940000003</v>
      </c>
      <c r="AL57">
        <v>60</v>
      </c>
      <c r="AM57" t="s">
        <v>88</v>
      </c>
      <c r="AN57">
        <v>0.78739124199999999</v>
      </c>
      <c r="AO57">
        <v>16137.25</v>
      </c>
      <c r="AP57">
        <v>6131.8333329999996</v>
      </c>
      <c r="AQ57">
        <v>15891.833329999999</v>
      </c>
      <c r="AR57">
        <v>6172.4166670000004</v>
      </c>
      <c r="AS57">
        <v>211.77215519999999</v>
      </c>
      <c r="AT57">
        <v>80.469197690000001</v>
      </c>
      <c r="AU57">
        <v>38</v>
      </c>
      <c r="AV57">
        <v>6.0000000000000001E-3</v>
      </c>
      <c r="AW57">
        <v>26</v>
      </c>
      <c r="AX57">
        <v>0.34120287100000002</v>
      </c>
      <c r="AY57">
        <v>21</v>
      </c>
      <c r="AZ57">
        <v>0.27558693499999998</v>
      </c>
      <c r="BA57">
        <v>0</v>
      </c>
      <c r="BB57">
        <v>0</v>
      </c>
      <c r="BC57">
        <v>26.9</v>
      </c>
      <c r="BD57" t="s">
        <v>89</v>
      </c>
      <c r="BE57">
        <v>0</v>
      </c>
      <c r="BF57">
        <v>0</v>
      </c>
      <c r="BG57">
        <v>88</v>
      </c>
      <c r="BH57">
        <v>35</v>
      </c>
      <c r="BI57">
        <v>0.39772727299999999</v>
      </c>
      <c r="BJ57" t="s">
        <v>120</v>
      </c>
      <c r="BK57">
        <v>100</v>
      </c>
      <c r="BL57">
        <v>1.3123187359999999</v>
      </c>
      <c r="BM57">
        <v>45424</v>
      </c>
      <c r="BN57">
        <v>1346</v>
      </c>
      <c r="BO57">
        <v>27</v>
      </c>
      <c r="BP57">
        <v>0.31</v>
      </c>
      <c r="BQ57" t="s">
        <v>91</v>
      </c>
      <c r="BR57">
        <v>3</v>
      </c>
      <c r="BS57">
        <v>3</v>
      </c>
      <c r="BT57">
        <v>2</v>
      </c>
      <c r="BU57">
        <v>1</v>
      </c>
      <c r="BV57">
        <v>3.9369561999999997E-2</v>
      </c>
      <c r="BW57">
        <v>3.9369561999999997E-2</v>
      </c>
      <c r="BX57">
        <v>2.6246374999999999E-2</v>
      </c>
      <c r="BY57">
        <v>1.3123187E-2</v>
      </c>
      <c r="BZ57">
        <v>3</v>
      </c>
      <c r="CA57">
        <v>3.9369561999999997E-2</v>
      </c>
      <c r="CB57">
        <v>10</v>
      </c>
      <c r="CC57">
        <v>0.131231874</v>
      </c>
      <c r="CD57" t="s">
        <v>90</v>
      </c>
      <c r="CE57">
        <v>0</v>
      </c>
      <c r="CF57">
        <v>0</v>
      </c>
      <c r="CG57" t="s">
        <v>90</v>
      </c>
      <c r="CH57" t="s">
        <v>98</v>
      </c>
      <c r="CI57" t="s">
        <v>89</v>
      </c>
      <c r="CJ57">
        <v>34</v>
      </c>
      <c r="CK57" t="s">
        <v>90</v>
      </c>
      <c r="CL57" t="s">
        <v>90</v>
      </c>
      <c r="CM57" t="s">
        <v>90</v>
      </c>
      <c r="CN57" t="s">
        <v>90</v>
      </c>
      <c r="CO57" t="s">
        <v>90</v>
      </c>
      <c r="CP57" t="s">
        <v>90</v>
      </c>
      <c r="CQ57" t="s">
        <v>194</v>
      </c>
      <c r="CR57" t="s">
        <v>90</v>
      </c>
      <c r="CS57" t="s">
        <v>90</v>
      </c>
      <c r="CT57" t="s">
        <v>195</v>
      </c>
      <c r="CU57" t="s">
        <v>90</v>
      </c>
      <c r="CV57" t="s">
        <v>90</v>
      </c>
      <c r="CW57" t="s">
        <v>90</v>
      </c>
      <c r="CX57" t="s">
        <v>90</v>
      </c>
    </row>
    <row r="58" spans="1:102" x14ac:dyDescent="0.25">
      <c r="A58">
        <v>57</v>
      </c>
      <c r="B58" t="s">
        <v>162</v>
      </c>
      <c r="C58">
        <v>6302</v>
      </c>
      <c r="D58">
        <v>3303</v>
      </c>
      <c r="E58">
        <v>1337</v>
      </c>
      <c r="F58">
        <v>2140</v>
      </c>
      <c r="G58">
        <v>2232</v>
      </c>
      <c r="H58">
        <v>52.4</v>
      </c>
      <c r="I58">
        <v>5951</v>
      </c>
      <c r="J58">
        <v>156</v>
      </c>
      <c r="K58">
        <v>2</v>
      </c>
      <c r="L58">
        <v>0.52411932699999997</v>
      </c>
      <c r="M58">
        <v>0.47588067299999998</v>
      </c>
      <c r="N58">
        <v>9.4097111999999997E-2</v>
      </c>
      <c r="O58">
        <v>0.21215487099999999</v>
      </c>
      <c r="P58">
        <v>0.33957473799999999</v>
      </c>
      <c r="Q58">
        <v>0.35417327799999998</v>
      </c>
      <c r="R58">
        <v>0.94430339600000002</v>
      </c>
      <c r="S58">
        <v>2.4754045999999998E-2</v>
      </c>
      <c r="T58">
        <v>3.0942557999999998E-2</v>
      </c>
      <c r="U58">
        <v>0.31735956799999998</v>
      </c>
      <c r="V58">
        <v>0</v>
      </c>
      <c r="W58">
        <v>1</v>
      </c>
      <c r="X58">
        <v>4</v>
      </c>
      <c r="Y58">
        <v>0</v>
      </c>
      <c r="Z58" t="s">
        <v>102</v>
      </c>
      <c r="AA58" t="s">
        <v>102</v>
      </c>
      <c r="AB58" t="s">
        <v>102</v>
      </c>
      <c r="AC58" t="s">
        <v>102</v>
      </c>
      <c r="AD58" t="s">
        <v>102</v>
      </c>
      <c r="AE58" t="s">
        <v>102</v>
      </c>
      <c r="AF58" t="s">
        <v>102</v>
      </c>
      <c r="AG58">
        <v>391.0705557</v>
      </c>
      <c r="AH58">
        <v>23</v>
      </c>
      <c r="AI58">
        <v>3.6496350359999998</v>
      </c>
      <c r="AJ58" t="s">
        <v>102</v>
      </c>
      <c r="AK58" t="s">
        <v>102</v>
      </c>
      <c r="AL58" t="s">
        <v>102</v>
      </c>
      <c r="AM58" t="s">
        <v>113</v>
      </c>
      <c r="AN58" t="s">
        <v>102</v>
      </c>
      <c r="AO58">
        <v>1177.083333</v>
      </c>
      <c r="AP58">
        <v>376.5</v>
      </c>
      <c r="AQ58">
        <v>1146.083333</v>
      </c>
      <c r="AR58">
        <v>382.33333329999999</v>
      </c>
      <c r="AS58">
        <v>186.7793293</v>
      </c>
      <c r="AT58">
        <v>59.74293875</v>
      </c>
      <c r="AU58">
        <v>2</v>
      </c>
      <c r="AV58">
        <v>7.0000000000000001E-3</v>
      </c>
      <c r="AW58">
        <v>3</v>
      </c>
      <c r="AX58">
        <v>0.476039353</v>
      </c>
      <c r="AY58">
        <v>0</v>
      </c>
      <c r="AZ58">
        <v>0</v>
      </c>
      <c r="BA58">
        <v>0</v>
      </c>
      <c r="BB58">
        <v>0</v>
      </c>
      <c r="BC58">
        <v>53.9</v>
      </c>
      <c r="BD58" t="s">
        <v>131</v>
      </c>
      <c r="BE58">
        <v>0</v>
      </c>
      <c r="BF58">
        <v>0</v>
      </c>
      <c r="BG58">
        <v>8</v>
      </c>
      <c r="BH58" t="s">
        <v>102</v>
      </c>
      <c r="BI58">
        <v>0.13888</v>
      </c>
      <c r="BJ58" t="s">
        <v>90</v>
      </c>
      <c r="BK58" t="s">
        <v>102</v>
      </c>
      <c r="BL58" t="s">
        <v>102</v>
      </c>
      <c r="BM58">
        <v>44926</v>
      </c>
      <c r="BN58">
        <v>2015</v>
      </c>
      <c r="BO58">
        <v>15.6</v>
      </c>
      <c r="BP58">
        <v>0</v>
      </c>
      <c r="BQ58" t="s">
        <v>91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44</v>
      </c>
      <c r="CC58">
        <v>6.9819105050000001</v>
      </c>
      <c r="CD58" t="s">
        <v>90</v>
      </c>
      <c r="CE58">
        <v>0</v>
      </c>
      <c r="CF58">
        <v>0</v>
      </c>
      <c r="CG58" t="s">
        <v>93</v>
      </c>
      <c r="CH58" t="s">
        <v>98</v>
      </c>
      <c r="CI58" t="s">
        <v>108</v>
      </c>
      <c r="CJ58">
        <v>12.5</v>
      </c>
      <c r="CK58" t="s">
        <v>194</v>
      </c>
      <c r="CL58" t="s">
        <v>90</v>
      </c>
      <c r="CM58" t="s">
        <v>90</v>
      </c>
      <c r="CN58" t="s">
        <v>194</v>
      </c>
      <c r="CO58" t="s">
        <v>194</v>
      </c>
      <c r="CP58" t="s">
        <v>195</v>
      </c>
      <c r="CQ58" t="s">
        <v>102</v>
      </c>
      <c r="CR58" t="s">
        <v>90</v>
      </c>
      <c r="CS58" t="s">
        <v>194</v>
      </c>
      <c r="CT58" t="s">
        <v>195</v>
      </c>
      <c r="CU58" t="s">
        <v>195</v>
      </c>
      <c r="CV58" t="s">
        <v>102</v>
      </c>
      <c r="CW58" t="s">
        <v>90</v>
      </c>
      <c r="CX58" t="s">
        <v>195</v>
      </c>
    </row>
    <row r="59" spans="1:102" x14ac:dyDescent="0.25">
      <c r="A59">
        <v>58</v>
      </c>
      <c r="B59" t="s">
        <v>163</v>
      </c>
      <c r="C59">
        <v>41832</v>
      </c>
      <c r="D59">
        <v>21060</v>
      </c>
      <c r="E59">
        <v>8912</v>
      </c>
      <c r="F59">
        <v>14858</v>
      </c>
      <c r="G59">
        <v>11449</v>
      </c>
      <c r="H59">
        <v>46.9</v>
      </c>
      <c r="I59">
        <v>40887</v>
      </c>
      <c r="J59">
        <v>235</v>
      </c>
      <c r="K59">
        <v>2</v>
      </c>
      <c r="L59">
        <v>0.50344234099999996</v>
      </c>
      <c r="M59">
        <v>0.49655765899999998</v>
      </c>
      <c r="N59">
        <v>0.15808472000000001</v>
      </c>
      <c r="O59">
        <v>0.213042647</v>
      </c>
      <c r="P59">
        <v>0.35518263500000002</v>
      </c>
      <c r="Q59">
        <v>0.27368999799999999</v>
      </c>
      <c r="R59">
        <v>0.977409639</v>
      </c>
      <c r="S59">
        <v>5.6177090000000002E-3</v>
      </c>
      <c r="T59">
        <v>1.6972653000000001E-2</v>
      </c>
      <c r="U59">
        <v>4.7810288999999999E-2</v>
      </c>
      <c r="V59">
        <v>2.0067544420000001</v>
      </c>
      <c r="W59">
        <v>4</v>
      </c>
      <c r="X59">
        <v>3</v>
      </c>
      <c r="Y59">
        <v>0.26919876700000001</v>
      </c>
      <c r="Z59">
        <v>1</v>
      </c>
      <c r="AA59">
        <v>4.4999999999999997E-3</v>
      </c>
      <c r="AB59">
        <v>0</v>
      </c>
      <c r="AC59">
        <v>4.4999999999999997E-3</v>
      </c>
      <c r="AD59">
        <v>1</v>
      </c>
      <c r="AE59">
        <v>2.3905144E-2</v>
      </c>
      <c r="AF59">
        <v>2.3905144E-2</v>
      </c>
      <c r="AG59">
        <v>510.30297100000001</v>
      </c>
      <c r="AH59">
        <v>260</v>
      </c>
      <c r="AI59">
        <v>6.2153375410000002</v>
      </c>
      <c r="AJ59">
        <v>130</v>
      </c>
      <c r="AK59">
        <v>3.1076687700000001</v>
      </c>
      <c r="AL59" t="s">
        <v>102</v>
      </c>
      <c r="AM59" t="s">
        <v>113</v>
      </c>
      <c r="AN59" t="s">
        <v>102</v>
      </c>
      <c r="AO59">
        <v>8327.9166669999995</v>
      </c>
      <c r="AP59">
        <v>3592.666667</v>
      </c>
      <c r="AQ59">
        <v>8013.6666670000004</v>
      </c>
      <c r="AR59">
        <v>3527.333333</v>
      </c>
      <c r="AS59">
        <v>199.0800504</v>
      </c>
      <c r="AT59">
        <v>85.883215399999997</v>
      </c>
      <c r="AU59">
        <v>27</v>
      </c>
      <c r="AV59">
        <v>8.0000000000000002E-3</v>
      </c>
      <c r="AW59">
        <v>14</v>
      </c>
      <c r="AX59">
        <v>0.33467202099999999</v>
      </c>
      <c r="AY59">
        <v>0</v>
      </c>
      <c r="AZ59">
        <v>0</v>
      </c>
      <c r="BA59">
        <v>0</v>
      </c>
      <c r="BB59">
        <v>0</v>
      </c>
      <c r="BC59">
        <v>11.3</v>
      </c>
      <c r="BD59" t="s">
        <v>89</v>
      </c>
      <c r="BE59">
        <v>0</v>
      </c>
      <c r="BF59">
        <v>0</v>
      </c>
      <c r="BG59">
        <v>20</v>
      </c>
      <c r="BH59">
        <v>6</v>
      </c>
      <c r="BI59">
        <v>0.3</v>
      </c>
      <c r="BJ59" t="s">
        <v>90</v>
      </c>
      <c r="BK59">
        <v>10</v>
      </c>
      <c r="BL59">
        <v>0.239051444</v>
      </c>
      <c r="BM59">
        <v>50160</v>
      </c>
      <c r="BN59">
        <v>1362</v>
      </c>
      <c r="BO59">
        <v>18.5</v>
      </c>
      <c r="BP59">
        <v>0.33</v>
      </c>
      <c r="BQ59" t="s">
        <v>91</v>
      </c>
      <c r="BR59">
        <v>2</v>
      </c>
      <c r="BS59">
        <v>2</v>
      </c>
      <c r="BT59">
        <v>0</v>
      </c>
      <c r="BU59">
        <v>0</v>
      </c>
      <c r="BV59">
        <v>4.7810288999999999E-2</v>
      </c>
      <c r="BW59">
        <v>4.7810288999999999E-2</v>
      </c>
      <c r="BX59">
        <v>0</v>
      </c>
      <c r="BY59">
        <v>0</v>
      </c>
      <c r="BZ59">
        <v>0</v>
      </c>
      <c r="CA59">
        <v>0</v>
      </c>
      <c r="CB59">
        <v>41</v>
      </c>
      <c r="CC59">
        <v>0.98011092</v>
      </c>
      <c r="CD59" t="s">
        <v>90</v>
      </c>
      <c r="CE59">
        <v>0</v>
      </c>
      <c r="CF59">
        <v>0</v>
      </c>
      <c r="CG59" t="s">
        <v>93</v>
      </c>
      <c r="CH59" t="s">
        <v>98</v>
      </c>
      <c r="CI59" t="s">
        <v>89</v>
      </c>
      <c r="CJ59">
        <v>19</v>
      </c>
      <c r="CK59" t="s">
        <v>194</v>
      </c>
      <c r="CL59" t="s">
        <v>90</v>
      </c>
      <c r="CM59" t="s">
        <v>90</v>
      </c>
      <c r="CN59" t="s">
        <v>90</v>
      </c>
      <c r="CO59" t="s">
        <v>90</v>
      </c>
      <c r="CP59" t="s">
        <v>195</v>
      </c>
      <c r="CQ59" t="s">
        <v>90</v>
      </c>
      <c r="CR59" t="s">
        <v>90</v>
      </c>
      <c r="CS59" t="s">
        <v>90</v>
      </c>
      <c r="CT59" t="s">
        <v>195</v>
      </c>
      <c r="CU59" t="s">
        <v>195</v>
      </c>
      <c r="CV59" t="s">
        <v>102</v>
      </c>
      <c r="CW59" t="s">
        <v>90</v>
      </c>
      <c r="CX59" t="s">
        <v>90</v>
      </c>
    </row>
    <row r="60" spans="1:102" x14ac:dyDescent="0.25">
      <c r="A60">
        <v>59</v>
      </c>
      <c r="B60" t="s">
        <v>164</v>
      </c>
      <c r="C60">
        <v>42031</v>
      </c>
      <c r="D60">
        <v>20843</v>
      </c>
      <c r="E60">
        <v>10456</v>
      </c>
      <c r="F60">
        <v>13453</v>
      </c>
      <c r="G60">
        <v>11170</v>
      </c>
      <c r="H60">
        <v>43.2</v>
      </c>
      <c r="I60">
        <v>40821</v>
      </c>
      <c r="J60">
        <v>222</v>
      </c>
      <c r="K60">
        <v>6</v>
      </c>
      <c r="L60">
        <v>0.49589588600000001</v>
      </c>
      <c r="M60">
        <v>0.50410411399999999</v>
      </c>
      <c r="N60">
        <v>0.165401727</v>
      </c>
      <c r="O60">
        <v>0.248768766</v>
      </c>
      <c r="P60">
        <v>0.32007327899999999</v>
      </c>
      <c r="Q60">
        <v>0.26575622799999998</v>
      </c>
      <c r="R60">
        <v>0.97121172499999997</v>
      </c>
      <c r="S60">
        <v>5.2818159999999999E-3</v>
      </c>
      <c r="T60">
        <v>2.350646E-2</v>
      </c>
      <c r="U60">
        <v>0.142751778</v>
      </c>
      <c r="V60">
        <v>2.7732896039999999</v>
      </c>
      <c r="W60">
        <v>4</v>
      </c>
      <c r="X60">
        <v>3</v>
      </c>
      <c r="Y60">
        <v>0</v>
      </c>
      <c r="Z60">
        <v>3</v>
      </c>
      <c r="AA60">
        <v>1.5299999999999999E-3</v>
      </c>
      <c r="AB60">
        <v>0</v>
      </c>
      <c r="AC60">
        <v>1.5299999999999999E-3</v>
      </c>
      <c r="AD60">
        <v>2</v>
      </c>
      <c r="AE60">
        <v>7.1375888999999998E-2</v>
      </c>
      <c r="AF60">
        <v>4.7583925999999999E-2</v>
      </c>
      <c r="AG60">
        <v>620.10755549999999</v>
      </c>
      <c r="AH60">
        <v>321</v>
      </c>
      <c r="AI60">
        <v>7.6372201469999998</v>
      </c>
      <c r="AJ60">
        <v>135</v>
      </c>
      <c r="AK60">
        <v>3.2119150150000002</v>
      </c>
      <c r="AL60">
        <v>12</v>
      </c>
      <c r="AM60" t="s">
        <v>88</v>
      </c>
      <c r="AN60">
        <v>0.28550355700000002</v>
      </c>
      <c r="AO60">
        <v>9758.0833330000005</v>
      </c>
      <c r="AP60">
        <v>3989</v>
      </c>
      <c r="AQ60">
        <v>9506.25</v>
      </c>
      <c r="AR60">
        <v>3985.25</v>
      </c>
      <c r="AS60">
        <v>232.16395829999999</v>
      </c>
      <c r="AT60">
        <v>94.906140710000003</v>
      </c>
      <c r="AU60">
        <v>28</v>
      </c>
      <c r="AV60">
        <v>0.01</v>
      </c>
      <c r="AW60">
        <v>12</v>
      </c>
      <c r="AX60">
        <v>0.28550355700000002</v>
      </c>
      <c r="AY60">
        <v>40</v>
      </c>
      <c r="AZ60">
        <v>0.951678523</v>
      </c>
      <c r="BA60">
        <v>1</v>
      </c>
      <c r="BB60">
        <v>2.3791962999999999E-2</v>
      </c>
      <c r="BC60">
        <v>62.8</v>
      </c>
      <c r="BD60" t="s">
        <v>89</v>
      </c>
      <c r="BE60">
        <v>0</v>
      </c>
      <c r="BF60">
        <v>0</v>
      </c>
      <c r="BG60">
        <v>21</v>
      </c>
      <c r="BH60" t="s">
        <v>102</v>
      </c>
      <c r="BI60">
        <v>0.13888</v>
      </c>
      <c r="BJ60" t="s">
        <v>90</v>
      </c>
      <c r="BK60">
        <v>19</v>
      </c>
      <c r="BL60">
        <v>0.45204729799999999</v>
      </c>
      <c r="BM60">
        <v>48449</v>
      </c>
      <c r="BN60">
        <v>1306</v>
      </c>
      <c r="BO60">
        <v>14.3</v>
      </c>
      <c r="BP60">
        <v>1</v>
      </c>
      <c r="BQ60" t="s">
        <v>91</v>
      </c>
      <c r="BR60">
        <v>4</v>
      </c>
      <c r="BS60">
        <v>4</v>
      </c>
      <c r="BT60">
        <v>3</v>
      </c>
      <c r="BU60">
        <v>2</v>
      </c>
      <c r="BV60">
        <v>9.5167851999999997E-2</v>
      </c>
      <c r="BW60">
        <v>9.5167851999999997E-2</v>
      </c>
      <c r="BX60">
        <v>7.1375888999999998E-2</v>
      </c>
      <c r="BY60">
        <v>4.7583925999999999E-2</v>
      </c>
      <c r="BZ60">
        <v>3</v>
      </c>
      <c r="CA60">
        <v>7.1375888999999998E-2</v>
      </c>
      <c r="CB60">
        <v>33</v>
      </c>
      <c r="CC60">
        <v>0.785134781</v>
      </c>
      <c r="CD60" t="s">
        <v>90</v>
      </c>
      <c r="CE60">
        <v>0</v>
      </c>
      <c r="CF60">
        <v>0</v>
      </c>
      <c r="CG60" t="s">
        <v>90</v>
      </c>
      <c r="CH60" t="s">
        <v>94</v>
      </c>
      <c r="CI60" t="s">
        <v>89</v>
      </c>
      <c r="CJ60">
        <v>9</v>
      </c>
      <c r="CK60" t="s">
        <v>90</v>
      </c>
      <c r="CL60" t="s">
        <v>90</v>
      </c>
      <c r="CM60" t="s">
        <v>90</v>
      </c>
      <c r="CN60" t="s">
        <v>90</v>
      </c>
      <c r="CO60" t="s">
        <v>194</v>
      </c>
      <c r="CP60" t="s">
        <v>90</v>
      </c>
      <c r="CQ60" t="s">
        <v>90</v>
      </c>
      <c r="CR60" t="s">
        <v>90</v>
      </c>
      <c r="CS60" t="s">
        <v>90</v>
      </c>
      <c r="CT60" t="s">
        <v>90</v>
      </c>
      <c r="CU60" t="s">
        <v>194</v>
      </c>
      <c r="CV60" t="s">
        <v>90</v>
      </c>
      <c r="CW60" t="s">
        <v>90</v>
      </c>
      <c r="CX60" t="s">
        <v>90</v>
      </c>
    </row>
    <row r="61" spans="1:102" x14ac:dyDescent="0.25">
      <c r="A61">
        <v>60</v>
      </c>
      <c r="B61" t="s">
        <v>165</v>
      </c>
      <c r="C61">
        <v>45178</v>
      </c>
      <c r="D61">
        <v>24910</v>
      </c>
      <c r="E61">
        <v>13572</v>
      </c>
      <c r="F61">
        <v>15432</v>
      </c>
      <c r="G61">
        <v>9557</v>
      </c>
      <c r="H61">
        <v>39.1</v>
      </c>
      <c r="I61">
        <v>39673</v>
      </c>
      <c r="J61">
        <v>3132</v>
      </c>
      <c r="K61">
        <v>2</v>
      </c>
      <c r="L61">
        <v>0.55137456299999998</v>
      </c>
      <c r="M61">
        <v>0.44862543700000002</v>
      </c>
      <c r="N61">
        <v>0.14646509399999999</v>
      </c>
      <c r="O61">
        <v>0.30041170499999997</v>
      </c>
      <c r="P61">
        <v>0.34158218600000001</v>
      </c>
      <c r="Q61">
        <v>0.211541016</v>
      </c>
      <c r="R61">
        <v>0.87814865600000003</v>
      </c>
      <c r="S61">
        <v>6.9325778000000005E-2</v>
      </c>
      <c r="T61">
        <v>5.2525566000000003E-2</v>
      </c>
      <c r="U61">
        <v>4.4269335E-2</v>
      </c>
      <c r="V61">
        <v>2.0849336109999999</v>
      </c>
      <c r="W61">
        <v>4</v>
      </c>
      <c r="X61">
        <v>2</v>
      </c>
      <c r="Y61">
        <v>0.28530670499999999</v>
      </c>
      <c r="Z61">
        <v>2</v>
      </c>
      <c r="AA61">
        <v>2E-3</v>
      </c>
      <c r="AB61">
        <v>0</v>
      </c>
      <c r="AC61">
        <v>2E-3</v>
      </c>
      <c r="AD61">
        <v>0</v>
      </c>
      <c r="AE61">
        <v>4.4269335E-2</v>
      </c>
      <c r="AF61">
        <v>0</v>
      </c>
      <c r="AG61">
        <v>568.70404919999999</v>
      </c>
      <c r="AH61">
        <v>135</v>
      </c>
      <c r="AI61">
        <v>2.988180088</v>
      </c>
      <c r="AJ61">
        <v>102</v>
      </c>
      <c r="AK61">
        <v>2.2577360660000001</v>
      </c>
      <c r="AL61" t="s">
        <v>102</v>
      </c>
      <c r="AM61" t="s">
        <v>113</v>
      </c>
      <c r="AN61" t="s">
        <v>102</v>
      </c>
      <c r="AO61">
        <v>5775.1666670000004</v>
      </c>
      <c r="AP61">
        <v>2520.916667</v>
      </c>
      <c r="AQ61">
        <v>5689.5</v>
      </c>
      <c r="AR61">
        <v>2534.5</v>
      </c>
      <c r="AS61">
        <v>127.8313929</v>
      </c>
      <c r="AT61">
        <v>55.799651750000002</v>
      </c>
      <c r="AU61">
        <v>12</v>
      </c>
      <c r="AV61">
        <v>4.0000000000000001E-3</v>
      </c>
      <c r="AW61">
        <v>15</v>
      </c>
      <c r="AX61">
        <v>0.33202000999999998</v>
      </c>
      <c r="AY61">
        <v>1</v>
      </c>
      <c r="AZ61">
        <v>2.2134667E-2</v>
      </c>
      <c r="BA61">
        <v>1</v>
      </c>
      <c r="BB61">
        <v>2.2134667E-2</v>
      </c>
      <c r="BC61">
        <v>23.3</v>
      </c>
      <c r="BD61" t="s">
        <v>89</v>
      </c>
      <c r="BE61">
        <v>0</v>
      </c>
      <c r="BF61">
        <v>0</v>
      </c>
      <c r="BG61">
        <v>127</v>
      </c>
      <c r="BH61">
        <v>55</v>
      </c>
      <c r="BI61">
        <v>0.433070866</v>
      </c>
      <c r="BJ61" t="s">
        <v>120</v>
      </c>
      <c r="BK61">
        <v>37</v>
      </c>
      <c r="BL61">
        <v>0.81898269099999998</v>
      </c>
      <c r="BM61">
        <v>51349</v>
      </c>
      <c r="BN61">
        <v>2078</v>
      </c>
      <c r="BO61">
        <v>15.6</v>
      </c>
      <c r="BP61">
        <v>2.5</v>
      </c>
      <c r="BQ61" t="s">
        <v>91</v>
      </c>
      <c r="BR61">
        <v>3</v>
      </c>
      <c r="BS61">
        <v>3</v>
      </c>
      <c r="BT61">
        <v>1</v>
      </c>
      <c r="BU61">
        <v>3</v>
      </c>
      <c r="BV61">
        <v>6.6404002000000004E-2</v>
      </c>
      <c r="BW61">
        <v>6.6404002000000004E-2</v>
      </c>
      <c r="BX61">
        <v>2.2134667E-2</v>
      </c>
      <c r="BY61">
        <v>6.6404002000000004E-2</v>
      </c>
      <c r="BZ61">
        <v>2</v>
      </c>
      <c r="CA61">
        <v>4.4269335E-2</v>
      </c>
      <c r="CB61">
        <v>65</v>
      </c>
      <c r="CC61">
        <v>1.438753376</v>
      </c>
      <c r="CD61" t="s">
        <v>90</v>
      </c>
      <c r="CE61">
        <v>0</v>
      </c>
      <c r="CF61">
        <v>0</v>
      </c>
      <c r="CG61" t="s">
        <v>90</v>
      </c>
      <c r="CH61" t="s">
        <v>94</v>
      </c>
      <c r="CI61" t="s">
        <v>89</v>
      </c>
      <c r="CJ61">
        <v>12.5</v>
      </c>
      <c r="CK61" t="s">
        <v>195</v>
      </c>
      <c r="CL61" t="s">
        <v>194</v>
      </c>
      <c r="CM61" t="s">
        <v>90</v>
      </c>
      <c r="CN61" t="s">
        <v>90</v>
      </c>
      <c r="CO61" t="s">
        <v>90</v>
      </c>
      <c r="CP61" t="s">
        <v>195</v>
      </c>
      <c r="CQ61" t="s">
        <v>90</v>
      </c>
      <c r="CR61" t="s">
        <v>90</v>
      </c>
      <c r="CS61" t="s">
        <v>90</v>
      </c>
      <c r="CT61" t="s">
        <v>90</v>
      </c>
      <c r="CU61" t="s">
        <v>194</v>
      </c>
      <c r="CV61" t="s">
        <v>102</v>
      </c>
      <c r="CW61" t="s">
        <v>195</v>
      </c>
      <c r="CX61" t="s">
        <v>195</v>
      </c>
    </row>
    <row r="62" spans="1:102" x14ac:dyDescent="0.25">
      <c r="A62">
        <v>61</v>
      </c>
      <c r="B62" t="s">
        <v>166</v>
      </c>
      <c r="C62">
        <v>53460</v>
      </c>
      <c r="D62">
        <v>26309</v>
      </c>
      <c r="E62">
        <v>11486</v>
      </c>
      <c r="F62">
        <v>18170</v>
      </c>
      <c r="G62">
        <v>14969</v>
      </c>
      <c r="H62">
        <v>45.8</v>
      </c>
      <c r="I62">
        <v>51796</v>
      </c>
      <c r="J62">
        <v>445</v>
      </c>
      <c r="K62">
        <v>4</v>
      </c>
      <c r="L62">
        <v>0.49212495299999998</v>
      </c>
      <c r="M62">
        <v>0.50787504699999997</v>
      </c>
      <c r="N62">
        <v>0.16526374899999999</v>
      </c>
      <c r="O62">
        <v>0.21485222600000001</v>
      </c>
      <c r="P62">
        <v>0.33988028399999998</v>
      </c>
      <c r="Q62">
        <v>0.28000374099999997</v>
      </c>
      <c r="R62">
        <v>0.96887392400000005</v>
      </c>
      <c r="S62">
        <v>8.3239809999999994E-3</v>
      </c>
      <c r="T62">
        <v>2.2802095000000001E-2</v>
      </c>
      <c r="U62">
        <v>7.4822296999999996E-2</v>
      </c>
      <c r="V62">
        <v>3.7084934010000001</v>
      </c>
      <c r="W62">
        <v>4</v>
      </c>
      <c r="X62">
        <v>4</v>
      </c>
      <c r="Y62">
        <v>0.64660910599999999</v>
      </c>
      <c r="Z62">
        <v>2</v>
      </c>
      <c r="AA62">
        <v>1.1000000000000001E-3</v>
      </c>
      <c r="AB62">
        <v>0</v>
      </c>
      <c r="AC62">
        <v>1.1000000000000001E-3</v>
      </c>
      <c r="AD62">
        <v>1</v>
      </c>
      <c r="AE62">
        <v>3.7411148999999998E-2</v>
      </c>
      <c r="AF62">
        <v>1.8705573999999999E-2</v>
      </c>
      <c r="AG62">
        <v>732.91240349999998</v>
      </c>
      <c r="AH62">
        <v>706</v>
      </c>
      <c r="AI62">
        <v>13.20613543</v>
      </c>
      <c r="AJ62">
        <v>373</v>
      </c>
      <c r="AK62">
        <v>6.9771791990000001</v>
      </c>
      <c r="AL62">
        <v>37</v>
      </c>
      <c r="AM62" t="s">
        <v>88</v>
      </c>
      <c r="AN62">
        <v>0.69210624799999998</v>
      </c>
      <c r="AO62">
        <v>13768.75</v>
      </c>
      <c r="AP62">
        <v>5549.0833329999996</v>
      </c>
      <c r="AQ62">
        <v>13348</v>
      </c>
      <c r="AR62">
        <v>5446.0833329999996</v>
      </c>
      <c r="AS62">
        <v>257.5523756</v>
      </c>
      <c r="AT62">
        <v>103.7987904</v>
      </c>
      <c r="AU62">
        <v>41</v>
      </c>
      <c r="AV62">
        <v>8.8999999999999996E-2</v>
      </c>
      <c r="AW62">
        <v>22</v>
      </c>
      <c r="AX62">
        <v>0.411522634</v>
      </c>
      <c r="AY62">
        <v>22</v>
      </c>
      <c r="AZ62">
        <v>0.411522634</v>
      </c>
      <c r="BA62">
        <v>4</v>
      </c>
      <c r="BB62">
        <v>7.4822296999999996E-2</v>
      </c>
      <c r="BC62">
        <v>46.3</v>
      </c>
      <c r="BD62" t="s">
        <v>107</v>
      </c>
      <c r="BE62">
        <v>0</v>
      </c>
      <c r="BF62">
        <v>0</v>
      </c>
      <c r="BG62">
        <v>21</v>
      </c>
      <c r="BH62" t="s">
        <v>102</v>
      </c>
      <c r="BI62">
        <v>0.13888</v>
      </c>
      <c r="BJ62" t="s">
        <v>90</v>
      </c>
      <c r="BK62">
        <v>15</v>
      </c>
      <c r="BL62">
        <v>0.28058361399999998</v>
      </c>
      <c r="BM62">
        <v>43885</v>
      </c>
      <c r="BN62">
        <v>1297</v>
      </c>
      <c r="BO62">
        <v>16.399999999999999</v>
      </c>
      <c r="BP62">
        <v>-0.18</v>
      </c>
      <c r="BQ62" t="s">
        <v>91</v>
      </c>
      <c r="BR62">
        <v>5</v>
      </c>
      <c r="BS62">
        <v>4</v>
      </c>
      <c r="BT62">
        <v>1</v>
      </c>
      <c r="BU62">
        <v>2</v>
      </c>
      <c r="BV62">
        <v>9.3527870999999999E-2</v>
      </c>
      <c r="BW62">
        <v>7.4822296999999996E-2</v>
      </c>
      <c r="BX62">
        <v>1.8705573999999999E-2</v>
      </c>
      <c r="BY62">
        <v>3.7411148999999998E-2</v>
      </c>
      <c r="BZ62">
        <v>3</v>
      </c>
      <c r="CA62">
        <v>5.6116723E-2</v>
      </c>
      <c r="CB62">
        <v>41</v>
      </c>
      <c r="CC62">
        <v>0.76692854499999996</v>
      </c>
      <c r="CD62" t="s">
        <v>90</v>
      </c>
      <c r="CE62">
        <v>1</v>
      </c>
      <c r="CF62">
        <v>1.8705573999999999E-2</v>
      </c>
      <c r="CG62" t="s">
        <v>90</v>
      </c>
      <c r="CH62" t="s">
        <v>115</v>
      </c>
      <c r="CI62" t="s">
        <v>108</v>
      </c>
      <c r="CJ62">
        <v>16</v>
      </c>
      <c r="CK62" t="s">
        <v>90</v>
      </c>
      <c r="CL62" t="s">
        <v>90</v>
      </c>
      <c r="CM62" t="s">
        <v>90</v>
      </c>
      <c r="CN62" t="s">
        <v>90</v>
      </c>
      <c r="CO62" t="s">
        <v>90</v>
      </c>
      <c r="CP62" t="s">
        <v>90</v>
      </c>
      <c r="CQ62" t="s">
        <v>90</v>
      </c>
      <c r="CR62" t="s">
        <v>90</v>
      </c>
      <c r="CS62" t="s">
        <v>90</v>
      </c>
      <c r="CT62" t="s">
        <v>90</v>
      </c>
      <c r="CU62" t="s">
        <v>194</v>
      </c>
      <c r="CV62" t="s">
        <v>90</v>
      </c>
      <c r="CW62" t="s">
        <v>90</v>
      </c>
      <c r="CX62" t="s">
        <v>90</v>
      </c>
    </row>
    <row r="63" spans="1:102" x14ac:dyDescent="0.25">
      <c r="A63">
        <v>62</v>
      </c>
      <c r="B63" t="s">
        <v>167</v>
      </c>
      <c r="C63">
        <v>40649</v>
      </c>
      <c r="D63">
        <v>20363</v>
      </c>
      <c r="E63">
        <v>8714</v>
      </c>
      <c r="F63">
        <v>13876</v>
      </c>
      <c r="G63">
        <v>11572</v>
      </c>
      <c r="H63">
        <v>46.4</v>
      </c>
      <c r="I63">
        <v>39766</v>
      </c>
      <c r="J63">
        <v>204</v>
      </c>
      <c r="K63">
        <v>4</v>
      </c>
      <c r="L63">
        <v>0.50094713300000004</v>
      </c>
      <c r="M63">
        <v>0.49905286700000001</v>
      </c>
      <c r="N63">
        <v>0.15958572200000001</v>
      </c>
      <c r="O63">
        <v>0.21437181699999999</v>
      </c>
      <c r="P63">
        <v>0.341361411</v>
      </c>
      <c r="Q63">
        <v>0.28468104999999999</v>
      </c>
      <c r="R63">
        <v>0.97827744800000005</v>
      </c>
      <c r="S63">
        <v>5.0185739999999996E-3</v>
      </c>
      <c r="T63">
        <v>1.6703978000000001E-2</v>
      </c>
      <c r="U63">
        <v>9.8403404999999999E-2</v>
      </c>
      <c r="V63">
        <v>2.4734540909999998</v>
      </c>
      <c r="W63">
        <v>4</v>
      </c>
      <c r="X63">
        <v>1</v>
      </c>
      <c r="Y63">
        <v>0</v>
      </c>
      <c r="Z63" t="s">
        <v>102</v>
      </c>
      <c r="AA63">
        <v>0</v>
      </c>
      <c r="AB63">
        <v>0</v>
      </c>
      <c r="AC63">
        <v>0</v>
      </c>
      <c r="AD63" t="s">
        <v>102</v>
      </c>
      <c r="AE63">
        <v>0</v>
      </c>
      <c r="AF63">
        <v>0</v>
      </c>
      <c r="AG63">
        <v>674.95315430000005</v>
      </c>
      <c r="AH63">
        <v>343</v>
      </c>
      <c r="AI63">
        <v>8.4380919579999993</v>
      </c>
      <c r="AJ63">
        <v>127</v>
      </c>
      <c r="AK63">
        <v>3.124308101</v>
      </c>
      <c r="AL63" t="s">
        <v>102</v>
      </c>
      <c r="AM63" t="s">
        <v>113</v>
      </c>
      <c r="AN63" t="s">
        <v>102</v>
      </c>
      <c r="AO63">
        <v>9076.5833330000005</v>
      </c>
      <c r="AP63">
        <v>3744.083333</v>
      </c>
      <c r="AQ63">
        <v>8800.3333330000005</v>
      </c>
      <c r="AR63">
        <v>3666.416667</v>
      </c>
      <c r="AS63">
        <v>223.2916759</v>
      </c>
      <c r="AT63">
        <v>92.107636920000004</v>
      </c>
      <c r="AU63">
        <v>36</v>
      </c>
      <c r="AV63">
        <v>0.01</v>
      </c>
      <c r="AW63">
        <v>5</v>
      </c>
      <c r="AX63">
        <v>0.12300425600000001</v>
      </c>
      <c r="AY63">
        <v>24</v>
      </c>
      <c r="AZ63">
        <v>0.59042042900000002</v>
      </c>
      <c r="BA63">
        <v>1</v>
      </c>
      <c r="BB63">
        <v>2.4600851E-2</v>
      </c>
      <c r="BC63">
        <v>16</v>
      </c>
      <c r="BD63" t="s">
        <v>89</v>
      </c>
      <c r="BE63">
        <v>0</v>
      </c>
      <c r="BF63">
        <v>0</v>
      </c>
      <c r="BG63">
        <v>23</v>
      </c>
      <c r="BH63">
        <v>6</v>
      </c>
      <c r="BI63">
        <v>0.26086956500000003</v>
      </c>
      <c r="BJ63" t="s">
        <v>90</v>
      </c>
      <c r="BK63">
        <v>6</v>
      </c>
      <c r="BL63">
        <v>0.14760510700000001</v>
      </c>
      <c r="BM63">
        <v>44977</v>
      </c>
      <c r="BN63">
        <v>1505</v>
      </c>
      <c r="BO63" t="s">
        <v>102</v>
      </c>
      <c r="BP63" t="s">
        <v>102</v>
      </c>
      <c r="BQ63" t="s">
        <v>91</v>
      </c>
      <c r="BR63">
        <v>3</v>
      </c>
      <c r="BS63">
        <v>3</v>
      </c>
      <c r="BT63">
        <v>2</v>
      </c>
      <c r="BU63">
        <v>0</v>
      </c>
      <c r="BV63">
        <v>7.3802554000000006E-2</v>
      </c>
      <c r="BW63">
        <v>7.3802554000000006E-2</v>
      </c>
      <c r="BX63">
        <v>4.9201702E-2</v>
      </c>
      <c r="BY63">
        <v>0</v>
      </c>
      <c r="BZ63">
        <v>7</v>
      </c>
      <c r="CA63">
        <v>0.17220595799999999</v>
      </c>
      <c r="CB63">
        <v>251</v>
      </c>
      <c r="CC63">
        <v>6.1748136489999998</v>
      </c>
      <c r="CD63" t="s">
        <v>90</v>
      </c>
      <c r="CE63">
        <v>0</v>
      </c>
      <c r="CF63">
        <v>0</v>
      </c>
      <c r="CG63" t="s">
        <v>90</v>
      </c>
      <c r="CH63" t="s">
        <v>102</v>
      </c>
      <c r="CI63" t="s">
        <v>89</v>
      </c>
      <c r="CJ63">
        <v>67</v>
      </c>
      <c r="CK63" t="s">
        <v>194</v>
      </c>
      <c r="CL63" t="s">
        <v>90</v>
      </c>
      <c r="CM63" t="s">
        <v>90</v>
      </c>
      <c r="CN63" t="s">
        <v>90</v>
      </c>
      <c r="CO63" t="s">
        <v>90</v>
      </c>
      <c r="CP63" t="s">
        <v>90</v>
      </c>
      <c r="CQ63" t="s">
        <v>90</v>
      </c>
      <c r="CR63" t="s">
        <v>195</v>
      </c>
      <c r="CS63" t="s">
        <v>90</v>
      </c>
      <c r="CT63" t="s">
        <v>90</v>
      </c>
      <c r="CU63" t="s">
        <v>195</v>
      </c>
      <c r="CV63" t="s">
        <v>102</v>
      </c>
      <c r="CW63" t="s">
        <v>90</v>
      </c>
      <c r="CX63" t="s">
        <v>90</v>
      </c>
    </row>
    <row r="64" spans="1:102" x14ac:dyDescent="0.25">
      <c r="A64">
        <v>63</v>
      </c>
      <c r="B64" t="s">
        <v>168</v>
      </c>
      <c r="C64">
        <v>208269</v>
      </c>
      <c r="D64">
        <v>101979</v>
      </c>
      <c r="E64">
        <v>48069</v>
      </c>
      <c r="F64">
        <v>71662</v>
      </c>
      <c r="G64">
        <v>54698</v>
      </c>
      <c r="H64">
        <v>44.3</v>
      </c>
      <c r="I64">
        <v>195449</v>
      </c>
      <c r="J64">
        <v>5987</v>
      </c>
      <c r="K64">
        <v>23</v>
      </c>
      <c r="L64">
        <v>0.48965040399999998</v>
      </c>
      <c r="M64">
        <v>0.51034959599999996</v>
      </c>
      <c r="N64">
        <v>0.16248217400000001</v>
      </c>
      <c r="O64">
        <v>0.23080247200000001</v>
      </c>
      <c r="P64">
        <v>0.344083853</v>
      </c>
      <c r="Q64">
        <v>0.26263150099999999</v>
      </c>
      <c r="R64">
        <v>0.93844499199999998</v>
      </c>
      <c r="S64">
        <v>2.8746476999999999E-2</v>
      </c>
      <c r="T64">
        <v>3.2808531000000002E-2</v>
      </c>
      <c r="U64">
        <v>0.11043410200000001</v>
      </c>
      <c r="V64">
        <v>4.250388257</v>
      </c>
      <c r="W64">
        <v>4</v>
      </c>
      <c r="X64">
        <v>4</v>
      </c>
      <c r="Y64">
        <v>1.0433645380000001</v>
      </c>
      <c r="Z64">
        <v>52</v>
      </c>
      <c r="AA64">
        <v>0.22159999999999999</v>
      </c>
      <c r="AB64">
        <v>5.8409999999999997E-2</v>
      </c>
      <c r="AC64">
        <v>0.16319</v>
      </c>
      <c r="AD64">
        <v>57</v>
      </c>
      <c r="AE64">
        <v>0.24967710000000001</v>
      </c>
      <c r="AF64">
        <v>0.27368451399999999</v>
      </c>
      <c r="AG64">
        <v>719.44552629999998</v>
      </c>
      <c r="AH64">
        <v>3007</v>
      </c>
      <c r="AI64">
        <v>14.43805847</v>
      </c>
      <c r="AJ64">
        <v>1718</v>
      </c>
      <c r="AK64">
        <v>8.2489472750000008</v>
      </c>
      <c r="AL64">
        <v>187</v>
      </c>
      <c r="AM64" t="s">
        <v>88</v>
      </c>
      <c r="AN64">
        <v>0.89787726400000001</v>
      </c>
      <c r="AO64">
        <v>39148.5</v>
      </c>
      <c r="AP64">
        <v>15576.75</v>
      </c>
      <c r="AQ64">
        <v>37980.333330000001</v>
      </c>
      <c r="AR64">
        <v>15436.916670000001</v>
      </c>
      <c r="AS64">
        <v>187.9708454</v>
      </c>
      <c r="AT64">
        <v>74.791495609999998</v>
      </c>
      <c r="AU64">
        <v>81</v>
      </c>
      <c r="AV64">
        <v>2.5999999999999999E-2</v>
      </c>
      <c r="AW64">
        <v>115</v>
      </c>
      <c r="AX64">
        <v>0.55217050999999995</v>
      </c>
      <c r="AY64">
        <v>162</v>
      </c>
      <c r="AZ64">
        <v>0.77784019699999996</v>
      </c>
      <c r="BA64">
        <v>34</v>
      </c>
      <c r="BB64">
        <v>0.16325041200000001</v>
      </c>
      <c r="BC64">
        <v>23.7</v>
      </c>
      <c r="BD64" t="s">
        <v>103</v>
      </c>
      <c r="BE64">
        <v>70</v>
      </c>
      <c r="BF64">
        <v>0.33610378899999999</v>
      </c>
      <c r="BG64">
        <v>111</v>
      </c>
      <c r="BH64">
        <v>12</v>
      </c>
      <c r="BI64">
        <v>0.10810810799999999</v>
      </c>
      <c r="BJ64" t="s">
        <v>96</v>
      </c>
      <c r="BK64">
        <v>125</v>
      </c>
      <c r="BL64">
        <v>0.60018533699999999</v>
      </c>
      <c r="BM64">
        <v>57534</v>
      </c>
      <c r="BN64">
        <v>1004</v>
      </c>
      <c r="BO64">
        <v>51</v>
      </c>
      <c r="BP64">
        <v>0.45</v>
      </c>
      <c r="BQ64" t="s">
        <v>91</v>
      </c>
      <c r="BR64">
        <v>12</v>
      </c>
      <c r="BS64">
        <v>9</v>
      </c>
      <c r="BT64">
        <v>7</v>
      </c>
      <c r="BU64">
        <v>8</v>
      </c>
      <c r="BV64">
        <v>5.7617792000000001E-2</v>
      </c>
      <c r="BW64">
        <v>4.3213344000000001E-2</v>
      </c>
      <c r="BX64">
        <v>3.3610379000000003E-2</v>
      </c>
      <c r="BY64">
        <v>3.8411861999999998E-2</v>
      </c>
      <c r="BZ64">
        <v>8</v>
      </c>
      <c r="CA64">
        <v>3.8411861999999998E-2</v>
      </c>
      <c r="CB64">
        <v>56</v>
      </c>
      <c r="CC64">
        <v>0.26888303099999999</v>
      </c>
      <c r="CD64" t="s">
        <v>90</v>
      </c>
      <c r="CE64">
        <v>3</v>
      </c>
      <c r="CF64">
        <v>1.4404448E-2</v>
      </c>
      <c r="CG64" t="s">
        <v>90</v>
      </c>
      <c r="CH64" t="s">
        <v>98</v>
      </c>
      <c r="CI64" t="s">
        <v>103</v>
      </c>
      <c r="CJ64">
        <v>58</v>
      </c>
      <c r="CK64" t="s">
        <v>90</v>
      </c>
      <c r="CL64" t="s">
        <v>90</v>
      </c>
      <c r="CM64" t="s">
        <v>90</v>
      </c>
      <c r="CN64" t="s">
        <v>90</v>
      </c>
      <c r="CO64" t="s">
        <v>90</v>
      </c>
      <c r="CP64" t="s">
        <v>90</v>
      </c>
      <c r="CQ64" t="s">
        <v>90</v>
      </c>
      <c r="CR64" t="s">
        <v>90</v>
      </c>
      <c r="CS64" t="s">
        <v>90</v>
      </c>
      <c r="CT64" t="s">
        <v>194</v>
      </c>
      <c r="CU64" t="s">
        <v>194</v>
      </c>
      <c r="CV64" t="s">
        <v>194</v>
      </c>
      <c r="CW64" t="s">
        <v>90</v>
      </c>
      <c r="CX64" t="s">
        <v>90</v>
      </c>
    </row>
    <row r="65" spans="1:102" x14ac:dyDescent="0.25">
      <c r="A65">
        <v>64</v>
      </c>
      <c r="B65" t="s">
        <v>169</v>
      </c>
      <c r="C65">
        <v>51307</v>
      </c>
      <c r="D65">
        <v>27266</v>
      </c>
      <c r="E65">
        <v>11116</v>
      </c>
      <c r="F65">
        <v>18638</v>
      </c>
      <c r="G65">
        <v>14403</v>
      </c>
      <c r="H65">
        <v>47</v>
      </c>
      <c r="I65">
        <v>48155</v>
      </c>
      <c r="J65">
        <v>1823</v>
      </c>
      <c r="K65">
        <v>2</v>
      </c>
      <c r="L65">
        <v>0.53142845999999999</v>
      </c>
      <c r="M65">
        <v>0.46857154000000001</v>
      </c>
      <c r="N65">
        <v>0.13935720300000001</v>
      </c>
      <c r="O65">
        <v>0.21665659700000001</v>
      </c>
      <c r="P65">
        <v>0.363264272</v>
      </c>
      <c r="Q65">
        <v>0.28072192899999998</v>
      </c>
      <c r="R65">
        <v>0.93856588799999996</v>
      </c>
      <c r="S65">
        <v>3.5531213999999998E-2</v>
      </c>
      <c r="T65">
        <v>2.5902898000000001E-2</v>
      </c>
      <c r="U65">
        <v>3.8981035999999997E-2</v>
      </c>
      <c r="V65">
        <v>2.3861171360000002</v>
      </c>
      <c r="W65">
        <v>4</v>
      </c>
      <c r="X65">
        <v>2</v>
      </c>
      <c r="Y65">
        <v>0.197199764</v>
      </c>
      <c r="Z65">
        <v>22</v>
      </c>
      <c r="AA65">
        <v>2.5063999999999999E-2</v>
      </c>
      <c r="AB65">
        <v>0</v>
      </c>
      <c r="AC65">
        <v>2.5063999999999999E-2</v>
      </c>
      <c r="AD65">
        <v>14</v>
      </c>
      <c r="AE65">
        <v>0.42879139300000002</v>
      </c>
      <c r="AF65">
        <v>0.27286725000000001</v>
      </c>
      <c r="AG65">
        <v>705.54131340000004</v>
      </c>
      <c r="AH65">
        <v>403</v>
      </c>
      <c r="AI65">
        <v>7.8546786989999999</v>
      </c>
      <c r="AJ65">
        <v>205</v>
      </c>
      <c r="AK65">
        <v>3.9955561620000002</v>
      </c>
      <c r="AL65">
        <v>12</v>
      </c>
      <c r="AM65" t="s">
        <v>88</v>
      </c>
      <c r="AN65">
        <v>0.23388621400000001</v>
      </c>
      <c r="AO65">
        <v>10544.916670000001</v>
      </c>
      <c r="AP65">
        <v>4252.6666670000004</v>
      </c>
      <c r="AQ65">
        <v>10214.5</v>
      </c>
      <c r="AR65">
        <v>4158.5</v>
      </c>
      <c r="AS65">
        <v>205.5258867</v>
      </c>
      <c r="AT65">
        <v>82.886675629999999</v>
      </c>
      <c r="AU65">
        <v>25</v>
      </c>
      <c r="AV65">
        <v>7.4999999999999997E-2</v>
      </c>
      <c r="AW65">
        <v>17</v>
      </c>
      <c r="AX65">
        <v>0.33133880399999999</v>
      </c>
      <c r="AY65">
        <v>14</v>
      </c>
      <c r="AZ65">
        <v>0.27286725000000001</v>
      </c>
      <c r="BA65">
        <v>2</v>
      </c>
      <c r="BB65">
        <v>3.8981035999999997E-2</v>
      </c>
      <c r="BC65">
        <v>33.200000000000003</v>
      </c>
      <c r="BD65" t="s">
        <v>103</v>
      </c>
      <c r="BE65">
        <v>0</v>
      </c>
      <c r="BF65">
        <v>0</v>
      </c>
      <c r="BG65">
        <v>67</v>
      </c>
      <c r="BH65">
        <v>30</v>
      </c>
      <c r="BI65">
        <v>0.44776119399999997</v>
      </c>
      <c r="BJ65" t="s">
        <v>120</v>
      </c>
      <c r="BK65">
        <v>22</v>
      </c>
      <c r="BL65">
        <v>0.42879139300000002</v>
      </c>
      <c r="BM65">
        <v>50595</v>
      </c>
      <c r="BN65">
        <v>1668</v>
      </c>
      <c r="BO65">
        <v>32.200000000000003</v>
      </c>
      <c r="BP65">
        <v>-0.11</v>
      </c>
      <c r="BQ65" t="s">
        <v>91</v>
      </c>
      <c r="BR65">
        <v>3</v>
      </c>
      <c r="BS65">
        <v>3</v>
      </c>
      <c r="BT65">
        <v>2</v>
      </c>
      <c r="BU65">
        <v>1</v>
      </c>
      <c r="BV65">
        <v>5.8471554000000002E-2</v>
      </c>
      <c r="BW65">
        <v>5.8471554000000002E-2</v>
      </c>
      <c r="BX65">
        <v>3.8981035999999997E-2</v>
      </c>
      <c r="BY65">
        <v>1.9490517999999998E-2</v>
      </c>
      <c r="BZ65">
        <v>1</v>
      </c>
      <c r="CA65">
        <v>1.9490517999999998E-2</v>
      </c>
      <c r="CB65">
        <v>388</v>
      </c>
      <c r="CC65">
        <v>7.5623209310000004</v>
      </c>
      <c r="CD65" t="s">
        <v>90</v>
      </c>
      <c r="CE65">
        <v>0</v>
      </c>
      <c r="CF65">
        <v>0</v>
      </c>
      <c r="CG65" t="s">
        <v>90</v>
      </c>
      <c r="CH65" t="s">
        <v>115</v>
      </c>
      <c r="CI65" t="s">
        <v>103</v>
      </c>
      <c r="CJ65">
        <v>44</v>
      </c>
      <c r="CK65" t="s">
        <v>194</v>
      </c>
      <c r="CL65" t="s">
        <v>90</v>
      </c>
      <c r="CM65" t="s">
        <v>194</v>
      </c>
      <c r="CN65" t="s">
        <v>90</v>
      </c>
      <c r="CO65" t="s">
        <v>90</v>
      </c>
      <c r="CP65" t="s">
        <v>90</v>
      </c>
      <c r="CQ65" t="s">
        <v>90</v>
      </c>
      <c r="CR65" t="s">
        <v>90</v>
      </c>
      <c r="CS65" t="s">
        <v>90</v>
      </c>
      <c r="CT65" t="s">
        <v>90</v>
      </c>
      <c r="CU65" t="s">
        <v>90</v>
      </c>
      <c r="CV65" t="s">
        <v>90</v>
      </c>
      <c r="CW65" t="s">
        <v>90</v>
      </c>
      <c r="CX65" t="s">
        <v>90</v>
      </c>
    </row>
    <row r="66" spans="1:102" x14ac:dyDescent="0.25">
      <c r="A66">
        <v>65</v>
      </c>
      <c r="B66" t="s">
        <v>170</v>
      </c>
      <c r="C66">
        <v>359377</v>
      </c>
      <c r="D66">
        <v>175500</v>
      </c>
      <c r="E66">
        <v>78039</v>
      </c>
      <c r="F66">
        <v>124141</v>
      </c>
      <c r="G66">
        <v>102243</v>
      </c>
      <c r="H66">
        <v>46.3</v>
      </c>
      <c r="I66">
        <v>341205</v>
      </c>
      <c r="J66">
        <v>8673</v>
      </c>
      <c r="K66">
        <v>26</v>
      </c>
      <c r="L66">
        <v>0.48834510800000003</v>
      </c>
      <c r="M66">
        <v>0.51165489200000003</v>
      </c>
      <c r="N66">
        <v>0.152914627</v>
      </c>
      <c r="O66">
        <v>0.21715079200000001</v>
      </c>
      <c r="P66">
        <v>0.34543390400000001</v>
      </c>
      <c r="Q66">
        <v>0.28450067800000001</v>
      </c>
      <c r="R66">
        <v>0.94943471599999996</v>
      </c>
      <c r="S66">
        <v>2.4133431E-2</v>
      </c>
      <c r="T66">
        <v>2.6431853000000002E-2</v>
      </c>
      <c r="U66">
        <v>7.2347422999999994E-2</v>
      </c>
      <c r="V66">
        <v>4.20865475</v>
      </c>
      <c r="W66">
        <v>4</v>
      </c>
      <c r="X66">
        <v>4</v>
      </c>
      <c r="Y66">
        <v>0.81584884899999999</v>
      </c>
      <c r="Z66">
        <v>106</v>
      </c>
      <c r="AA66">
        <v>0.92757299999999998</v>
      </c>
      <c r="AB66">
        <v>0.11113000000000001</v>
      </c>
      <c r="AC66">
        <v>0.81644300000000003</v>
      </c>
      <c r="AD66">
        <v>104</v>
      </c>
      <c r="AE66">
        <v>0.29495487999999997</v>
      </c>
      <c r="AF66">
        <v>0.28938969399999998</v>
      </c>
      <c r="AG66">
        <v>887.39035260000003</v>
      </c>
      <c r="AH66">
        <v>4677</v>
      </c>
      <c r="AI66">
        <v>13.01418844</v>
      </c>
      <c r="AJ66">
        <v>2837</v>
      </c>
      <c r="AK66">
        <v>7.8942169370000004</v>
      </c>
      <c r="AL66">
        <v>282</v>
      </c>
      <c r="AM66" t="s">
        <v>88</v>
      </c>
      <c r="AN66">
        <v>0.78469128499999996</v>
      </c>
      <c r="AO66">
        <v>68366.416670000006</v>
      </c>
      <c r="AP66">
        <v>26393.333330000001</v>
      </c>
      <c r="AQ66">
        <v>67231.083329999994</v>
      </c>
      <c r="AR66">
        <v>26482.666669999999</v>
      </c>
      <c r="AS66">
        <v>190.23592679999999</v>
      </c>
      <c r="AT66">
        <v>73.441910120000003</v>
      </c>
      <c r="AU66">
        <v>193</v>
      </c>
      <c r="AV66">
        <v>1.2E-2</v>
      </c>
      <c r="AW66">
        <v>236</v>
      </c>
      <c r="AX66">
        <v>0.656691998</v>
      </c>
      <c r="AY66">
        <v>67</v>
      </c>
      <c r="AZ66">
        <v>0.18643374500000001</v>
      </c>
      <c r="BA66">
        <v>45</v>
      </c>
      <c r="BB66">
        <v>0.12521669399999999</v>
      </c>
      <c r="BC66">
        <v>19.100000000000001</v>
      </c>
      <c r="BD66" t="s">
        <v>89</v>
      </c>
      <c r="BE66">
        <v>73</v>
      </c>
      <c r="BF66">
        <v>0.20312930400000001</v>
      </c>
      <c r="BG66">
        <v>176</v>
      </c>
      <c r="BH66">
        <v>26</v>
      </c>
      <c r="BI66">
        <v>0.14772727299999999</v>
      </c>
      <c r="BJ66" t="s">
        <v>90</v>
      </c>
      <c r="BK66">
        <v>164</v>
      </c>
      <c r="BL66">
        <v>0.45634528600000002</v>
      </c>
      <c r="BM66">
        <v>54142</v>
      </c>
      <c r="BN66">
        <v>762</v>
      </c>
      <c r="BO66">
        <v>47.6</v>
      </c>
      <c r="BP66">
        <v>0.38</v>
      </c>
      <c r="BQ66" t="s">
        <v>97</v>
      </c>
      <c r="BR66">
        <v>12</v>
      </c>
      <c r="BS66">
        <v>11</v>
      </c>
      <c r="BT66">
        <v>9</v>
      </c>
      <c r="BU66">
        <v>7</v>
      </c>
      <c r="BV66">
        <v>3.3391118999999997E-2</v>
      </c>
      <c r="BW66">
        <v>3.0608525000000001E-2</v>
      </c>
      <c r="BX66">
        <v>2.5043339000000001E-2</v>
      </c>
      <c r="BY66">
        <v>1.9478151999999999E-2</v>
      </c>
      <c r="BZ66">
        <v>16</v>
      </c>
      <c r="CA66">
        <v>4.4521491000000003E-2</v>
      </c>
      <c r="CB66">
        <v>41</v>
      </c>
      <c r="CC66">
        <v>0.114086322</v>
      </c>
      <c r="CD66" t="s">
        <v>90</v>
      </c>
      <c r="CE66">
        <v>1</v>
      </c>
      <c r="CF66">
        <v>2.7825929999999999E-3</v>
      </c>
      <c r="CG66" t="s">
        <v>90</v>
      </c>
      <c r="CH66" t="s">
        <v>98</v>
      </c>
      <c r="CI66" t="s">
        <v>89</v>
      </c>
      <c r="CJ66">
        <v>55</v>
      </c>
      <c r="CK66" t="s">
        <v>194</v>
      </c>
      <c r="CL66" t="s">
        <v>90</v>
      </c>
      <c r="CM66" t="s">
        <v>90</v>
      </c>
      <c r="CN66" t="s">
        <v>90</v>
      </c>
      <c r="CO66" t="s">
        <v>90</v>
      </c>
      <c r="CP66" t="s">
        <v>90</v>
      </c>
      <c r="CQ66" t="s">
        <v>90</v>
      </c>
      <c r="CR66" t="s">
        <v>90</v>
      </c>
      <c r="CS66" t="s">
        <v>90</v>
      </c>
      <c r="CT66" t="s">
        <v>194</v>
      </c>
      <c r="CU66" t="s">
        <v>90</v>
      </c>
      <c r="CV66" t="s">
        <v>90</v>
      </c>
      <c r="CW66" t="s">
        <v>90</v>
      </c>
      <c r="CX66" t="s">
        <v>90</v>
      </c>
    </row>
    <row r="67" spans="1:102" x14ac:dyDescent="0.25">
      <c r="A67">
        <v>66</v>
      </c>
      <c r="B67" t="s">
        <v>171</v>
      </c>
      <c r="C67">
        <v>27975</v>
      </c>
      <c r="D67">
        <v>14051</v>
      </c>
      <c r="E67">
        <v>6683</v>
      </c>
      <c r="F67">
        <v>9571</v>
      </c>
      <c r="G67">
        <v>7085</v>
      </c>
      <c r="H67">
        <v>43.7</v>
      </c>
      <c r="I67">
        <v>27239</v>
      </c>
      <c r="J67">
        <v>249</v>
      </c>
      <c r="K67">
        <v>2</v>
      </c>
      <c r="L67">
        <v>0.50226988400000006</v>
      </c>
      <c r="M67">
        <v>0.497730116</v>
      </c>
      <c r="N67">
        <v>0.16571939199999999</v>
      </c>
      <c r="O67">
        <v>0.23889186800000001</v>
      </c>
      <c r="P67">
        <v>0.34212689899999998</v>
      </c>
      <c r="Q67">
        <v>0.25326184099999999</v>
      </c>
      <c r="R67">
        <v>0.973690795</v>
      </c>
      <c r="S67">
        <v>8.900804E-3</v>
      </c>
      <c r="T67">
        <v>1.7408400000000001E-2</v>
      </c>
      <c r="U67">
        <v>7.1492403999999996E-2</v>
      </c>
      <c r="V67">
        <v>1.380763781</v>
      </c>
      <c r="W67">
        <v>4</v>
      </c>
      <c r="X67">
        <v>1</v>
      </c>
      <c r="Y67">
        <v>0.18167944499999999</v>
      </c>
      <c r="Z67">
        <v>4</v>
      </c>
      <c r="AA67">
        <v>4.15E-3</v>
      </c>
      <c r="AB67">
        <v>0</v>
      </c>
      <c r="AC67">
        <v>4.15E-3</v>
      </c>
      <c r="AD67">
        <v>1</v>
      </c>
      <c r="AE67">
        <v>0.14298480799999999</v>
      </c>
      <c r="AF67">
        <v>3.5746201999999998E-2</v>
      </c>
      <c r="AG67">
        <v>692.85273059999997</v>
      </c>
      <c r="AH67">
        <v>305</v>
      </c>
      <c r="AI67">
        <v>10.902591599999999</v>
      </c>
      <c r="AJ67">
        <v>141</v>
      </c>
      <c r="AK67">
        <v>5.0402144770000001</v>
      </c>
      <c r="AL67">
        <v>14</v>
      </c>
      <c r="AM67" t="s">
        <v>88</v>
      </c>
      <c r="AN67">
        <v>0.50044682799999995</v>
      </c>
      <c r="AO67">
        <v>6033.75</v>
      </c>
      <c r="AP67">
        <v>2535.833333</v>
      </c>
      <c r="AQ67">
        <v>5806.5833329999996</v>
      </c>
      <c r="AR67">
        <v>2493.916667</v>
      </c>
      <c r="AS67">
        <v>215.6836461</v>
      </c>
      <c r="AT67">
        <v>90.646410489999994</v>
      </c>
      <c r="AU67">
        <v>12</v>
      </c>
      <c r="AV67">
        <v>4.0000000000000001E-3</v>
      </c>
      <c r="AW67">
        <v>16</v>
      </c>
      <c r="AX67">
        <v>0.57193923099999999</v>
      </c>
      <c r="AY67">
        <v>0</v>
      </c>
      <c r="AZ67">
        <v>0</v>
      </c>
      <c r="BA67">
        <v>1</v>
      </c>
      <c r="BB67">
        <v>3.5746201999999998E-2</v>
      </c>
      <c r="BC67">
        <v>21.1</v>
      </c>
      <c r="BD67" t="s">
        <v>103</v>
      </c>
      <c r="BE67">
        <v>1</v>
      </c>
      <c r="BF67">
        <v>3.5746201999999998E-2</v>
      </c>
      <c r="BG67">
        <v>12</v>
      </c>
      <c r="BH67">
        <v>5</v>
      </c>
      <c r="BI67">
        <v>0.41666666699999999</v>
      </c>
      <c r="BJ67" t="s">
        <v>120</v>
      </c>
      <c r="BK67">
        <v>17</v>
      </c>
      <c r="BL67">
        <v>0.607685433</v>
      </c>
      <c r="BM67">
        <v>53397</v>
      </c>
      <c r="BN67">
        <v>1999</v>
      </c>
      <c r="BO67">
        <v>24.8</v>
      </c>
      <c r="BP67">
        <v>0</v>
      </c>
      <c r="BQ67" t="s">
        <v>91</v>
      </c>
      <c r="BR67">
        <v>1</v>
      </c>
      <c r="BS67">
        <v>1</v>
      </c>
      <c r="BT67">
        <v>0</v>
      </c>
      <c r="BU67">
        <v>0</v>
      </c>
      <c r="BV67">
        <v>3.5746201999999998E-2</v>
      </c>
      <c r="BW67">
        <v>3.5746201999999998E-2</v>
      </c>
      <c r="BX67">
        <v>0</v>
      </c>
      <c r="BY67">
        <v>0</v>
      </c>
      <c r="BZ67">
        <v>2</v>
      </c>
      <c r="CA67">
        <v>7.1492403999999996E-2</v>
      </c>
      <c r="CB67">
        <v>505</v>
      </c>
      <c r="CC67">
        <v>18.05183199</v>
      </c>
      <c r="CD67" t="s">
        <v>90</v>
      </c>
      <c r="CE67">
        <v>0</v>
      </c>
      <c r="CF67">
        <v>0</v>
      </c>
      <c r="CG67" t="s">
        <v>90</v>
      </c>
      <c r="CH67" t="s">
        <v>98</v>
      </c>
      <c r="CI67" t="s">
        <v>103</v>
      </c>
      <c r="CJ67">
        <v>27</v>
      </c>
      <c r="CK67" t="s">
        <v>90</v>
      </c>
      <c r="CL67" t="s">
        <v>90</v>
      </c>
      <c r="CM67" t="s">
        <v>90</v>
      </c>
      <c r="CN67" t="s">
        <v>90</v>
      </c>
      <c r="CO67" t="s">
        <v>90</v>
      </c>
      <c r="CP67" t="s">
        <v>195</v>
      </c>
      <c r="CQ67" t="s">
        <v>90</v>
      </c>
      <c r="CR67" t="s">
        <v>90</v>
      </c>
      <c r="CS67" t="s">
        <v>90</v>
      </c>
      <c r="CT67" t="s">
        <v>90</v>
      </c>
      <c r="CU67" t="s">
        <v>195</v>
      </c>
      <c r="CV67" t="s">
        <v>90</v>
      </c>
      <c r="CW67" t="s">
        <v>90</v>
      </c>
      <c r="CX67" t="s">
        <v>90</v>
      </c>
    </row>
    <row r="68" spans="1:102" x14ac:dyDescent="0.25">
      <c r="A68">
        <v>67</v>
      </c>
      <c r="B68" t="s">
        <v>172</v>
      </c>
      <c r="C68">
        <v>440604</v>
      </c>
      <c r="D68">
        <v>107572</v>
      </c>
      <c r="E68">
        <v>154862</v>
      </c>
      <c r="F68">
        <v>96605</v>
      </c>
      <c r="G68">
        <v>40.799999999999997</v>
      </c>
      <c r="H68">
        <v>39.198900000000002</v>
      </c>
      <c r="I68">
        <v>25613</v>
      </c>
      <c r="J68" t="s">
        <v>102</v>
      </c>
      <c r="K68">
        <v>17</v>
      </c>
      <c r="L68">
        <v>0.24414667100000001</v>
      </c>
      <c r="M68">
        <v>0.75585332900000002</v>
      </c>
      <c r="N68">
        <v>0.42917495100000003</v>
      </c>
      <c r="O68">
        <v>0.351476609</v>
      </c>
      <c r="P68">
        <v>0.21925584000000001</v>
      </c>
      <c r="Q68" s="1">
        <v>9.2600000000000001E-5</v>
      </c>
      <c r="R68">
        <v>5.8131565000000003E-2</v>
      </c>
      <c r="S68" t="s">
        <v>102</v>
      </c>
      <c r="T68" t="s">
        <v>102</v>
      </c>
      <c r="U68">
        <v>3.8583398999999997E-2</v>
      </c>
      <c r="V68">
        <v>3.031026899</v>
      </c>
      <c r="W68">
        <v>4</v>
      </c>
      <c r="X68">
        <v>4</v>
      </c>
      <c r="Y68">
        <v>0.58141631199999999</v>
      </c>
      <c r="Z68">
        <v>68</v>
      </c>
      <c r="AA68">
        <v>14.19162</v>
      </c>
      <c r="AB68">
        <v>4.8199999999999996E-3</v>
      </c>
      <c r="AC68">
        <v>14.1868</v>
      </c>
      <c r="AD68">
        <v>62</v>
      </c>
      <c r="AE68">
        <v>0.15433359699999999</v>
      </c>
      <c r="AF68">
        <v>0.14071592599999999</v>
      </c>
      <c r="AG68">
        <v>564.67918450000002</v>
      </c>
      <c r="AH68">
        <v>3492</v>
      </c>
      <c r="AI68">
        <v>7.925484108</v>
      </c>
      <c r="AJ68">
        <v>1863</v>
      </c>
      <c r="AK68">
        <v>4.228286625</v>
      </c>
      <c r="AL68">
        <v>144</v>
      </c>
      <c r="AM68" t="s">
        <v>88</v>
      </c>
      <c r="AN68">
        <v>0.32682408699999999</v>
      </c>
      <c r="AO68">
        <v>85626.75</v>
      </c>
      <c r="AP68">
        <v>40639.166669999999</v>
      </c>
      <c r="AQ68">
        <v>83285.416670000006</v>
      </c>
      <c r="AR68">
        <v>40303.25</v>
      </c>
      <c r="AS68">
        <v>194.3394749</v>
      </c>
      <c r="AT68">
        <v>92.235128750000001</v>
      </c>
      <c r="AU68">
        <v>504</v>
      </c>
      <c r="AV68">
        <v>0.04</v>
      </c>
      <c r="AW68">
        <v>261</v>
      </c>
      <c r="AX68">
        <v>0.59236865800000005</v>
      </c>
      <c r="AY68">
        <v>288</v>
      </c>
      <c r="AZ68">
        <v>0.65364817399999997</v>
      </c>
      <c r="BA68">
        <v>21</v>
      </c>
      <c r="BB68">
        <v>4.7661846000000001E-2</v>
      </c>
      <c r="BC68">
        <v>32.9</v>
      </c>
      <c r="BD68" t="s">
        <v>103</v>
      </c>
      <c r="BE68">
        <v>262</v>
      </c>
      <c r="BF68">
        <v>0.59463826900000005</v>
      </c>
      <c r="BG68">
        <v>807</v>
      </c>
      <c r="BH68">
        <v>190</v>
      </c>
      <c r="BI68">
        <v>0.23543990100000001</v>
      </c>
      <c r="BJ68" t="s">
        <v>90</v>
      </c>
      <c r="BK68">
        <v>132</v>
      </c>
      <c r="BL68">
        <v>0.29958874600000002</v>
      </c>
      <c r="BM68">
        <v>59853</v>
      </c>
      <c r="BN68">
        <v>817</v>
      </c>
      <c r="BO68">
        <v>29.2</v>
      </c>
      <c r="BP68">
        <v>0.28000000000000003</v>
      </c>
      <c r="BQ68" t="s">
        <v>97</v>
      </c>
      <c r="BR68">
        <v>17</v>
      </c>
      <c r="BS68">
        <v>17</v>
      </c>
      <c r="BT68">
        <v>9</v>
      </c>
      <c r="BU68">
        <v>7</v>
      </c>
      <c r="BV68">
        <v>3.8583398999999997E-2</v>
      </c>
      <c r="BW68">
        <v>3.8583398999999997E-2</v>
      </c>
      <c r="BX68">
        <v>2.0426505000000001E-2</v>
      </c>
      <c r="BY68">
        <v>1.5887281999999999E-2</v>
      </c>
      <c r="BZ68">
        <v>14</v>
      </c>
      <c r="CA68">
        <v>3.1774563999999998E-2</v>
      </c>
      <c r="CB68">
        <v>664</v>
      </c>
      <c r="CC68">
        <v>1.507022179</v>
      </c>
      <c r="CD68" t="s">
        <v>90</v>
      </c>
      <c r="CE68">
        <v>0</v>
      </c>
      <c r="CF68">
        <v>0</v>
      </c>
      <c r="CG68" t="s">
        <v>90</v>
      </c>
      <c r="CH68" t="s">
        <v>98</v>
      </c>
      <c r="CI68" t="s">
        <v>103</v>
      </c>
      <c r="CJ68">
        <v>40</v>
      </c>
      <c r="CK68" t="s">
        <v>195</v>
      </c>
      <c r="CL68" t="s">
        <v>194</v>
      </c>
      <c r="CM68" t="s">
        <v>195</v>
      </c>
      <c r="CN68" t="s">
        <v>195</v>
      </c>
      <c r="CO68" t="s">
        <v>90</v>
      </c>
      <c r="CP68" t="s">
        <v>90</v>
      </c>
      <c r="CQ68" t="s">
        <v>90</v>
      </c>
      <c r="CR68" t="s">
        <v>90</v>
      </c>
      <c r="CS68" t="s">
        <v>90</v>
      </c>
      <c r="CT68" t="s">
        <v>90</v>
      </c>
      <c r="CU68" t="s">
        <v>90</v>
      </c>
      <c r="CV68" t="s">
        <v>90</v>
      </c>
      <c r="CW68" t="s">
        <v>90</v>
      </c>
      <c r="CX6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CountyDataFinal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Streeter</dc:creator>
  <cp:lastModifiedBy>Jessica Streeter</cp:lastModifiedBy>
  <dcterms:created xsi:type="dcterms:W3CDTF">2018-10-17T12:19:02Z</dcterms:created>
  <dcterms:modified xsi:type="dcterms:W3CDTF">2018-10-17T22:16:16Z</dcterms:modified>
</cp:coreProperties>
</file>