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021\hexipitamaus\excel-data\"/>
    </mc:Choice>
  </mc:AlternateContent>
  <xr:revisionPtr revIDLastSave="0" documentId="8_{83CC489A-0C02-47D2-A60E-2345E12BC455}" xr6:coauthVersionLast="47" xr6:coauthVersionMax="47" xr10:uidLastSave="{00000000-0000-0000-0000-000000000000}"/>
  <bookViews>
    <workbookView xWindow="33132" yWindow="1080" windowWidth="26808" windowHeight="15024" activeTab="1" xr2:uid="{800E99C0-1BB9-4A49-B3EC-41CAC4F457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D27" i="2" s="1"/>
  <c r="B25" i="2"/>
  <c r="D25" i="2" s="1"/>
  <c r="B11" i="2"/>
  <c r="B5" i="2"/>
  <c r="D5" i="2" s="1"/>
  <c r="D6" i="2"/>
  <c r="B6" i="2"/>
  <c r="B12" i="2"/>
  <c r="D12" i="2" s="1"/>
  <c r="B17" i="2"/>
  <c r="A29" i="1"/>
  <c r="B16" i="1"/>
  <c r="K16" i="1" s="1"/>
  <c r="A16" i="1"/>
  <c r="J16" i="1" s="1"/>
  <c r="O9" i="1"/>
  <c r="L8" i="1"/>
  <c r="J8" i="1"/>
  <c r="B26" i="2" l="1"/>
  <c r="D26" i="2" s="1"/>
  <c r="B10" i="2"/>
  <c r="B7" i="2" s="1"/>
  <c r="D7" i="2" s="1"/>
  <c r="G6" i="2" s="1"/>
  <c r="G7" i="2" s="1"/>
  <c r="G8" i="2" s="1"/>
  <c r="D11" i="2"/>
  <c r="M17" i="1"/>
  <c r="C16" i="1"/>
  <c r="O17" i="1" s="1"/>
  <c r="I26" i="2" l="1"/>
  <c r="I27" i="2" s="1"/>
  <c r="I28" i="2" s="1"/>
  <c r="G26" i="2"/>
  <c r="G27" i="2" s="1"/>
  <c r="G28" i="2" s="1"/>
  <c r="H26" i="2"/>
  <c r="H27" i="2" s="1"/>
  <c r="H28" i="2" s="1"/>
  <c r="D10" i="2"/>
  <c r="I11" i="2" s="1"/>
  <c r="I12" i="2" s="1"/>
  <c r="I13" i="2" s="1"/>
  <c r="B20" i="2" s="1"/>
  <c r="I6" i="2"/>
  <c r="I7" i="2" s="1"/>
  <c r="I8" i="2" s="1"/>
  <c r="B21" i="2" s="1"/>
  <c r="H6" i="2"/>
  <c r="H7" i="2" s="1"/>
  <c r="H8" i="2" s="1"/>
  <c r="J8" i="2" s="1"/>
  <c r="N17" i="1"/>
  <c r="L16" i="1"/>
  <c r="M16" i="1" s="1"/>
  <c r="M18" i="1" s="1"/>
  <c r="M19" i="1" s="1"/>
  <c r="M20" i="1" s="1"/>
  <c r="B8" i="1"/>
  <c r="M9" i="1" s="1"/>
  <c r="N9" i="1"/>
  <c r="K8" i="1"/>
  <c r="H11" i="2" l="1"/>
  <c r="H12" i="2" s="1"/>
  <c r="H13" i="2" s="1"/>
  <c r="G11" i="2"/>
  <c r="G12" i="2" s="1"/>
  <c r="G13" i="2" s="1"/>
  <c r="J13" i="2" s="1"/>
  <c r="J28" i="2"/>
  <c r="B19" i="2"/>
  <c r="O16" i="1"/>
  <c r="O18" i="1" s="1"/>
  <c r="O19" i="1" s="1"/>
  <c r="O20" i="1" s="1"/>
  <c r="N16" i="1"/>
  <c r="N18" i="1" s="1"/>
  <c r="N19" i="1" s="1"/>
  <c r="N20" i="1" s="1"/>
  <c r="P20" i="1" s="1"/>
  <c r="N8" i="1"/>
  <c r="N10" i="1" s="1"/>
  <c r="N11" i="1" s="1"/>
  <c r="N12" i="1" s="1"/>
  <c r="M8" i="1"/>
  <c r="M10" i="1" s="1"/>
  <c r="M11" i="1" s="1"/>
  <c r="M12" i="1" s="1"/>
  <c r="B22" i="1" s="1"/>
  <c r="B29" i="1" s="1"/>
  <c r="O8" i="1"/>
  <c r="O10" i="1" s="1"/>
  <c r="O11" i="1" s="1"/>
  <c r="O12" i="1" s="1"/>
  <c r="G26" i="1" l="1"/>
  <c r="H26" i="1" s="1"/>
  <c r="B23" i="1"/>
  <c r="B30" i="1" s="1"/>
  <c r="P12" i="1"/>
</calcChain>
</file>

<file path=xl/sharedStrings.xml><?xml version="1.0" encoding="utf-8"?>
<sst xmlns="http://schemas.openxmlformats.org/spreadsheetml/2006/main" count="69" uniqueCount="40">
  <si>
    <t>Degrees</t>
  </si>
  <si>
    <t>c^2</t>
  </si>
  <si>
    <t>b^2</t>
  </si>
  <si>
    <t>bottom ( c )</t>
  </si>
  <si>
    <t>left ( b )</t>
  </si>
  <si>
    <t>hypot ( a )</t>
  </si>
  <si>
    <t>angle A</t>
  </si>
  <si>
    <t>angle b</t>
  </si>
  <si>
    <t>angle c</t>
  </si>
  <si>
    <t>radials</t>
  </si>
  <si>
    <t>a^2</t>
  </si>
  <si>
    <t>BOTTOM Triangle</t>
  </si>
  <si>
    <t>Herzontal</t>
  </si>
  <si>
    <t>Verticle</t>
  </si>
  <si>
    <t xml:space="preserve">Motor 1  angle </t>
  </si>
  <si>
    <t xml:space="preserve">Motor 2 angle </t>
  </si>
  <si>
    <t>motor 1 Position</t>
  </si>
  <si>
    <t>side_r</t>
  </si>
  <si>
    <t>side_s</t>
  </si>
  <si>
    <t>side_t</t>
  </si>
  <si>
    <t>leg triangle</t>
  </si>
  <si>
    <t>base triangle</t>
  </si>
  <si>
    <t xml:space="preserve">motor 2 </t>
  </si>
  <si>
    <t>graph_height</t>
  </si>
  <si>
    <t>side_r (hipot)</t>
  </si>
  <si>
    <t>^2</t>
  </si>
  <si>
    <t>Angles</t>
  </si>
  <si>
    <t>A</t>
  </si>
  <si>
    <t xml:space="preserve">B </t>
  </si>
  <si>
    <t>C</t>
  </si>
  <si>
    <t>Radians</t>
  </si>
  <si>
    <t>motor angle 2</t>
  </si>
  <si>
    <t>motor angle 3</t>
  </si>
  <si>
    <t>verticle Y</t>
  </si>
  <si>
    <t>horizontal X</t>
  </si>
  <si>
    <t>position triangle</t>
  </si>
  <si>
    <t xml:space="preserve">motor_1 </t>
  </si>
  <si>
    <t>sied_t</t>
  </si>
  <si>
    <t>rotataional Z</t>
  </si>
  <si>
    <t>motor angle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</si>
</sst>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4" borderId="1" xfId="0" applyFont="1" applyFill="1" applyBorder="1"/>
    <xf numFmtId="1" fontId="4" fillId="4" borderId="0" xfId="0" applyNumberFormat="1" applyFont="1" applyFill="1"/>
    <xf numFmtId="0" fontId="4" fillId="4" borderId="0" xfId="0" applyFont="1" applyFill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6" fillId="5" borderId="2" xfId="0" applyFont="1" applyFill="1" applyBorder="1"/>
    <xf numFmtId="1" fontId="5" fillId="5" borderId="3" xfId="0" applyNumberFormat="1" applyFont="1" applyFill="1" applyBorder="1"/>
    <xf numFmtId="165" fontId="0" fillId="6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F82E-C2CA-4EED-9C4C-DD5A3D4CFF9F}">
  <dimension ref="A2:P30"/>
  <sheetViews>
    <sheetView workbookViewId="0">
      <selection activeCell="L8" sqref="L8"/>
    </sheetView>
  </sheetViews>
  <sheetFormatPr defaultRowHeight="14.4" x14ac:dyDescent="0.3"/>
  <cols>
    <col min="1" max="1" width="14" customWidth="1"/>
    <col min="2" max="2" width="13.44140625" customWidth="1"/>
    <col min="3" max="3" width="18.21875" customWidth="1"/>
  </cols>
  <sheetData>
    <row r="2" spans="1:16" x14ac:dyDescent="0.3">
      <c r="A2" s="11" t="s">
        <v>12</v>
      </c>
      <c r="B2" s="3">
        <v>180</v>
      </c>
      <c r="C2" s="11" t="s">
        <v>13</v>
      </c>
      <c r="D2" s="3">
        <v>224</v>
      </c>
    </row>
    <row r="7" spans="1:16" x14ac:dyDescent="0.3">
      <c r="A7" t="s">
        <v>4</v>
      </c>
      <c r="B7" t="s">
        <v>3</v>
      </c>
      <c r="C7" t="s">
        <v>5</v>
      </c>
      <c r="J7" t="s">
        <v>2</v>
      </c>
      <c r="K7" t="s">
        <v>1</v>
      </c>
      <c r="L7" t="s">
        <v>10</v>
      </c>
      <c r="M7" t="s">
        <v>6</v>
      </c>
      <c r="N7" t="s">
        <v>7</v>
      </c>
      <c r="O7" t="s">
        <v>8</v>
      </c>
    </row>
    <row r="8" spans="1:16" x14ac:dyDescent="0.3">
      <c r="A8" s="2">
        <v>70</v>
      </c>
      <c r="B8" s="2">
        <f>SUM(C16)</f>
        <v>287.36040089058895</v>
      </c>
      <c r="C8" s="2">
        <v>194</v>
      </c>
      <c r="J8">
        <f>A8^2</f>
        <v>4900</v>
      </c>
      <c r="K8">
        <f t="shared" ref="K8:L8" si="0">B8^2</f>
        <v>82576</v>
      </c>
      <c r="L8">
        <f t="shared" si="0"/>
        <v>37636</v>
      </c>
      <c r="M8">
        <f>SUM(J8+K8-L8)</f>
        <v>49840</v>
      </c>
      <c r="N8">
        <f>SUM(K8+L8-J8)</f>
        <v>115312</v>
      </c>
      <c r="O8">
        <f>SUM(L8+J8-K8)</f>
        <v>-40040</v>
      </c>
    </row>
    <row r="9" spans="1:16" x14ac:dyDescent="0.3">
      <c r="M9">
        <f>SUM(2*A8*B8)</f>
        <v>40230.456124682452</v>
      </c>
      <c r="N9">
        <f>SUM(2*B8*C8)</f>
        <v>111495.83554554851</v>
      </c>
      <c r="O9">
        <f>SUM(2*C8*A8)</f>
        <v>27160</v>
      </c>
    </row>
    <row r="10" spans="1:16" x14ac:dyDescent="0.3">
      <c r="M10">
        <f>SUM(M8/M9)</f>
        <v>1.2388624142250735</v>
      </c>
      <c r="N10">
        <f>SUM(N8/N9)</f>
        <v>1.0342269685300711</v>
      </c>
      <c r="O10">
        <f>SUM(O8/O9)</f>
        <v>-1.4742268041237114</v>
      </c>
    </row>
    <row r="11" spans="1:16" x14ac:dyDescent="0.3">
      <c r="L11" t="s">
        <v>9</v>
      </c>
      <c r="M11" t="e">
        <f>ACOS(M10)</f>
        <v>#NUM!</v>
      </c>
      <c r="N11" t="e">
        <f>ACOS(N10)</f>
        <v>#NUM!</v>
      </c>
      <c r="O11" t="e">
        <f>ACOS(O10)</f>
        <v>#NUM!</v>
      </c>
    </row>
    <row r="12" spans="1:16" x14ac:dyDescent="0.3">
      <c r="L12" t="s">
        <v>0</v>
      </c>
      <c r="M12" s="1" t="e">
        <f>DEGREES(M11)</f>
        <v>#NUM!</v>
      </c>
      <c r="N12" s="1" t="e">
        <f>DEGREES(N11)</f>
        <v>#NUM!</v>
      </c>
      <c r="O12" s="1" t="e">
        <f>DEGREES(O11)</f>
        <v>#NUM!</v>
      </c>
      <c r="P12" t="e">
        <f>SUM(M12:O12)</f>
        <v>#NUM!</v>
      </c>
    </row>
    <row r="14" spans="1:16" x14ac:dyDescent="0.3">
      <c r="A14" t="s">
        <v>11</v>
      </c>
    </row>
    <row r="15" spans="1:16" x14ac:dyDescent="0.3">
      <c r="A15" t="s">
        <v>4</v>
      </c>
      <c r="B15" t="s">
        <v>3</v>
      </c>
      <c r="C15" t="s">
        <v>5</v>
      </c>
      <c r="J15" t="s">
        <v>2</v>
      </c>
      <c r="K15" t="s">
        <v>1</v>
      </c>
      <c r="L15" t="s">
        <v>10</v>
      </c>
      <c r="M15" t="s">
        <v>6</v>
      </c>
      <c r="N15" t="s">
        <v>7</v>
      </c>
      <c r="O15" t="s">
        <v>8</v>
      </c>
    </row>
    <row r="16" spans="1:16" x14ac:dyDescent="0.3">
      <c r="A16" s="8">
        <f>SUM(D2)</f>
        <v>224</v>
      </c>
      <c r="B16" s="8">
        <f>SUM(B2)</f>
        <v>180</v>
      </c>
      <c r="C16" s="8">
        <f>SQRT(A16^2+B16^2)</f>
        <v>287.36040089058895</v>
      </c>
      <c r="J16">
        <f>A16^2</f>
        <v>50176</v>
      </c>
      <c r="K16">
        <f t="shared" ref="K16" si="1">B16^2</f>
        <v>32400</v>
      </c>
      <c r="L16">
        <f t="shared" ref="L16" si="2">C16^2</f>
        <v>82576</v>
      </c>
      <c r="M16">
        <f>SUM(J16+K16-L16)</f>
        <v>0</v>
      </c>
      <c r="N16">
        <f>SUM(K16+L16-J16)</f>
        <v>64800</v>
      </c>
      <c r="O16">
        <f>SUM(L16+J16-K16)</f>
        <v>100352</v>
      </c>
    </row>
    <row r="17" spans="1:16" x14ac:dyDescent="0.3">
      <c r="M17">
        <f>SUM(2*A16*B16)</f>
        <v>80640</v>
      </c>
      <c r="N17">
        <f>SUM(2*B16*C16)</f>
        <v>103449.74432061202</v>
      </c>
      <c r="O17">
        <f>SUM(2*C16*A16)</f>
        <v>128737.45959898384</v>
      </c>
    </row>
    <row r="18" spans="1:16" x14ac:dyDescent="0.3">
      <c r="M18">
        <f>SUM(M16/M17)</f>
        <v>0</v>
      </c>
      <c r="N18">
        <f>SUM(N16/N17)</f>
        <v>0.62639110831604838</v>
      </c>
      <c r="O18">
        <f>SUM(O16/O17)</f>
        <v>0.77950893479330474</v>
      </c>
    </row>
    <row r="19" spans="1:16" x14ac:dyDescent="0.3">
      <c r="L19" t="s">
        <v>9</v>
      </c>
      <c r="M19">
        <f>ACOS(M18)</f>
        <v>1.5707963267948966</v>
      </c>
      <c r="N19">
        <f>ACOS(N18)</f>
        <v>0.89388147495241965</v>
      </c>
      <c r="O19">
        <f>ACOS(O18)</f>
        <v>0.67691485184247668</v>
      </c>
    </row>
    <row r="20" spans="1:16" x14ac:dyDescent="0.3">
      <c r="L20" t="s">
        <v>0</v>
      </c>
      <c r="M20" s="8">
        <f>DEGREES(M19)</f>
        <v>90</v>
      </c>
      <c r="N20" s="8">
        <f>DEGREES(N19)</f>
        <v>51.215635899702654</v>
      </c>
      <c r="O20" s="8">
        <f>DEGREES(O19)</f>
        <v>38.784364100297331</v>
      </c>
      <c r="P20">
        <f>SUM(M20:O20)</f>
        <v>179.99999999999997</v>
      </c>
    </row>
    <row r="22" spans="1:16" x14ac:dyDescent="0.3">
      <c r="A22" t="s">
        <v>14</v>
      </c>
      <c r="B22" s="9" t="e">
        <f>SUM(180-M12-O20)</f>
        <v>#NUM!</v>
      </c>
    </row>
    <row r="23" spans="1:16" x14ac:dyDescent="0.3">
      <c r="A23" t="s">
        <v>15</v>
      </c>
      <c r="B23" s="7" t="e">
        <f>SUM(90+O12)</f>
        <v>#NUM!</v>
      </c>
      <c r="C23" s="9"/>
    </row>
    <row r="26" spans="1:16" x14ac:dyDescent="0.3">
      <c r="E26">
        <v>180</v>
      </c>
      <c r="F26">
        <v>36</v>
      </c>
      <c r="G26" t="e">
        <f>SUM(E26-(F26 +O12))</f>
        <v>#NUM!</v>
      </c>
      <c r="H26" s="10" t="e">
        <f>SUM(G26+90)</f>
        <v>#NUM!</v>
      </c>
    </row>
    <row r="29" spans="1:16" x14ac:dyDescent="0.3">
      <c r="A29">
        <f>SUM(749/180)</f>
        <v>4.1611111111111114</v>
      </c>
      <c r="B29" t="e">
        <f>SUM(A29*B22+100)</f>
        <v>#NUM!</v>
      </c>
      <c r="C29" t="s">
        <v>16</v>
      </c>
    </row>
    <row r="30" spans="1:16" x14ac:dyDescent="0.3">
      <c r="B30" t="e">
        <f>SUM(A29*B23+100)</f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827A-283D-430E-B36B-9AA64D13A965}">
  <dimension ref="A2:K28"/>
  <sheetViews>
    <sheetView tabSelected="1" workbookViewId="0">
      <selection activeCell="G28" sqref="G28"/>
    </sheetView>
  </sheetViews>
  <sheetFormatPr defaultRowHeight="14.4" x14ac:dyDescent="0.3"/>
  <cols>
    <col min="1" max="1" width="15.5546875" customWidth="1"/>
    <col min="2" max="2" width="13.33203125" customWidth="1"/>
    <col min="4" max="4" width="12.5546875" bestFit="1" customWidth="1"/>
    <col min="7" max="7" width="11.6640625" bestFit="1" customWidth="1"/>
    <col min="8" max="8" width="12.109375" bestFit="1" customWidth="1"/>
    <col min="9" max="9" width="9.5546875" bestFit="1" customWidth="1"/>
    <col min="10" max="10" width="11.33203125" customWidth="1"/>
  </cols>
  <sheetData>
    <row r="2" spans="1:11" x14ac:dyDescent="0.3">
      <c r="B2" s="13" t="s">
        <v>34</v>
      </c>
      <c r="C2" s="14">
        <v>170</v>
      </c>
      <c r="D2" s="13" t="s">
        <v>33</v>
      </c>
      <c r="E2" s="14">
        <v>250</v>
      </c>
      <c r="G2" s="13" t="s">
        <v>22</v>
      </c>
      <c r="H2" s="14">
        <v>70</v>
      </c>
      <c r="J2" s="13" t="s">
        <v>23</v>
      </c>
      <c r="K2" s="12">
        <v>230</v>
      </c>
    </row>
    <row r="4" spans="1:11" x14ac:dyDescent="0.3">
      <c r="A4" t="s">
        <v>35</v>
      </c>
      <c r="D4" t="s">
        <v>25</v>
      </c>
      <c r="G4" t="s">
        <v>26</v>
      </c>
    </row>
    <row r="5" spans="1:11" x14ac:dyDescent="0.3">
      <c r="A5" t="s">
        <v>17</v>
      </c>
      <c r="B5" s="5">
        <f>SUM(B17)</f>
        <v>193.4948003849199</v>
      </c>
      <c r="D5" s="4">
        <f>SUM(B5^2)</f>
        <v>37440.237775999994</v>
      </c>
      <c r="G5" s="15" t="s">
        <v>27</v>
      </c>
      <c r="H5" s="15" t="s">
        <v>28</v>
      </c>
      <c r="I5" s="15" t="s">
        <v>29</v>
      </c>
    </row>
    <row r="6" spans="1:11" x14ac:dyDescent="0.3">
      <c r="A6" t="s">
        <v>18</v>
      </c>
      <c r="B6">
        <f>SUM(H2)</f>
        <v>70</v>
      </c>
      <c r="D6" s="4">
        <f t="shared" ref="D6:D12" si="0">SUM(B6^2)</f>
        <v>4900</v>
      </c>
      <c r="G6" s="4">
        <f>SUM((D6+D7-D5)/(2*B6*B7))</f>
        <v>-0.1352119372010171</v>
      </c>
      <c r="H6">
        <f>SUM((D7+D5-D6)/(2*B7*B5))</f>
        <v>0.93355099429527688</v>
      </c>
      <c r="I6">
        <f>SUM((D5+D6-D7)/(2*B5*B6))</f>
        <v>0.48138014746424368</v>
      </c>
    </row>
    <row r="7" spans="1:11" x14ac:dyDescent="0.3">
      <c r="A7" t="s">
        <v>19</v>
      </c>
      <c r="B7" s="5">
        <f>SUM(B10)</f>
        <v>171.17242768623689</v>
      </c>
      <c r="D7" s="4">
        <f t="shared" si="0"/>
        <v>29299.999999999996</v>
      </c>
      <c r="F7" t="s">
        <v>30</v>
      </c>
      <c r="G7">
        <f>ACOS(G6)</f>
        <v>1.7064236876642476</v>
      </c>
      <c r="H7">
        <f>ACOS(H6)</f>
        <v>0.36660126257859127</v>
      </c>
      <c r="I7">
        <f>ACOS(I6)</f>
        <v>1.0685677033469543</v>
      </c>
    </row>
    <row r="8" spans="1:11" x14ac:dyDescent="0.3">
      <c r="D8" s="4"/>
      <c r="F8" t="s">
        <v>0</v>
      </c>
      <c r="G8" s="18">
        <f>DEGREES(G7)</f>
        <v>97.770875364311578</v>
      </c>
      <c r="H8" s="6">
        <f>DEGREES(H7)</f>
        <v>21.004705109920565</v>
      </c>
      <c r="I8" s="18">
        <f>DEGREES(I7)</f>
        <v>61.22441952576785</v>
      </c>
      <c r="J8">
        <f>SUM(G8:I8)</f>
        <v>180</v>
      </c>
    </row>
    <row r="9" spans="1:11" x14ac:dyDescent="0.3">
      <c r="A9" t="s">
        <v>21</v>
      </c>
      <c r="D9" s="4"/>
    </row>
    <row r="10" spans="1:11" x14ac:dyDescent="0.3">
      <c r="A10" t="s">
        <v>24</v>
      </c>
      <c r="B10" s="5">
        <f>SQRT(B11^2+B12^2)</f>
        <v>171.17242768623689</v>
      </c>
      <c r="D10" s="4">
        <f t="shared" si="0"/>
        <v>29299.999999999996</v>
      </c>
      <c r="G10" s="15" t="s">
        <v>27</v>
      </c>
      <c r="H10" s="15" t="s">
        <v>28</v>
      </c>
      <c r="I10" s="15" t="s">
        <v>29</v>
      </c>
    </row>
    <row r="11" spans="1:11" x14ac:dyDescent="0.3">
      <c r="A11" t="s">
        <v>18</v>
      </c>
      <c r="B11" s="5">
        <f>SUM(E2-K2)</f>
        <v>20</v>
      </c>
      <c r="D11" s="4">
        <f t="shared" si="0"/>
        <v>400</v>
      </c>
      <c r="G11" s="4">
        <f>SUM((D11+D12-D10)/(2*B11*B12))</f>
        <v>5.3499688339584009E-16</v>
      </c>
      <c r="H11">
        <f>SUM((D12+D10-D11)/(2*B12*B10))</f>
        <v>0.99315060432287627</v>
      </c>
      <c r="I11">
        <f>SUM((D10+D11-D12)/(2*B10*B11))</f>
        <v>0.11684124756739667</v>
      </c>
    </row>
    <row r="12" spans="1:11" x14ac:dyDescent="0.3">
      <c r="A12" t="s">
        <v>19</v>
      </c>
      <c r="B12" s="5">
        <f>SUM(C2)</f>
        <v>170</v>
      </c>
      <c r="D12" s="4">
        <f t="shared" si="0"/>
        <v>28900</v>
      </c>
      <c r="F12" t="s">
        <v>30</v>
      </c>
      <c r="G12">
        <f>ACOS(G11)</f>
        <v>1.5707963267948961</v>
      </c>
      <c r="H12">
        <f>ACOS(H11)</f>
        <v>0.11710874456686349</v>
      </c>
      <c r="I12">
        <f>ACOS(I11)</f>
        <v>1.4536875822280328</v>
      </c>
    </row>
    <row r="13" spans="1:11" x14ac:dyDescent="0.3">
      <c r="F13" t="s">
        <v>0</v>
      </c>
      <c r="G13" s="6">
        <f>DEGREES(G12)</f>
        <v>89.999999999999972</v>
      </c>
      <c r="H13" s="6">
        <f>DEGREES(H12)</f>
        <v>6.7098368077568882</v>
      </c>
      <c r="I13" s="18">
        <f>DEGREES(I12)</f>
        <v>83.290163192243099</v>
      </c>
      <c r="J13" s="7">
        <f>SUM(G13:I13)</f>
        <v>179.99999999999994</v>
      </c>
    </row>
    <row r="14" spans="1:11" x14ac:dyDescent="0.3">
      <c r="A14" t="s">
        <v>20</v>
      </c>
    </row>
    <row r="15" spans="1:11" x14ac:dyDescent="0.3">
      <c r="A15" t="s">
        <v>17</v>
      </c>
      <c r="B15" s="5">
        <v>156.62</v>
      </c>
    </row>
    <row r="16" spans="1:11" x14ac:dyDescent="0.3">
      <c r="A16" t="s">
        <v>18</v>
      </c>
      <c r="B16" s="5">
        <v>113.624</v>
      </c>
    </row>
    <row r="17" spans="1:10" x14ac:dyDescent="0.3">
      <c r="A17" t="s">
        <v>19</v>
      </c>
      <c r="B17" s="5">
        <f>SQRT(B15^2 + B16^2)</f>
        <v>193.4948003849199</v>
      </c>
    </row>
    <row r="19" spans="1:10" ht="25.8" x14ac:dyDescent="0.5">
      <c r="A19" s="16" t="s">
        <v>39</v>
      </c>
      <c r="B19" s="17">
        <f>SUM(180-G28)</f>
        <v>120.46554491945989</v>
      </c>
    </row>
    <row r="20" spans="1:10" ht="25.8" x14ac:dyDescent="0.5">
      <c r="A20" s="16" t="s">
        <v>31</v>
      </c>
      <c r="B20" s="17">
        <f>SUM(180 -(I13+G8))</f>
        <v>-1.0610385565546778</v>
      </c>
    </row>
    <row r="21" spans="1:10" ht="25.8" x14ac:dyDescent="0.5">
      <c r="A21" s="16" t="s">
        <v>32</v>
      </c>
      <c r="B21" s="17">
        <f>SUM(360 - (I8 + 36 +90))</f>
        <v>172.77558047423216</v>
      </c>
    </row>
    <row r="23" spans="1:10" x14ac:dyDescent="0.3">
      <c r="B23" s="13" t="s">
        <v>38</v>
      </c>
      <c r="C23" s="14">
        <v>100</v>
      </c>
    </row>
    <row r="24" spans="1:10" x14ac:dyDescent="0.3">
      <c r="A24" t="s">
        <v>36</v>
      </c>
      <c r="D24" t="s">
        <v>25</v>
      </c>
      <c r="G24" t="s">
        <v>26</v>
      </c>
    </row>
    <row r="25" spans="1:10" x14ac:dyDescent="0.3">
      <c r="A25" t="s">
        <v>17</v>
      </c>
      <c r="B25">
        <f>SUM(C2)</f>
        <v>170</v>
      </c>
      <c r="D25" s="4">
        <f>SUM(B25^2)</f>
        <v>28900</v>
      </c>
      <c r="G25" s="15" t="s">
        <v>27</v>
      </c>
      <c r="H25" s="15" t="s">
        <v>28</v>
      </c>
      <c r="I25" s="15" t="s">
        <v>29</v>
      </c>
    </row>
    <row r="26" spans="1:10" x14ac:dyDescent="0.3">
      <c r="A26" t="s">
        <v>18</v>
      </c>
      <c r="B26" s="7">
        <f>SQRT(B25^2+B27^2)</f>
        <v>197.23082923316019</v>
      </c>
      <c r="D26" s="4">
        <f t="shared" ref="D26:D27" si="1">SUM(B26^2)</f>
        <v>38900</v>
      </c>
      <c r="G26" s="4">
        <f>SUM((D26+D27-D25)/(2*B26*B27))</f>
        <v>0.5070201265633939</v>
      </c>
      <c r="H26">
        <f>SUM((D27+D25-D26)/(2*B27*B25))</f>
        <v>0</v>
      </c>
      <c r="I26">
        <f>SUM((D25+D26-D27)/(2*B25*B26))</f>
        <v>0.86193421515776947</v>
      </c>
    </row>
    <row r="27" spans="1:10" x14ac:dyDescent="0.3">
      <c r="A27" t="s">
        <v>37</v>
      </c>
      <c r="B27">
        <f>SUM(C23)</f>
        <v>100</v>
      </c>
      <c r="D27" s="4">
        <f t="shared" si="1"/>
        <v>10000</v>
      </c>
      <c r="G27">
        <f>ACOS(G26)</f>
        <v>1.0390722595360908</v>
      </c>
      <c r="H27">
        <f>ACOS(H26)</f>
        <v>1.5707963267948966</v>
      </c>
      <c r="I27">
        <f>ACOS(I26)</f>
        <v>0.5317240672588055</v>
      </c>
    </row>
    <row r="28" spans="1:10" x14ac:dyDescent="0.3">
      <c r="G28" s="19">
        <f>DEGREES(G27)</f>
        <v>59.534455080540113</v>
      </c>
      <c r="H28" s="6">
        <f>DEGREES(H27)</f>
        <v>90</v>
      </c>
      <c r="I28" s="5">
        <f>DEGREES(I27)</f>
        <v>30.465544919459877</v>
      </c>
      <c r="J28">
        <f>SUM(G28:I28)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Stenning</dc:creator>
  <cp:lastModifiedBy>Phil Stenning</cp:lastModifiedBy>
  <dcterms:created xsi:type="dcterms:W3CDTF">2021-11-29T09:56:47Z</dcterms:created>
  <dcterms:modified xsi:type="dcterms:W3CDTF">2021-12-02T13:12:00Z</dcterms:modified>
</cp:coreProperties>
</file>