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i\Dropbox\Coding\notebooks\專案\已完成\MicroPython\LoRa SX127x driver for (Micro)Python\bitbucket\github\references\"/>
    </mc:Choice>
  </mc:AlternateContent>
  <bookViews>
    <workbookView xWindow="0" yWindow="0" windowWidth="23040" windowHeight="8988" activeTab="1" xr2:uid="{D660B1F0-BD86-41FD-B5EE-E34A92BC27B7}"/>
  </bookViews>
  <sheets>
    <sheet name="工作表1" sheetId="1" r:id="rId1"/>
    <sheet name="工作表2" sheetId="2" r:id="rId2"/>
  </sheets>
  <calcPr calcId="171027"/>
  <pivotCaches>
    <pivotCache cacheId="9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7" i="1" l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56" i="1"/>
  <c r="C9" i="1"/>
  <c r="D9" i="1" s="1"/>
  <c r="E9" i="1" s="1"/>
  <c r="C10" i="1"/>
  <c r="D10" i="1" s="1"/>
  <c r="E10" i="1" s="1"/>
  <c r="C11" i="1"/>
  <c r="D11" i="1"/>
  <c r="E11" i="1" s="1"/>
  <c r="C12" i="1"/>
  <c r="D12" i="1"/>
  <c r="E12" i="1"/>
  <c r="C13" i="1"/>
  <c r="D13" i="1" s="1"/>
  <c r="E13" i="1" s="1"/>
  <c r="C14" i="1"/>
  <c r="D14" i="1" s="1"/>
  <c r="E14" i="1" s="1"/>
  <c r="C15" i="1"/>
  <c r="D15" i="1"/>
  <c r="E15" i="1" s="1"/>
  <c r="C16" i="1"/>
  <c r="D16" i="1"/>
  <c r="E16" i="1"/>
  <c r="C17" i="1"/>
  <c r="D17" i="1" s="1"/>
  <c r="E17" i="1" s="1"/>
  <c r="C18" i="1"/>
  <c r="D18" i="1" s="1"/>
  <c r="E18" i="1" s="1"/>
  <c r="C19" i="1"/>
  <c r="D19" i="1"/>
  <c r="E19" i="1" s="1"/>
  <c r="C20" i="1"/>
  <c r="D20" i="1"/>
  <c r="E20" i="1"/>
  <c r="C21" i="1"/>
  <c r="D21" i="1" s="1"/>
  <c r="E21" i="1" s="1"/>
  <c r="C22" i="1"/>
  <c r="D22" i="1" s="1"/>
  <c r="E22" i="1" s="1"/>
  <c r="C23" i="1"/>
  <c r="D23" i="1"/>
  <c r="E23" i="1" s="1"/>
  <c r="C24" i="1"/>
  <c r="D24" i="1"/>
  <c r="E24" i="1"/>
  <c r="C25" i="1"/>
  <c r="D25" i="1" s="1"/>
  <c r="E25" i="1" s="1"/>
  <c r="C26" i="1"/>
  <c r="D26" i="1" s="1"/>
  <c r="E26" i="1" s="1"/>
  <c r="C27" i="1"/>
  <c r="D27" i="1"/>
  <c r="E27" i="1" s="1"/>
  <c r="C28" i="1"/>
  <c r="D28" i="1"/>
  <c r="E28" i="1"/>
  <c r="C29" i="1"/>
  <c r="D29" i="1" s="1"/>
  <c r="E29" i="1" s="1"/>
  <c r="C30" i="1"/>
  <c r="D30" i="1" s="1"/>
  <c r="E30" i="1" s="1"/>
  <c r="C31" i="1"/>
  <c r="D31" i="1"/>
  <c r="E31" i="1" s="1"/>
  <c r="C32" i="1"/>
  <c r="D32" i="1"/>
  <c r="E32" i="1"/>
  <c r="C33" i="1"/>
  <c r="D33" i="1" s="1"/>
  <c r="E33" i="1" s="1"/>
  <c r="C34" i="1"/>
  <c r="D34" i="1" s="1"/>
  <c r="E34" i="1" s="1"/>
  <c r="C35" i="1"/>
  <c r="D35" i="1"/>
  <c r="E35" i="1" s="1"/>
  <c r="C36" i="1"/>
  <c r="D36" i="1"/>
  <c r="E36" i="1"/>
  <c r="C37" i="1"/>
  <c r="D37" i="1" s="1"/>
  <c r="E37" i="1" s="1"/>
  <c r="C38" i="1"/>
  <c r="D38" i="1" s="1"/>
  <c r="E38" i="1" s="1"/>
  <c r="C39" i="1"/>
  <c r="D39" i="1"/>
  <c r="E39" i="1" s="1"/>
  <c r="C40" i="1"/>
  <c r="D40" i="1"/>
  <c r="E40" i="1"/>
  <c r="C41" i="1"/>
  <c r="D41" i="1" s="1"/>
  <c r="E41" i="1" s="1"/>
  <c r="C42" i="1"/>
  <c r="D42" i="1" s="1"/>
  <c r="E42" i="1" s="1"/>
  <c r="C43" i="1"/>
  <c r="D43" i="1"/>
  <c r="E43" i="1" s="1"/>
  <c r="C44" i="1"/>
  <c r="D44" i="1"/>
  <c r="E44" i="1"/>
  <c r="C45" i="1"/>
  <c r="D45" i="1" s="1"/>
  <c r="E45" i="1" s="1"/>
  <c r="C46" i="1"/>
  <c r="D46" i="1" s="1"/>
  <c r="E46" i="1" s="1"/>
  <c r="C47" i="1"/>
  <c r="D47" i="1"/>
  <c r="E47" i="1" s="1"/>
  <c r="C48" i="1"/>
  <c r="D48" i="1"/>
  <c r="E48" i="1"/>
  <c r="C49" i="1"/>
  <c r="D49" i="1" s="1"/>
  <c r="E49" i="1" s="1"/>
  <c r="C50" i="1"/>
  <c r="D50" i="1" s="1"/>
  <c r="E50" i="1" s="1"/>
  <c r="C51" i="1"/>
  <c r="D51" i="1"/>
  <c r="E51" i="1" s="1"/>
  <c r="C52" i="1"/>
  <c r="D52" i="1"/>
  <c r="E52" i="1"/>
  <c r="C53" i="1"/>
  <c r="D53" i="1" s="1"/>
  <c r="E53" i="1" s="1"/>
  <c r="C54" i="1"/>
  <c r="D54" i="1" s="1"/>
  <c r="E54" i="1" s="1"/>
  <c r="C55" i="1"/>
  <c r="D55" i="1"/>
  <c r="E55" i="1" s="1"/>
  <c r="C56" i="1"/>
  <c r="D56" i="1"/>
  <c r="C57" i="1"/>
  <c r="D57" i="1" s="1"/>
  <c r="C58" i="1"/>
  <c r="D58" i="1" s="1"/>
  <c r="C59" i="1"/>
  <c r="D59" i="1"/>
  <c r="C60" i="1"/>
  <c r="D60" i="1"/>
  <c r="C61" i="1"/>
  <c r="D61" i="1" s="1"/>
  <c r="C62" i="1"/>
  <c r="D62" i="1" s="1"/>
  <c r="C63" i="1"/>
  <c r="D63" i="1"/>
  <c r="C64" i="1"/>
  <c r="D64" i="1"/>
  <c r="C65" i="1"/>
  <c r="D65" i="1" s="1"/>
  <c r="C66" i="1"/>
  <c r="D66" i="1" s="1"/>
  <c r="C67" i="1"/>
  <c r="D67" i="1"/>
  <c r="C68" i="1"/>
  <c r="D68" i="1"/>
  <c r="C69" i="1"/>
  <c r="D69" i="1" s="1"/>
  <c r="C70" i="1"/>
  <c r="D70" i="1" s="1"/>
  <c r="C71" i="1"/>
  <c r="D71" i="1"/>
  <c r="C3" i="1"/>
  <c r="D3" i="1" s="1"/>
  <c r="E3" i="1" s="1"/>
  <c r="C4" i="1"/>
  <c r="D4" i="1"/>
  <c r="E4" i="1" s="1"/>
  <c r="C5" i="1"/>
  <c r="D5" i="1"/>
  <c r="E5" i="1"/>
  <c r="C6" i="1"/>
  <c r="D6" i="1"/>
  <c r="E6" i="1"/>
  <c r="C7" i="1"/>
  <c r="D7" i="1" s="1"/>
  <c r="E7" i="1" s="1"/>
  <c r="C8" i="1"/>
  <c r="D8" i="1"/>
  <c r="E8" i="1" s="1"/>
  <c r="A62" i="1"/>
  <c r="A52" i="1"/>
  <c r="A42" i="1"/>
  <c r="A32" i="1"/>
  <c r="A22" i="1"/>
  <c r="A12" i="1"/>
  <c r="C2" i="1"/>
  <c r="D2" i="1" s="1"/>
  <c r="E2" i="1" s="1"/>
  <c r="A2" i="1"/>
</calcChain>
</file>

<file path=xl/sharedStrings.xml><?xml version="1.0" encoding="utf-8"?>
<sst xmlns="http://schemas.openxmlformats.org/spreadsheetml/2006/main" count="12" uniqueCount="11">
  <si>
    <t>BW</t>
  </si>
  <si>
    <t>SF</t>
  </si>
  <si>
    <t>SF</t>
    <phoneticPr fontId="1" type="noConversion"/>
  </si>
  <si>
    <t>Symbol length (ms)</t>
    <phoneticPr fontId="1" type="noConversion"/>
  </si>
  <si>
    <t>BW (Hz)</t>
    <phoneticPr fontId="1" type="noConversion"/>
  </si>
  <si>
    <t>Rs (Hz)</t>
    <phoneticPr fontId="1" type="noConversion"/>
  </si>
  <si>
    <t>總計</t>
  </si>
  <si>
    <t>最大 - Symbol length (ms)</t>
  </si>
  <si>
    <t>TRUE</t>
  </si>
  <si>
    <t>Symbol length &gt;= 16ms</t>
  </si>
  <si>
    <t>Symbol length &gt;= 16ms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</si>
</sst>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"/>
    <numFmt numFmtId="177" formatCode="#,##0.00_ "/>
  </numFmts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6" fontId="2" fillId="0" borderId="0" xfId="0" applyNumberFormat="1" applyFont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0" fontId="0" fillId="0" borderId="0" xfId="0" pivotButton="1">
      <alignment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pivotButton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7" fontId="0" fillId="0" borderId="1" xfId="0" applyNumberFormat="1" applyBorder="1">
      <alignment vertical="center"/>
    </xf>
  </cellXfs>
  <cellStyles count="1">
    <cellStyle name="一般" xfId="0" builtinId="0"/>
  </cellStyles>
  <dxfs count="10">
    <dxf>
      <alignment horizontal="right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ei" refreshedDate="43115.798182870371" createdVersion="6" refreshedVersion="6" minRefreshableVersion="3" recordCount="70" xr:uid="{0C8A3F19-79E4-4F7A-BEBE-AB5AF5F0ADF0}">
  <cacheSource type="worksheet">
    <worksheetSource ref="A1:E71" sheet="工作表1"/>
  </cacheSource>
  <cacheFields count="5">
    <cacheField name="BW (Hz)" numFmtId="176">
      <sharedItems containsSemiMixedTypes="0" containsString="0" containsNumber="1" containsInteger="1" minValue="7800" maxValue="500000" count="10">
        <n v="7800"/>
        <n v="10400"/>
        <n v="15600"/>
        <n v="20800"/>
        <n v="31200"/>
        <n v="41700"/>
        <n v="62500"/>
        <n v="125000"/>
        <n v="250000"/>
        <n v="500000"/>
      </sharedItems>
    </cacheField>
    <cacheField name="SF" numFmtId="176">
      <sharedItems containsSemiMixedTypes="0" containsString="0" containsNumber="1" containsInteger="1" minValue="6" maxValue="12" count="7">
        <n v="6"/>
        <n v="7"/>
        <n v="8"/>
        <n v="9"/>
        <n v="10"/>
        <n v="11"/>
        <n v="12"/>
      </sharedItems>
    </cacheField>
    <cacheField name="Rs (Hz)" numFmtId="177">
      <sharedItems containsSemiMixedTypes="0" containsString="0" containsNumber="1" minValue="1.904296875" maxValue="7812.5"/>
    </cacheField>
    <cacheField name="Symbol length (ms)" numFmtId="177">
      <sharedItems containsSemiMixedTypes="0" containsString="0" containsNumber="1" minValue="0.128" maxValue="525.12820512820508"/>
    </cacheField>
    <cacheField name="Symbol length &gt;= 16ms" numFmtId="176">
      <sharedItems count="2">
        <b v="0"/>
        <b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">
  <r>
    <x v="0"/>
    <x v="0"/>
    <n v="121.875"/>
    <n v="8.2051282051282044"/>
    <x v="0"/>
  </r>
  <r>
    <x v="1"/>
    <x v="0"/>
    <n v="162.5"/>
    <n v="6.1538461538461542"/>
    <x v="0"/>
  </r>
  <r>
    <x v="2"/>
    <x v="0"/>
    <n v="243.75"/>
    <n v="4.1025641025641022"/>
    <x v="0"/>
  </r>
  <r>
    <x v="3"/>
    <x v="0"/>
    <n v="325"/>
    <n v="3.0769230769230771"/>
    <x v="0"/>
  </r>
  <r>
    <x v="4"/>
    <x v="0"/>
    <n v="487.5"/>
    <n v="2.0512820512820511"/>
    <x v="0"/>
  </r>
  <r>
    <x v="5"/>
    <x v="0"/>
    <n v="651.5625"/>
    <n v="1.5347721822541966"/>
    <x v="0"/>
  </r>
  <r>
    <x v="6"/>
    <x v="0"/>
    <n v="976.5625"/>
    <n v="1.024"/>
    <x v="0"/>
  </r>
  <r>
    <x v="7"/>
    <x v="0"/>
    <n v="1953.125"/>
    <n v="0.51200000000000001"/>
    <x v="0"/>
  </r>
  <r>
    <x v="8"/>
    <x v="0"/>
    <n v="3906.25"/>
    <n v="0.25600000000000001"/>
    <x v="0"/>
  </r>
  <r>
    <x v="9"/>
    <x v="0"/>
    <n v="7812.5"/>
    <n v="0.128"/>
    <x v="0"/>
  </r>
  <r>
    <x v="0"/>
    <x v="1"/>
    <n v="60.9375"/>
    <n v="16.410256410256409"/>
    <x v="1"/>
  </r>
  <r>
    <x v="1"/>
    <x v="1"/>
    <n v="81.25"/>
    <n v="12.307692307692308"/>
    <x v="0"/>
  </r>
  <r>
    <x v="2"/>
    <x v="1"/>
    <n v="121.875"/>
    <n v="8.2051282051282044"/>
    <x v="0"/>
  </r>
  <r>
    <x v="3"/>
    <x v="1"/>
    <n v="162.5"/>
    <n v="6.1538461538461542"/>
    <x v="0"/>
  </r>
  <r>
    <x v="4"/>
    <x v="1"/>
    <n v="243.75"/>
    <n v="4.1025641025641022"/>
    <x v="0"/>
  </r>
  <r>
    <x v="5"/>
    <x v="1"/>
    <n v="325.78125"/>
    <n v="3.0695443645083933"/>
    <x v="0"/>
  </r>
  <r>
    <x v="6"/>
    <x v="1"/>
    <n v="488.28125"/>
    <n v="2.048"/>
    <x v="0"/>
  </r>
  <r>
    <x v="7"/>
    <x v="1"/>
    <n v="976.5625"/>
    <n v="1.024"/>
    <x v="0"/>
  </r>
  <r>
    <x v="8"/>
    <x v="1"/>
    <n v="1953.125"/>
    <n v="0.51200000000000001"/>
    <x v="0"/>
  </r>
  <r>
    <x v="9"/>
    <x v="1"/>
    <n v="3906.25"/>
    <n v="0.25600000000000001"/>
    <x v="0"/>
  </r>
  <r>
    <x v="0"/>
    <x v="2"/>
    <n v="30.46875"/>
    <n v="32.820512820512818"/>
    <x v="1"/>
  </r>
  <r>
    <x v="1"/>
    <x v="2"/>
    <n v="40.625"/>
    <n v="24.615384615384617"/>
    <x v="1"/>
  </r>
  <r>
    <x v="2"/>
    <x v="2"/>
    <n v="60.9375"/>
    <n v="16.410256410256409"/>
    <x v="1"/>
  </r>
  <r>
    <x v="3"/>
    <x v="2"/>
    <n v="81.25"/>
    <n v="12.307692307692308"/>
    <x v="0"/>
  </r>
  <r>
    <x v="4"/>
    <x v="2"/>
    <n v="121.875"/>
    <n v="8.2051282051282044"/>
    <x v="0"/>
  </r>
  <r>
    <x v="5"/>
    <x v="2"/>
    <n v="162.890625"/>
    <n v="6.1390887290167866"/>
    <x v="0"/>
  </r>
  <r>
    <x v="6"/>
    <x v="2"/>
    <n v="244.140625"/>
    <n v="4.0960000000000001"/>
    <x v="0"/>
  </r>
  <r>
    <x v="7"/>
    <x v="2"/>
    <n v="488.28125"/>
    <n v="2.048"/>
    <x v="0"/>
  </r>
  <r>
    <x v="8"/>
    <x v="2"/>
    <n v="976.5625"/>
    <n v="1.024"/>
    <x v="0"/>
  </r>
  <r>
    <x v="9"/>
    <x v="2"/>
    <n v="1953.125"/>
    <n v="0.51200000000000001"/>
    <x v="0"/>
  </r>
  <r>
    <x v="0"/>
    <x v="3"/>
    <n v="15.234375"/>
    <n v="65.641025641025635"/>
    <x v="1"/>
  </r>
  <r>
    <x v="1"/>
    <x v="3"/>
    <n v="20.3125"/>
    <n v="49.230769230769234"/>
    <x v="1"/>
  </r>
  <r>
    <x v="2"/>
    <x v="3"/>
    <n v="30.46875"/>
    <n v="32.820512820512818"/>
    <x v="1"/>
  </r>
  <r>
    <x v="3"/>
    <x v="3"/>
    <n v="40.625"/>
    <n v="24.615384615384617"/>
    <x v="1"/>
  </r>
  <r>
    <x v="4"/>
    <x v="3"/>
    <n v="60.9375"/>
    <n v="16.410256410256409"/>
    <x v="1"/>
  </r>
  <r>
    <x v="5"/>
    <x v="3"/>
    <n v="81.4453125"/>
    <n v="12.278177458033573"/>
    <x v="0"/>
  </r>
  <r>
    <x v="6"/>
    <x v="3"/>
    <n v="122.0703125"/>
    <n v="8.1920000000000002"/>
    <x v="0"/>
  </r>
  <r>
    <x v="7"/>
    <x v="3"/>
    <n v="244.140625"/>
    <n v="4.0960000000000001"/>
    <x v="0"/>
  </r>
  <r>
    <x v="8"/>
    <x v="3"/>
    <n v="488.28125"/>
    <n v="2.048"/>
    <x v="0"/>
  </r>
  <r>
    <x v="9"/>
    <x v="3"/>
    <n v="976.5625"/>
    <n v="1.024"/>
    <x v="0"/>
  </r>
  <r>
    <x v="0"/>
    <x v="4"/>
    <n v="7.6171875"/>
    <n v="131.28205128205127"/>
    <x v="1"/>
  </r>
  <r>
    <x v="1"/>
    <x v="4"/>
    <n v="10.15625"/>
    <n v="98.461538461538467"/>
    <x v="1"/>
  </r>
  <r>
    <x v="2"/>
    <x v="4"/>
    <n v="15.234375"/>
    <n v="65.641025641025635"/>
    <x v="1"/>
  </r>
  <r>
    <x v="3"/>
    <x v="4"/>
    <n v="20.3125"/>
    <n v="49.230769230769234"/>
    <x v="1"/>
  </r>
  <r>
    <x v="4"/>
    <x v="4"/>
    <n v="30.46875"/>
    <n v="32.820512820512818"/>
    <x v="1"/>
  </r>
  <r>
    <x v="5"/>
    <x v="4"/>
    <n v="40.72265625"/>
    <n v="24.556354916067146"/>
    <x v="1"/>
  </r>
  <r>
    <x v="6"/>
    <x v="4"/>
    <n v="61.03515625"/>
    <n v="16.384"/>
    <x v="1"/>
  </r>
  <r>
    <x v="7"/>
    <x v="4"/>
    <n v="122.0703125"/>
    <n v="8.1920000000000002"/>
    <x v="0"/>
  </r>
  <r>
    <x v="8"/>
    <x v="4"/>
    <n v="244.140625"/>
    <n v="4.0960000000000001"/>
    <x v="0"/>
  </r>
  <r>
    <x v="9"/>
    <x v="4"/>
    <n v="488.28125"/>
    <n v="2.048"/>
    <x v="0"/>
  </r>
  <r>
    <x v="0"/>
    <x v="5"/>
    <n v="3.80859375"/>
    <n v="262.56410256410254"/>
    <x v="1"/>
  </r>
  <r>
    <x v="1"/>
    <x v="5"/>
    <n v="5.078125"/>
    <n v="196.92307692307693"/>
    <x v="1"/>
  </r>
  <r>
    <x v="2"/>
    <x v="5"/>
    <n v="7.6171875"/>
    <n v="131.28205128205127"/>
    <x v="1"/>
  </r>
  <r>
    <x v="3"/>
    <x v="5"/>
    <n v="10.15625"/>
    <n v="98.461538461538467"/>
    <x v="1"/>
  </r>
  <r>
    <x v="4"/>
    <x v="5"/>
    <n v="15.234375"/>
    <n v="65.641025641025635"/>
    <x v="1"/>
  </r>
  <r>
    <x v="5"/>
    <x v="5"/>
    <n v="20.361328125"/>
    <n v="49.112709832134293"/>
    <x v="1"/>
  </r>
  <r>
    <x v="6"/>
    <x v="5"/>
    <n v="30.517578125"/>
    <n v="32.768000000000001"/>
    <x v="1"/>
  </r>
  <r>
    <x v="7"/>
    <x v="5"/>
    <n v="61.03515625"/>
    <n v="16.384"/>
    <x v="1"/>
  </r>
  <r>
    <x v="8"/>
    <x v="5"/>
    <n v="122.0703125"/>
    <n v="8.1920000000000002"/>
    <x v="0"/>
  </r>
  <r>
    <x v="9"/>
    <x v="5"/>
    <n v="244.140625"/>
    <n v="4.0960000000000001"/>
    <x v="0"/>
  </r>
  <r>
    <x v="0"/>
    <x v="6"/>
    <n v="1.904296875"/>
    <n v="525.12820512820508"/>
    <x v="1"/>
  </r>
  <r>
    <x v="1"/>
    <x v="6"/>
    <n v="2.5390625"/>
    <n v="393.84615384615387"/>
    <x v="1"/>
  </r>
  <r>
    <x v="2"/>
    <x v="6"/>
    <n v="3.80859375"/>
    <n v="262.56410256410254"/>
    <x v="1"/>
  </r>
  <r>
    <x v="3"/>
    <x v="6"/>
    <n v="5.078125"/>
    <n v="196.92307692307693"/>
    <x v="1"/>
  </r>
  <r>
    <x v="4"/>
    <x v="6"/>
    <n v="7.6171875"/>
    <n v="131.28205128205127"/>
    <x v="1"/>
  </r>
  <r>
    <x v="5"/>
    <x v="6"/>
    <n v="10.1806640625"/>
    <n v="98.225419664268586"/>
    <x v="1"/>
  </r>
  <r>
    <x v="6"/>
    <x v="6"/>
    <n v="15.2587890625"/>
    <n v="65.536000000000001"/>
    <x v="1"/>
  </r>
  <r>
    <x v="7"/>
    <x v="6"/>
    <n v="30.517578125"/>
    <n v="32.768000000000001"/>
    <x v="1"/>
  </r>
  <r>
    <x v="8"/>
    <x v="6"/>
    <n v="61.03515625"/>
    <n v="16.384"/>
    <x v="1"/>
  </r>
  <r>
    <x v="9"/>
    <x v="6"/>
    <n v="122.0703125"/>
    <n v="8.1920000000000002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E426F7-346E-4363-BBA8-988DFA6F6C12}" name="樞紐分析表1" cacheId="9" applyNumberFormats="0" applyBorderFormats="0" applyFontFormats="0" applyPatternFormats="0" applyAlignmentFormats="0" applyWidthHeightFormats="1" dataCaption="數值" updatedVersion="6" minRefreshableVersion="3" useAutoFormatting="1" itemPrintTitles="1" createdVersion="6" indent="0" outline="1" outlineData="1" multipleFieldFilters="0" rowHeaderCaption="BW" colHeaderCaption="SF">
  <location ref="A3:H14" firstHeaderRow="1" firstDataRow="2" firstDataCol="1" rowPageCount="1" colPageCount="1"/>
  <pivotFields count="5">
    <pivotField axis="axisRow" numFmtId="176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Col" numFmtId="176" showAll="0">
      <items count="8">
        <item x="0"/>
        <item x="1"/>
        <item x="2"/>
        <item x="3"/>
        <item x="4"/>
        <item x="5"/>
        <item x="6"/>
        <item t="default"/>
      </items>
    </pivotField>
    <pivotField numFmtId="177" showAll="0"/>
    <pivotField dataField="1" numFmtId="177" showAll="0"/>
    <pivotField axis="axisPage" showAll="0">
      <items count="3">
        <item x="0"/>
        <item x="1"/>
        <item t="default"/>
      </items>
    </pivotField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1"/>
  </colFields>
  <colItems count="7">
    <i>
      <x v="1"/>
    </i>
    <i>
      <x v="2"/>
    </i>
    <i>
      <x v="3"/>
    </i>
    <i>
      <x v="4"/>
    </i>
    <i>
      <x v="5"/>
    </i>
    <i>
      <x v="6"/>
    </i>
    <i t="grand">
      <x/>
    </i>
  </colItems>
  <pageFields count="1">
    <pageField fld="4" item="1" hier="-1"/>
  </pageFields>
  <dataFields count="1">
    <dataField name="最大 - Symbol length (ms)" fld="3" subtotal="max" baseField="0" baseItem="0" numFmtId="177"/>
  </dataFields>
  <formats count="9">
    <format dxfId="9">
      <pivotArea field="0" type="button" dataOnly="0" labelOnly="1" outline="0" axis="axisRow" fieldPosition="0"/>
    </format>
    <format dxfId="8">
      <pivotArea dataOnly="0" labelOnly="1" fieldPosition="0">
        <references count="1">
          <reference field="1" count="6">
            <x v="1"/>
            <x v="2"/>
            <x v="3"/>
            <x v="4"/>
            <x v="5"/>
            <x v="6"/>
          </reference>
        </references>
      </pivotArea>
    </format>
    <format dxfId="7">
      <pivotArea dataOnly="0" labelOnly="1" grandCol="1" outline="0" fieldPosition="0"/>
    </format>
    <format dxfId="6">
      <pivotArea dataOnly="0" labelOnly="1" fieldPosition="0">
        <references count="1">
          <reference field="0" count="9">
            <x v="0"/>
            <x v="1"/>
            <x v="2"/>
            <x v="3"/>
            <x v="4"/>
            <x v="5"/>
            <x v="6"/>
            <x v="7"/>
            <x v="8"/>
          </reference>
        </references>
      </pivotArea>
    </format>
    <format dxfId="5">
      <pivotArea dataOnly="0" labelOnly="1" grandRow="1" outline="0" fieldPosition="0"/>
    </format>
    <format dxfId="4">
      <pivotArea collapsedLevelsAreSubtotals="1" fieldPosition="0">
        <references count="2">
          <reference field="0" count="9">
            <x v="0"/>
            <x v="1"/>
            <x v="2"/>
            <x v="3"/>
            <x v="4"/>
            <x v="5"/>
            <x v="6"/>
            <x v="7"/>
            <x v="8"/>
          </reference>
          <reference field="1" count="6" selected="0">
            <x v="1"/>
            <x v="2"/>
            <x v="3"/>
            <x v="4"/>
            <x v="5"/>
            <x v="6"/>
          </reference>
        </references>
      </pivotArea>
    </format>
    <format dxfId="3">
      <pivotArea field="0" type="button" dataOnly="0" labelOnly="1" outline="0" axis="axisRow" fieldPosition="0"/>
    </format>
    <format dxfId="2">
      <pivotArea dataOnly="0" labelOnly="1" fieldPosition="0">
        <references count="1">
          <reference field="0" count="9">
            <x v="0"/>
            <x v="1"/>
            <x v="2"/>
            <x v="3"/>
            <x v="4"/>
            <x v="5"/>
            <x v="6"/>
            <x v="7"/>
            <x v="8"/>
          </reference>
        </references>
      </pivotArea>
    </format>
    <format dxfId="1">
      <pivotArea dataOnly="0" labelOnly="1" fieldPosition="0">
        <references count="1">
          <reference field="1" count="6">
            <x v="1"/>
            <x v="2"/>
            <x v="3"/>
            <x v="4"/>
            <x v="5"/>
            <x v="6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FCC5D-B6FC-4B17-AD5A-C4AFF5365376}">
  <dimension ref="A1:E71"/>
  <sheetViews>
    <sheetView workbookViewId="0">
      <pane ySplit="1" topLeftCell="A56" activePane="bottomLeft" state="frozen"/>
      <selection pane="bottomLeft" activeCell="E56" sqref="E56:E71"/>
    </sheetView>
  </sheetViews>
  <sheetFormatPr defaultRowHeight="16.2" x14ac:dyDescent="0.3"/>
  <cols>
    <col min="1" max="1" width="8.6640625" style="1" bestFit="1" customWidth="1"/>
    <col min="2" max="2" width="4.109375" style="1" bestFit="1" customWidth="1"/>
    <col min="3" max="3" width="12.6640625" style="2" bestFit="1" customWidth="1"/>
    <col min="4" max="4" width="20.6640625" style="2" bestFit="1" customWidth="1"/>
    <col min="5" max="5" width="23.6640625" style="1" bestFit="1" customWidth="1"/>
    <col min="6" max="16384" width="8.88671875" style="1"/>
  </cols>
  <sheetData>
    <row r="1" spans="1:5" s="3" customFormat="1" x14ac:dyDescent="0.3">
      <c r="A1" s="3" t="s">
        <v>4</v>
      </c>
      <c r="B1" s="3" t="s">
        <v>2</v>
      </c>
      <c r="C1" s="4" t="s">
        <v>5</v>
      </c>
      <c r="D1" s="4" t="s">
        <v>3</v>
      </c>
      <c r="E1" s="3" t="s">
        <v>10</v>
      </c>
    </row>
    <row r="2" spans="1:5" x14ac:dyDescent="0.3">
      <c r="A2" s="1">
        <f>7.8*1000</f>
        <v>7800</v>
      </c>
      <c r="B2" s="1">
        <v>6</v>
      </c>
      <c r="C2" s="2">
        <f>A2/2^B2</f>
        <v>121.875</v>
      </c>
      <c r="D2" s="2">
        <f>1000/C2</f>
        <v>8.2051282051282044</v>
      </c>
      <c r="E2" s="1" t="b">
        <f>(D2&gt;16)</f>
        <v>0</v>
      </c>
    </row>
    <row r="3" spans="1:5" x14ac:dyDescent="0.3">
      <c r="A3" s="1">
        <v>10400</v>
      </c>
      <c r="B3" s="1">
        <v>6</v>
      </c>
      <c r="C3" s="2">
        <f t="shared" ref="C3:C9" si="0">A3/2^B3</f>
        <v>162.5</v>
      </c>
      <c r="D3" s="2">
        <f t="shared" ref="D3:D66" si="1">1000/C3</f>
        <v>6.1538461538461542</v>
      </c>
      <c r="E3" s="1" t="b">
        <f t="shared" ref="E3:E66" si="2">(D3&gt;16)</f>
        <v>0</v>
      </c>
    </row>
    <row r="4" spans="1:5" x14ac:dyDescent="0.3">
      <c r="A4" s="1">
        <v>15600</v>
      </c>
      <c r="B4" s="1">
        <v>6</v>
      </c>
      <c r="C4" s="2">
        <f t="shared" si="0"/>
        <v>243.75</v>
      </c>
      <c r="D4" s="2">
        <f t="shared" si="1"/>
        <v>4.1025641025641022</v>
      </c>
      <c r="E4" s="1" t="b">
        <f t="shared" si="2"/>
        <v>0</v>
      </c>
    </row>
    <row r="5" spans="1:5" x14ac:dyDescent="0.3">
      <c r="A5" s="1">
        <v>20800</v>
      </c>
      <c r="B5" s="1">
        <v>6</v>
      </c>
      <c r="C5" s="2">
        <f t="shared" si="0"/>
        <v>325</v>
      </c>
      <c r="D5" s="2">
        <f t="shared" si="1"/>
        <v>3.0769230769230771</v>
      </c>
      <c r="E5" s="1" t="b">
        <f t="shared" si="2"/>
        <v>0</v>
      </c>
    </row>
    <row r="6" spans="1:5" x14ac:dyDescent="0.3">
      <c r="A6" s="1">
        <v>31200</v>
      </c>
      <c r="B6" s="1">
        <v>6</v>
      </c>
      <c r="C6" s="2">
        <f t="shared" si="0"/>
        <v>487.5</v>
      </c>
      <c r="D6" s="2">
        <f t="shared" si="1"/>
        <v>2.0512820512820511</v>
      </c>
      <c r="E6" s="1" t="b">
        <f t="shared" si="2"/>
        <v>0</v>
      </c>
    </row>
    <row r="7" spans="1:5" x14ac:dyDescent="0.3">
      <c r="A7" s="1">
        <v>41700</v>
      </c>
      <c r="B7" s="1">
        <v>6</v>
      </c>
      <c r="C7" s="2">
        <f t="shared" si="0"/>
        <v>651.5625</v>
      </c>
      <c r="D7" s="2">
        <f t="shared" si="1"/>
        <v>1.5347721822541966</v>
      </c>
      <c r="E7" s="1" t="b">
        <f t="shared" si="2"/>
        <v>0</v>
      </c>
    </row>
    <row r="8" spans="1:5" x14ac:dyDescent="0.3">
      <c r="A8" s="1">
        <v>62500</v>
      </c>
      <c r="B8" s="1">
        <v>6</v>
      </c>
      <c r="C8" s="2">
        <f t="shared" si="0"/>
        <v>976.5625</v>
      </c>
      <c r="D8" s="2">
        <f t="shared" si="1"/>
        <v>1.024</v>
      </c>
      <c r="E8" s="1" t="b">
        <f t="shared" si="2"/>
        <v>0</v>
      </c>
    </row>
    <row r="9" spans="1:5" x14ac:dyDescent="0.3">
      <c r="A9" s="1">
        <v>125000</v>
      </c>
      <c r="B9" s="1">
        <v>6</v>
      </c>
      <c r="C9" s="2">
        <f t="shared" si="0"/>
        <v>1953.125</v>
      </c>
      <c r="D9" s="2">
        <f t="shared" si="1"/>
        <v>0.51200000000000001</v>
      </c>
      <c r="E9" s="1" t="b">
        <f t="shared" si="2"/>
        <v>0</v>
      </c>
    </row>
    <row r="10" spans="1:5" x14ac:dyDescent="0.3">
      <c r="A10" s="1">
        <v>250000</v>
      </c>
      <c r="B10" s="1">
        <v>6</v>
      </c>
      <c r="C10" s="2">
        <f t="shared" ref="C10:C71" si="3">A10/2^B10</f>
        <v>3906.25</v>
      </c>
      <c r="D10" s="2">
        <f t="shared" si="1"/>
        <v>0.25600000000000001</v>
      </c>
      <c r="E10" s="1" t="b">
        <f t="shared" si="2"/>
        <v>0</v>
      </c>
    </row>
    <row r="11" spans="1:5" x14ac:dyDescent="0.3">
      <c r="A11" s="1">
        <v>500000</v>
      </c>
      <c r="B11" s="1">
        <v>6</v>
      </c>
      <c r="C11" s="2">
        <f t="shared" si="3"/>
        <v>7812.5</v>
      </c>
      <c r="D11" s="2">
        <f t="shared" si="1"/>
        <v>0.128</v>
      </c>
      <c r="E11" s="1" t="b">
        <f t="shared" si="2"/>
        <v>0</v>
      </c>
    </row>
    <row r="12" spans="1:5" x14ac:dyDescent="0.3">
      <c r="A12" s="1">
        <f>7.8*1000</f>
        <v>7800</v>
      </c>
      <c r="B12" s="1">
        <v>7</v>
      </c>
      <c r="C12" s="2">
        <f t="shared" si="3"/>
        <v>60.9375</v>
      </c>
      <c r="D12" s="2">
        <f t="shared" si="1"/>
        <v>16.410256410256409</v>
      </c>
      <c r="E12" s="1" t="b">
        <f t="shared" si="2"/>
        <v>1</v>
      </c>
    </row>
    <row r="13" spans="1:5" x14ac:dyDescent="0.3">
      <c r="A13" s="1">
        <v>10400</v>
      </c>
      <c r="B13" s="1">
        <v>7</v>
      </c>
      <c r="C13" s="2">
        <f t="shared" si="3"/>
        <v>81.25</v>
      </c>
      <c r="D13" s="2">
        <f t="shared" si="1"/>
        <v>12.307692307692308</v>
      </c>
      <c r="E13" s="1" t="b">
        <f t="shared" si="2"/>
        <v>0</v>
      </c>
    </row>
    <row r="14" spans="1:5" x14ac:dyDescent="0.3">
      <c r="A14" s="1">
        <v>15600</v>
      </c>
      <c r="B14" s="1">
        <v>7</v>
      </c>
      <c r="C14" s="2">
        <f t="shared" si="3"/>
        <v>121.875</v>
      </c>
      <c r="D14" s="2">
        <f t="shared" si="1"/>
        <v>8.2051282051282044</v>
      </c>
      <c r="E14" s="1" t="b">
        <f t="shared" si="2"/>
        <v>0</v>
      </c>
    </row>
    <row r="15" spans="1:5" x14ac:dyDescent="0.3">
      <c r="A15" s="1">
        <v>20800</v>
      </c>
      <c r="B15" s="1">
        <v>7</v>
      </c>
      <c r="C15" s="2">
        <f t="shared" si="3"/>
        <v>162.5</v>
      </c>
      <c r="D15" s="2">
        <f t="shared" si="1"/>
        <v>6.1538461538461542</v>
      </c>
      <c r="E15" s="1" t="b">
        <f t="shared" si="2"/>
        <v>0</v>
      </c>
    </row>
    <row r="16" spans="1:5" x14ac:dyDescent="0.3">
      <c r="A16" s="1">
        <v>31200</v>
      </c>
      <c r="B16" s="1">
        <v>7</v>
      </c>
      <c r="C16" s="2">
        <f t="shared" si="3"/>
        <v>243.75</v>
      </c>
      <c r="D16" s="2">
        <f t="shared" si="1"/>
        <v>4.1025641025641022</v>
      </c>
      <c r="E16" s="1" t="b">
        <f t="shared" si="2"/>
        <v>0</v>
      </c>
    </row>
    <row r="17" spans="1:5" x14ac:dyDescent="0.3">
      <c r="A17" s="1">
        <v>41700</v>
      </c>
      <c r="B17" s="1">
        <v>7</v>
      </c>
      <c r="C17" s="2">
        <f t="shared" si="3"/>
        <v>325.78125</v>
      </c>
      <c r="D17" s="2">
        <f t="shared" si="1"/>
        <v>3.0695443645083933</v>
      </c>
      <c r="E17" s="1" t="b">
        <f t="shared" si="2"/>
        <v>0</v>
      </c>
    </row>
    <row r="18" spans="1:5" x14ac:dyDescent="0.3">
      <c r="A18" s="1">
        <v>62500</v>
      </c>
      <c r="B18" s="1">
        <v>7</v>
      </c>
      <c r="C18" s="2">
        <f t="shared" si="3"/>
        <v>488.28125</v>
      </c>
      <c r="D18" s="2">
        <f t="shared" si="1"/>
        <v>2.048</v>
      </c>
      <c r="E18" s="1" t="b">
        <f t="shared" si="2"/>
        <v>0</v>
      </c>
    </row>
    <row r="19" spans="1:5" x14ac:dyDescent="0.3">
      <c r="A19" s="1">
        <v>125000</v>
      </c>
      <c r="B19" s="1">
        <v>7</v>
      </c>
      <c r="C19" s="2">
        <f t="shared" si="3"/>
        <v>976.5625</v>
      </c>
      <c r="D19" s="2">
        <f t="shared" si="1"/>
        <v>1.024</v>
      </c>
      <c r="E19" s="1" t="b">
        <f t="shared" si="2"/>
        <v>0</v>
      </c>
    </row>
    <row r="20" spans="1:5" x14ac:dyDescent="0.3">
      <c r="A20" s="1">
        <v>250000</v>
      </c>
      <c r="B20" s="1">
        <v>7</v>
      </c>
      <c r="C20" s="2">
        <f t="shared" si="3"/>
        <v>1953.125</v>
      </c>
      <c r="D20" s="2">
        <f t="shared" si="1"/>
        <v>0.51200000000000001</v>
      </c>
      <c r="E20" s="1" t="b">
        <f t="shared" si="2"/>
        <v>0</v>
      </c>
    </row>
    <row r="21" spans="1:5" x14ac:dyDescent="0.3">
      <c r="A21" s="1">
        <v>500000</v>
      </c>
      <c r="B21" s="1">
        <v>7</v>
      </c>
      <c r="C21" s="2">
        <f t="shared" si="3"/>
        <v>3906.25</v>
      </c>
      <c r="D21" s="2">
        <f t="shared" si="1"/>
        <v>0.25600000000000001</v>
      </c>
      <c r="E21" s="1" t="b">
        <f t="shared" si="2"/>
        <v>0</v>
      </c>
    </row>
    <row r="22" spans="1:5" x14ac:dyDescent="0.3">
      <c r="A22" s="1">
        <f>7.8*1000</f>
        <v>7800</v>
      </c>
      <c r="B22" s="1">
        <v>8</v>
      </c>
      <c r="C22" s="2">
        <f t="shared" si="3"/>
        <v>30.46875</v>
      </c>
      <c r="D22" s="2">
        <f t="shared" si="1"/>
        <v>32.820512820512818</v>
      </c>
      <c r="E22" s="1" t="b">
        <f t="shared" si="2"/>
        <v>1</v>
      </c>
    </row>
    <row r="23" spans="1:5" x14ac:dyDescent="0.3">
      <c r="A23" s="1">
        <v>10400</v>
      </c>
      <c r="B23" s="1">
        <v>8</v>
      </c>
      <c r="C23" s="2">
        <f t="shared" si="3"/>
        <v>40.625</v>
      </c>
      <c r="D23" s="2">
        <f t="shared" si="1"/>
        <v>24.615384615384617</v>
      </c>
      <c r="E23" s="1" t="b">
        <f t="shared" si="2"/>
        <v>1</v>
      </c>
    </row>
    <row r="24" spans="1:5" x14ac:dyDescent="0.3">
      <c r="A24" s="1">
        <v>15600</v>
      </c>
      <c r="B24" s="1">
        <v>8</v>
      </c>
      <c r="C24" s="2">
        <f t="shared" si="3"/>
        <v>60.9375</v>
      </c>
      <c r="D24" s="2">
        <f t="shared" si="1"/>
        <v>16.410256410256409</v>
      </c>
      <c r="E24" s="1" t="b">
        <f t="shared" si="2"/>
        <v>1</v>
      </c>
    </row>
    <row r="25" spans="1:5" x14ac:dyDescent="0.3">
      <c r="A25" s="1">
        <v>20800</v>
      </c>
      <c r="B25" s="1">
        <v>8</v>
      </c>
      <c r="C25" s="2">
        <f t="shared" si="3"/>
        <v>81.25</v>
      </c>
      <c r="D25" s="2">
        <f t="shared" si="1"/>
        <v>12.307692307692308</v>
      </c>
      <c r="E25" s="1" t="b">
        <f t="shared" si="2"/>
        <v>0</v>
      </c>
    </row>
    <row r="26" spans="1:5" x14ac:dyDescent="0.3">
      <c r="A26" s="1">
        <v>31200</v>
      </c>
      <c r="B26" s="1">
        <v>8</v>
      </c>
      <c r="C26" s="2">
        <f t="shared" si="3"/>
        <v>121.875</v>
      </c>
      <c r="D26" s="2">
        <f t="shared" si="1"/>
        <v>8.2051282051282044</v>
      </c>
      <c r="E26" s="1" t="b">
        <f t="shared" si="2"/>
        <v>0</v>
      </c>
    </row>
    <row r="27" spans="1:5" x14ac:dyDescent="0.3">
      <c r="A27" s="1">
        <v>41700</v>
      </c>
      <c r="B27" s="1">
        <v>8</v>
      </c>
      <c r="C27" s="2">
        <f t="shared" si="3"/>
        <v>162.890625</v>
      </c>
      <c r="D27" s="2">
        <f t="shared" si="1"/>
        <v>6.1390887290167866</v>
      </c>
      <c r="E27" s="1" t="b">
        <f t="shared" si="2"/>
        <v>0</v>
      </c>
    </row>
    <row r="28" spans="1:5" x14ac:dyDescent="0.3">
      <c r="A28" s="1">
        <v>62500</v>
      </c>
      <c r="B28" s="1">
        <v>8</v>
      </c>
      <c r="C28" s="2">
        <f t="shared" si="3"/>
        <v>244.140625</v>
      </c>
      <c r="D28" s="2">
        <f t="shared" si="1"/>
        <v>4.0960000000000001</v>
      </c>
      <c r="E28" s="1" t="b">
        <f t="shared" si="2"/>
        <v>0</v>
      </c>
    </row>
    <row r="29" spans="1:5" x14ac:dyDescent="0.3">
      <c r="A29" s="1">
        <v>125000</v>
      </c>
      <c r="B29" s="1">
        <v>8</v>
      </c>
      <c r="C29" s="2">
        <f t="shared" si="3"/>
        <v>488.28125</v>
      </c>
      <c r="D29" s="2">
        <f t="shared" si="1"/>
        <v>2.048</v>
      </c>
      <c r="E29" s="1" t="b">
        <f t="shared" si="2"/>
        <v>0</v>
      </c>
    </row>
    <row r="30" spans="1:5" x14ac:dyDescent="0.3">
      <c r="A30" s="1">
        <v>250000</v>
      </c>
      <c r="B30" s="1">
        <v>8</v>
      </c>
      <c r="C30" s="2">
        <f t="shared" si="3"/>
        <v>976.5625</v>
      </c>
      <c r="D30" s="2">
        <f t="shared" si="1"/>
        <v>1.024</v>
      </c>
      <c r="E30" s="1" t="b">
        <f t="shared" si="2"/>
        <v>0</v>
      </c>
    </row>
    <row r="31" spans="1:5" x14ac:dyDescent="0.3">
      <c r="A31" s="1">
        <v>500000</v>
      </c>
      <c r="B31" s="1">
        <v>8</v>
      </c>
      <c r="C31" s="2">
        <f t="shared" si="3"/>
        <v>1953.125</v>
      </c>
      <c r="D31" s="2">
        <f t="shared" si="1"/>
        <v>0.51200000000000001</v>
      </c>
      <c r="E31" s="1" t="b">
        <f t="shared" si="2"/>
        <v>0</v>
      </c>
    </row>
    <row r="32" spans="1:5" x14ac:dyDescent="0.3">
      <c r="A32" s="1">
        <f>7.8*1000</f>
        <v>7800</v>
      </c>
      <c r="B32" s="1">
        <v>9</v>
      </c>
      <c r="C32" s="2">
        <f t="shared" si="3"/>
        <v>15.234375</v>
      </c>
      <c r="D32" s="2">
        <f t="shared" si="1"/>
        <v>65.641025641025635</v>
      </c>
      <c r="E32" s="1" t="b">
        <f t="shared" si="2"/>
        <v>1</v>
      </c>
    </row>
    <row r="33" spans="1:5" x14ac:dyDescent="0.3">
      <c r="A33" s="1">
        <v>10400</v>
      </c>
      <c r="B33" s="1">
        <v>9</v>
      </c>
      <c r="C33" s="2">
        <f t="shared" si="3"/>
        <v>20.3125</v>
      </c>
      <c r="D33" s="2">
        <f t="shared" si="1"/>
        <v>49.230769230769234</v>
      </c>
      <c r="E33" s="1" t="b">
        <f t="shared" si="2"/>
        <v>1</v>
      </c>
    </row>
    <row r="34" spans="1:5" x14ac:dyDescent="0.3">
      <c r="A34" s="1">
        <v>15600</v>
      </c>
      <c r="B34" s="1">
        <v>9</v>
      </c>
      <c r="C34" s="2">
        <f t="shared" si="3"/>
        <v>30.46875</v>
      </c>
      <c r="D34" s="2">
        <f t="shared" si="1"/>
        <v>32.820512820512818</v>
      </c>
      <c r="E34" s="1" t="b">
        <f t="shared" si="2"/>
        <v>1</v>
      </c>
    </row>
    <row r="35" spans="1:5" x14ac:dyDescent="0.3">
      <c r="A35" s="1">
        <v>20800</v>
      </c>
      <c r="B35" s="1">
        <v>9</v>
      </c>
      <c r="C35" s="2">
        <f t="shared" si="3"/>
        <v>40.625</v>
      </c>
      <c r="D35" s="2">
        <f t="shared" si="1"/>
        <v>24.615384615384617</v>
      </c>
      <c r="E35" s="1" t="b">
        <f t="shared" si="2"/>
        <v>1</v>
      </c>
    </row>
    <row r="36" spans="1:5" x14ac:dyDescent="0.3">
      <c r="A36" s="1">
        <v>31200</v>
      </c>
      <c r="B36" s="1">
        <v>9</v>
      </c>
      <c r="C36" s="2">
        <f t="shared" si="3"/>
        <v>60.9375</v>
      </c>
      <c r="D36" s="2">
        <f t="shared" si="1"/>
        <v>16.410256410256409</v>
      </c>
      <c r="E36" s="1" t="b">
        <f t="shared" si="2"/>
        <v>1</v>
      </c>
    </row>
    <row r="37" spans="1:5" x14ac:dyDescent="0.3">
      <c r="A37" s="1">
        <v>41700</v>
      </c>
      <c r="B37" s="1">
        <v>9</v>
      </c>
      <c r="C37" s="2">
        <f t="shared" si="3"/>
        <v>81.4453125</v>
      </c>
      <c r="D37" s="2">
        <f t="shared" si="1"/>
        <v>12.278177458033573</v>
      </c>
      <c r="E37" s="1" t="b">
        <f t="shared" si="2"/>
        <v>0</v>
      </c>
    </row>
    <row r="38" spans="1:5" x14ac:dyDescent="0.3">
      <c r="A38" s="1">
        <v>62500</v>
      </c>
      <c r="B38" s="1">
        <v>9</v>
      </c>
      <c r="C38" s="2">
        <f t="shared" si="3"/>
        <v>122.0703125</v>
      </c>
      <c r="D38" s="2">
        <f t="shared" si="1"/>
        <v>8.1920000000000002</v>
      </c>
      <c r="E38" s="1" t="b">
        <f t="shared" si="2"/>
        <v>0</v>
      </c>
    </row>
    <row r="39" spans="1:5" x14ac:dyDescent="0.3">
      <c r="A39" s="1">
        <v>125000</v>
      </c>
      <c r="B39" s="1">
        <v>9</v>
      </c>
      <c r="C39" s="2">
        <f t="shared" si="3"/>
        <v>244.140625</v>
      </c>
      <c r="D39" s="2">
        <f t="shared" si="1"/>
        <v>4.0960000000000001</v>
      </c>
      <c r="E39" s="1" t="b">
        <f t="shared" si="2"/>
        <v>0</v>
      </c>
    </row>
    <row r="40" spans="1:5" x14ac:dyDescent="0.3">
      <c r="A40" s="1">
        <v>250000</v>
      </c>
      <c r="B40" s="1">
        <v>9</v>
      </c>
      <c r="C40" s="2">
        <f t="shared" si="3"/>
        <v>488.28125</v>
      </c>
      <c r="D40" s="2">
        <f t="shared" si="1"/>
        <v>2.048</v>
      </c>
      <c r="E40" s="1" t="b">
        <f t="shared" si="2"/>
        <v>0</v>
      </c>
    </row>
    <row r="41" spans="1:5" x14ac:dyDescent="0.3">
      <c r="A41" s="1">
        <v>500000</v>
      </c>
      <c r="B41" s="1">
        <v>9</v>
      </c>
      <c r="C41" s="2">
        <f t="shared" si="3"/>
        <v>976.5625</v>
      </c>
      <c r="D41" s="2">
        <f t="shared" si="1"/>
        <v>1.024</v>
      </c>
      <c r="E41" s="1" t="b">
        <f t="shared" si="2"/>
        <v>0</v>
      </c>
    </row>
    <row r="42" spans="1:5" x14ac:dyDescent="0.3">
      <c r="A42" s="1">
        <f>7.8*1000</f>
        <v>7800</v>
      </c>
      <c r="B42" s="1">
        <v>10</v>
      </c>
      <c r="C42" s="2">
        <f t="shared" si="3"/>
        <v>7.6171875</v>
      </c>
      <c r="D42" s="2">
        <f t="shared" si="1"/>
        <v>131.28205128205127</v>
      </c>
      <c r="E42" s="1" t="b">
        <f t="shared" si="2"/>
        <v>1</v>
      </c>
    </row>
    <row r="43" spans="1:5" x14ac:dyDescent="0.3">
      <c r="A43" s="1">
        <v>10400</v>
      </c>
      <c r="B43" s="1">
        <v>10</v>
      </c>
      <c r="C43" s="2">
        <f t="shared" si="3"/>
        <v>10.15625</v>
      </c>
      <c r="D43" s="2">
        <f t="shared" si="1"/>
        <v>98.461538461538467</v>
      </c>
      <c r="E43" s="1" t="b">
        <f t="shared" si="2"/>
        <v>1</v>
      </c>
    </row>
    <row r="44" spans="1:5" x14ac:dyDescent="0.3">
      <c r="A44" s="1">
        <v>15600</v>
      </c>
      <c r="B44" s="1">
        <v>10</v>
      </c>
      <c r="C44" s="2">
        <f t="shared" si="3"/>
        <v>15.234375</v>
      </c>
      <c r="D44" s="2">
        <f t="shared" si="1"/>
        <v>65.641025641025635</v>
      </c>
      <c r="E44" s="1" t="b">
        <f t="shared" si="2"/>
        <v>1</v>
      </c>
    </row>
    <row r="45" spans="1:5" x14ac:dyDescent="0.3">
      <c r="A45" s="1">
        <v>20800</v>
      </c>
      <c r="B45" s="1">
        <v>10</v>
      </c>
      <c r="C45" s="2">
        <f t="shared" si="3"/>
        <v>20.3125</v>
      </c>
      <c r="D45" s="2">
        <f t="shared" si="1"/>
        <v>49.230769230769234</v>
      </c>
      <c r="E45" s="1" t="b">
        <f t="shared" si="2"/>
        <v>1</v>
      </c>
    </row>
    <row r="46" spans="1:5" x14ac:dyDescent="0.3">
      <c r="A46" s="1">
        <v>31200</v>
      </c>
      <c r="B46" s="1">
        <v>10</v>
      </c>
      <c r="C46" s="2">
        <f t="shared" si="3"/>
        <v>30.46875</v>
      </c>
      <c r="D46" s="2">
        <f t="shared" si="1"/>
        <v>32.820512820512818</v>
      </c>
      <c r="E46" s="1" t="b">
        <f t="shared" si="2"/>
        <v>1</v>
      </c>
    </row>
    <row r="47" spans="1:5" x14ac:dyDescent="0.3">
      <c r="A47" s="1">
        <v>41700</v>
      </c>
      <c r="B47" s="1">
        <v>10</v>
      </c>
      <c r="C47" s="2">
        <f t="shared" si="3"/>
        <v>40.72265625</v>
      </c>
      <c r="D47" s="2">
        <f t="shared" si="1"/>
        <v>24.556354916067146</v>
      </c>
      <c r="E47" s="1" t="b">
        <f t="shared" si="2"/>
        <v>1</v>
      </c>
    </row>
    <row r="48" spans="1:5" x14ac:dyDescent="0.3">
      <c r="A48" s="1">
        <v>62500</v>
      </c>
      <c r="B48" s="1">
        <v>10</v>
      </c>
      <c r="C48" s="2">
        <f t="shared" si="3"/>
        <v>61.03515625</v>
      </c>
      <c r="D48" s="2">
        <f t="shared" si="1"/>
        <v>16.384</v>
      </c>
      <c r="E48" s="1" t="b">
        <f t="shared" si="2"/>
        <v>1</v>
      </c>
    </row>
    <row r="49" spans="1:5" x14ac:dyDescent="0.3">
      <c r="A49" s="1">
        <v>125000</v>
      </c>
      <c r="B49" s="1">
        <v>10</v>
      </c>
      <c r="C49" s="2">
        <f t="shared" si="3"/>
        <v>122.0703125</v>
      </c>
      <c r="D49" s="2">
        <f t="shared" si="1"/>
        <v>8.1920000000000002</v>
      </c>
      <c r="E49" s="1" t="b">
        <f t="shared" si="2"/>
        <v>0</v>
      </c>
    </row>
    <row r="50" spans="1:5" x14ac:dyDescent="0.3">
      <c r="A50" s="1">
        <v>250000</v>
      </c>
      <c r="B50" s="1">
        <v>10</v>
      </c>
      <c r="C50" s="2">
        <f t="shared" si="3"/>
        <v>244.140625</v>
      </c>
      <c r="D50" s="2">
        <f t="shared" si="1"/>
        <v>4.0960000000000001</v>
      </c>
      <c r="E50" s="1" t="b">
        <f t="shared" si="2"/>
        <v>0</v>
      </c>
    </row>
    <row r="51" spans="1:5" x14ac:dyDescent="0.3">
      <c r="A51" s="1">
        <v>500000</v>
      </c>
      <c r="B51" s="1">
        <v>10</v>
      </c>
      <c r="C51" s="2">
        <f t="shared" si="3"/>
        <v>488.28125</v>
      </c>
      <c r="D51" s="2">
        <f t="shared" si="1"/>
        <v>2.048</v>
      </c>
      <c r="E51" s="1" t="b">
        <f t="shared" si="2"/>
        <v>0</v>
      </c>
    </row>
    <row r="52" spans="1:5" x14ac:dyDescent="0.3">
      <c r="A52" s="1">
        <f>7.8*1000</f>
        <v>7800</v>
      </c>
      <c r="B52" s="1">
        <v>11</v>
      </c>
      <c r="C52" s="2">
        <f t="shared" si="3"/>
        <v>3.80859375</v>
      </c>
      <c r="D52" s="2">
        <f t="shared" si="1"/>
        <v>262.56410256410254</v>
      </c>
      <c r="E52" s="1" t="b">
        <f t="shared" si="2"/>
        <v>1</v>
      </c>
    </row>
    <row r="53" spans="1:5" x14ac:dyDescent="0.3">
      <c r="A53" s="1">
        <v>10400</v>
      </c>
      <c r="B53" s="1">
        <v>11</v>
      </c>
      <c r="C53" s="2">
        <f t="shared" si="3"/>
        <v>5.078125</v>
      </c>
      <c r="D53" s="2">
        <f t="shared" si="1"/>
        <v>196.92307692307693</v>
      </c>
      <c r="E53" s="1" t="b">
        <f t="shared" si="2"/>
        <v>1</v>
      </c>
    </row>
    <row r="54" spans="1:5" x14ac:dyDescent="0.3">
      <c r="A54" s="1">
        <v>15600</v>
      </c>
      <c r="B54" s="1">
        <v>11</v>
      </c>
      <c r="C54" s="2">
        <f t="shared" si="3"/>
        <v>7.6171875</v>
      </c>
      <c r="D54" s="2">
        <f t="shared" si="1"/>
        <v>131.28205128205127</v>
      </c>
      <c r="E54" s="1" t="b">
        <f t="shared" si="2"/>
        <v>1</v>
      </c>
    </row>
    <row r="55" spans="1:5" x14ac:dyDescent="0.3">
      <c r="A55" s="1">
        <v>20800</v>
      </c>
      <c r="B55" s="1">
        <v>11</v>
      </c>
      <c r="C55" s="2">
        <f t="shared" si="3"/>
        <v>10.15625</v>
      </c>
      <c r="D55" s="2">
        <f t="shared" si="1"/>
        <v>98.461538461538467</v>
      </c>
      <c r="E55" s="1" t="b">
        <f t="shared" si="2"/>
        <v>1</v>
      </c>
    </row>
    <row r="56" spans="1:5" x14ac:dyDescent="0.3">
      <c r="A56" s="1">
        <v>31200</v>
      </c>
      <c r="B56" s="1">
        <v>11</v>
      </c>
      <c r="C56" s="2">
        <f t="shared" si="3"/>
        <v>15.234375</v>
      </c>
      <c r="D56" s="2">
        <f t="shared" si="1"/>
        <v>65.641025641025635</v>
      </c>
      <c r="E56" s="1" t="b">
        <f>(D56&gt;=16)</f>
        <v>1</v>
      </c>
    </row>
    <row r="57" spans="1:5" x14ac:dyDescent="0.3">
      <c r="A57" s="1">
        <v>41700</v>
      </c>
      <c r="B57" s="1">
        <v>11</v>
      </c>
      <c r="C57" s="2">
        <f t="shared" si="3"/>
        <v>20.361328125</v>
      </c>
      <c r="D57" s="2">
        <f t="shared" si="1"/>
        <v>49.112709832134293</v>
      </c>
      <c r="E57" s="1" t="b">
        <f t="shared" ref="E57:E71" si="4">(D57&gt;=16)</f>
        <v>1</v>
      </c>
    </row>
    <row r="58" spans="1:5" x14ac:dyDescent="0.3">
      <c r="A58" s="1">
        <v>62500</v>
      </c>
      <c r="B58" s="1">
        <v>11</v>
      </c>
      <c r="C58" s="2">
        <f t="shared" si="3"/>
        <v>30.517578125</v>
      </c>
      <c r="D58" s="2">
        <f t="shared" si="1"/>
        <v>32.768000000000001</v>
      </c>
      <c r="E58" s="1" t="b">
        <f t="shared" si="4"/>
        <v>1</v>
      </c>
    </row>
    <row r="59" spans="1:5" x14ac:dyDescent="0.3">
      <c r="A59" s="1">
        <v>125000</v>
      </c>
      <c r="B59" s="1">
        <v>11</v>
      </c>
      <c r="C59" s="2">
        <f t="shared" si="3"/>
        <v>61.03515625</v>
      </c>
      <c r="D59" s="2">
        <f t="shared" si="1"/>
        <v>16.384</v>
      </c>
      <c r="E59" s="1" t="b">
        <f t="shared" si="4"/>
        <v>1</v>
      </c>
    </row>
    <row r="60" spans="1:5" x14ac:dyDescent="0.3">
      <c r="A60" s="1">
        <v>250000</v>
      </c>
      <c r="B60" s="1">
        <v>11</v>
      </c>
      <c r="C60" s="2">
        <f t="shared" si="3"/>
        <v>122.0703125</v>
      </c>
      <c r="D60" s="2">
        <f t="shared" si="1"/>
        <v>8.1920000000000002</v>
      </c>
      <c r="E60" s="1" t="b">
        <f t="shared" si="4"/>
        <v>0</v>
      </c>
    </row>
    <row r="61" spans="1:5" x14ac:dyDescent="0.3">
      <c r="A61" s="1">
        <v>500000</v>
      </c>
      <c r="B61" s="1">
        <v>11</v>
      </c>
      <c r="C61" s="2">
        <f t="shared" si="3"/>
        <v>244.140625</v>
      </c>
      <c r="D61" s="2">
        <f t="shared" si="1"/>
        <v>4.0960000000000001</v>
      </c>
      <c r="E61" s="1" t="b">
        <f t="shared" si="4"/>
        <v>0</v>
      </c>
    </row>
    <row r="62" spans="1:5" x14ac:dyDescent="0.3">
      <c r="A62" s="1">
        <f>7.8*1000</f>
        <v>7800</v>
      </c>
      <c r="B62" s="1">
        <v>12</v>
      </c>
      <c r="C62" s="2">
        <f t="shared" si="3"/>
        <v>1.904296875</v>
      </c>
      <c r="D62" s="2">
        <f t="shared" si="1"/>
        <v>525.12820512820508</v>
      </c>
      <c r="E62" s="1" t="b">
        <f t="shared" si="4"/>
        <v>1</v>
      </c>
    </row>
    <row r="63" spans="1:5" x14ac:dyDescent="0.3">
      <c r="A63" s="1">
        <v>10400</v>
      </c>
      <c r="B63" s="1">
        <v>12</v>
      </c>
      <c r="C63" s="2">
        <f t="shared" si="3"/>
        <v>2.5390625</v>
      </c>
      <c r="D63" s="2">
        <f t="shared" si="1"/>
        <v>393.84615384615387</v>
      </c>
      <c r="E63" s="1" t="b">
        <f t="shared" si="4"/>
        <v>1</v>
      </c>
    </row>
    <row r="64" spans="1:5" x14ac:dyDescent="0.3">
      <c r="A64" s="1">
        <v>15600</v>
      </c>
      <c r="B64" s="1">
        <v>12</v>
      </c>
      <c r="C64" s="2">
        <f t="shared" si="3"/>
        <v>3.80859375</v>
      </c>
      <c r="D64" s="2">
        <f t="shared" si="1"/>
        <v>262.56410256410254</v>
      </c>
      <c r="E64" s="1" t="b">
        <f t="shared" si="4"/>
        <v>1</v>
      </c>
    </row>
    <row r="65" spans="1:5" x14ac:dyDescent="0.3">
      <c r="A65" s="1">
        <v>20800</v>
      </c>
      <c r="B65" s="1">
        <v>12</v>
      </c>
      <c r="C65" s="2">
        <f t="shared" si="3"/>
        <v>5.078125</v>
      </c>
      <c r="D65" s="2">
        <f t="shared" si="1"/>
        <v>196.92307692307693</v>
      </c>
      <c r="E65" s="1" t="b">
        <f t="shared" si="4"/>
        <v>1</v>
      </c>
    </row>
    <row r="66" spans="1:5" x14ac:dyDescent="0.3">
      <c r="A66" s="1">
        <v>31200</v>
      </c>
      <c r="B66" s="1">
        <v>12</v>
      </c>
      <c r="C66" s="2">
        <f t="shared" si="3"/>
        <v>7.6171875</v>
      </c>
      <c r="D66" s="2">
        <f t="shared" si="1"/>
        <v>131.28205128205127</v>
      </c>
      <c r="E66" s="1" t="b">
        <f t="shared" si="4"/>
        <v>1</v>
      </c>
    </row>
    <row r="67" spans="1:5" x14ac:dyDescent="0.3">
      <c r="A67" s="1">
        <v>41700</v>
      </c>
      <c r="B67" s="1">
        <v>12</v>
      </c>
      <c r="C67" s="2">
        <f t="shared" si="3"/>
        <v>10.1806640625</v>
      </c>
      <c r="D67" s="2">
        <f t="shared" ref="D67:D71" si="5">1000/C67</f>
        <v>98.225419664268586</v>
      </c>
      <c r="E67" s="1" t="b">
        <f t="shared" si="4"/>
        <v>1</v>
      </c>
    </row>
    <row r="68" spans="1:5" x14ac:dyDescent="0.3">
      <c r="A68" s="1">
        <v>62500</v>
      </c>
      <c r="B68" s="1">
        <v>12</v>
      </c>
      <c r="C68" s="2">
        <f t="shared" si="3"/>
        <v>15.2587890625</v>
      </c>
      <c r="D68" s="2">
        <f t="shared" si="5"/>
        <v>65.536000000000001</v>
      </c>
      <c r="E68" s="1" t="b">
        <f t="shared" si="4"/>
        <v>1</v>
      </c>
    </row>
    <row r="69" spans="1:5" x14ac:dyDescent="0.3">
      <c r="A69" s="1">
        <v>125000</v>
      </c>
      <c r="B69" s="1">
        <v>12</v>
      </c>
      <c r="C69" s="2">
        <f t="shared" si="3"/>
        <v>30.517578125</v>
      </c>
      <c r="D69" s="2">
        <f t="shared" si="5"/>
        <v>32.768000000000001</v>
      </c>
      <c r="E69" s="1" t="b">
        <f t="shared" si="4"/>
        <v>1</v>
      </c>
    </row>
    <row r="70" spans="1:5" x14ac:dyDescent="0.3">
      <c r="A70" s="1">
        <v>250000</v>
      </c>
      <c r="B70" s="1">
        <v>12</v>
      </c>
      <c r="C70" s="2">
        <f t="shared" si="3"/>
        <v>61.03515625</v>
      </c>
      <c r="D70" s="2">
        <f t="shared" si="5"/>
        <v>16.384</v>
      </c>
      <c r="E70" s="1" t="b">
        <f t="shared" si="4"/>
        <v>1</v>
      </c>
    </row>
    <row r="71" spans="1:5" x14ac:dyDescent="0.3">
      <c r="A71" s="1">
        <v>500000</v>
      </c>
      <c r="B71" s="1">
        <v>12</v>
      </c>
      <c r="C71" s="2">
        <f t="shared" si="3"/>
        <v>122.0703125</v>
      </c>
      <c r="D71" s="2">
        <f t="shared" si="5"/>
        <v>8.1920000000000002</v>
      </c>
      <c r="E71" s="1" t="b">
        <f t="shared" si="4"/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25E0BA-EE27-43AE-91B6-5CC80AEBEFFE}">
  <sheetPr>
    <pageSetUpPr fitToPage="1"/>
  </sheetPr>
  <dimension ref="A1:H14"/>
  <sheetViews>
    <sheetView tabSelected="1" workbookViewId="0">
      <selection activeCell="K6" sqref="K6"/>
    </sheetView>
  </sheetViews>
  <sheetFormatPr defaultRowHeight="16.2" x14ac:dyDescent="0.3"/>
  <cols>
    <col min="1" max="1" width="28.109375" bestFit="1" customWidth="1"/>
    <col min="2" max="2" width="9.21875" bestFit="1" customWidth="1"/>
    <col min="3" max="4" width="7.33203125" bestFit="1" customWidth="1"/>
    <col min="5" max="7" width="8.44140625" bestFit="1" customWidth="1"/>
    <col min="8" max="8" width="8.44140625" hidden="1" customWidth="1"/>
    <col min="9" max="9" width="8.44140625" bestFit="1" customWidth="1"/>
  </cols>
  <sheetData>
    <row r="1" spans="1:8" x14ac:dyDescent="0.3">
      <c r="A1" s="5" t="s">
        <v>9</v>
      </c>
      <c r="B1" t="s">
        <v>8</v>
      </c>
    </row>
    <row r="3" spans="1:8" x14ac:dyDescent="0.3">
      <c r="A3" s="5" t="s">
        <v>7</v>
      </c>
      <c r="B3" s="5" t="s">
        <v>1</v>
      </c>
    </row>
    <row r="4" spans="1:8" s="7" customFormat="1" x14ac:dyDescent="0.3">
      <c r="A4" s="8" t="s">
        <v>0</v>
      </c>
      <c r="B4" s="9">
        <v>7</v>
      </c>
      <c r="C4" s="9">
        <v>8</v>
      </c>
      <c r="D4" s="9">
        <v>9</v>
      </c>
      <c r="E4" s="9">
        <v>10</v>
      </c>
      <c r="F4" s="9">
        <v>11</v>
      </c>
      <c r="G4" s="9">
        <v>12</v>
      </c>
      <c r="H4" s="6" t="s">
        <v>6</v>
      </c>
    </row>
    <row r="5" spans="1:8" x14ac:dyDescent="0.3">
      <c r="A5" s="9">
        <v>7800</v>
      </c>
      <c r="B5" s="10">
        <v>16.410256410256409</v>
      </c>
      <c r="C5" s="10">
        <v>32.820512820512818</v>
      </c>
      <c r="D5" s="10">
        <v>65.641025641025635</v>
      </c>
      <c r="E5" s="10">
        <v>131.28205128205127</v>
      </c>
      <c r="F5" s="10">
        <v>262.56410256410254</v>
      </c>
      <c r="G5" s="10">
        <v>525.12820512820508</v>
      </c>
      <c r="H5" s="2">
        <v>525.12820512820508</v>
      </c>
    </row>
    <row r="6" spans="1:8" x14ac:dyDescent="0.3">
      <c r="A6" s="9">
        <v>10400</v>
      </c>
      <c r="B6" s="10"/>
      <c r="C6" s="10">
        <v>24.615384615384617</v>
      </c>
      <c r="D6" s="10">
        <v>49.230769230769234</v>
      </c>
      <c r="E6" s="10">
        <v>98.461538461538467</v>
      </c>
      <c r="F6" s="10">
        <v>196.92307692307693</v>
      </c>
      <c r="G6" s="10">
        <v>393.84615384615387</v>
      </c>
      <c r="H6" s="2">
        <v>393.84615384615387</v>
      </c>
    </row>
    <row r="7" spans="1:8" x14ac:dyDescent="0.3">
      <c r="A7" s="9">
        <v>15600</v>
      </c>
      <c r="B7" s="10"/>
      <c r="C7" s="10">
        <v>16.410256410256409</v>
      </c>
      <c r="D7" s="10">
        <v>32.820512820512818</v>
      </c>
      <c r="E7" s="10">
        <v>65.641025641025635</v>
      </c>
      <c r="F7" s="10">
        <v>131.28205128205127</v>
      </c>
      <c r="G7" s="10">
        <v>262.56410256410254</v>
      </c>
      <c r="H7" s="2">
        <v>262.56410256410254</v>
      </c>
    </row>
    <row r="8" spans="1:8" x14ac:dyDescent="0.3">
      <c r="A8" s="9">
        <v>20800</v>
      </c>
      <c r="B8" s="10"/>
      <c r="C8" s="10"/>
      <c r="D8" s="10">
        <v>24.615384615384617</v>
      </c>
      <c r="E8" s="10">
        <v>49.230769230769234</v>
      </c>
      <c r="F8" s="10">
        <v>98.461538461538467</v>
      </c>
      <c r="G8" s="10">
        <v>196.92307692307693</v>
      </c>
      <c r="H8" s="2">
        <v>196.92307692307693</v>
      </c>
    </row>
    <row r="9" spans="1:8" x14ac:dyDescent="0.3">
      <c r="A9" s="9">
        <v>31200</v>
      </c>
      <c r="B9" s="10"/>
      <c r="C9" s="10"/>
      <c r="D9" s="10">
        <v>16.410256410256409</v>
      </c>
      <c r="E9" s="10">
        <v>32.820512820512818</v>
      </c>
      <c r="F9" s="10">
        <v>65.641025641025635</v>
      </c>
      <c r="G9" s="10">
        <v>131.28205128205127</v>
      </c>
      <c r="H9" s="2">
        <v>131.28205128205127</v>
      </c>
    </row>
    <row r="10" spans="1:8" x14ac:dyDescent="0.3">
      <c r="A10" s="9">
        <v>41700</v>
      </c>
      <c r="B10" s="10"/>
      <c r="C10" s="10"/>
      <c r="D10" s="10"/>
      <c r="E10" s="10">
        <v>24.556354916067146</v>
      </c>
      <c r="F10" s="10">
        <v>49.112709832134293</v>
      </c>
      <c r="G10" s="10">
        <v>98.225419664268586</v>
      </c>
      <c r="H10" s="2">
        <v>98.225419664268586</v>
      </c>
    </row>
    <row r="11" spans="1:8" x14ac:dyDescent="0.3">
      <c r="A11" s="9">
        <v>62500</v>
      </c>
      <c r="B11" s="10"/>
      <c r="C11" s="10"/>
      <c r="D11" s="10"/>
      <c r="E11" s="10">
        <v>16.384</v>
      </c>
      <c r="F11" s="10">
        <v>32.768000000000001</v>
      </c>
      <c r="G11" s="10">
        <v>65.536000000000001</v>
      </c>
      <c r="H11" s="2">
        <v>65.536000000000001</v>
      </c>
    </row>
    <row r="12" spans="1:8" x14ac:dyDescent="0.3">
      <c r="A12" s="9">
        <v>125000</v>
      </c>
      <c r="B12" s="10"/>
      <c r="C12" s="10"/>
      <c r="D12" s="10"/>
      <c r="E12" s="10"/>
      <c r="F12" s="10">
        <v>16.384</v>
      </c>
      <c r="G12" s="10">
        <v>32.768000000000001</v>
      </c>
      <c r="H12" s="2">
        <v>32.768000000000001</v>
      </c>
    </row>
    <row r="13" spans="1:8" x14ac:dyDescent="0.3">
      <c r="A13" s="9">
        <v>250000</v>
      </c>
      <c r="B13" s="10"/>
      <c r="C13" s="10"/>
      <c r="D13" s="10"/>
      <c r="E13" s="10"/>
      <c r="F13" s="10"/>
      <c r="G13" s="10">
        <v>16.384</v>
      </c>
      <c r="H13" s="2">
        <v>16.384</v>
      </c>
    </row>
    <row r="14" spans="1:8" hidden="1" x14ac:dyDescent="0.3">
      <c r="A14" s="6" t="s">
        <v>6</v>
      </c>
      <c r="B14" s="2">
        <v>16.410256410256409</v>
      </c>
      <c r="C14" s="2">
        <v>32.820512820512818</v>
      </c>
      <c r="D14" s="2">
        <v>65.641025641025635</v>
      </c>
      <c r="E14" s="2">
        <v>131.28205128205127</v>
      </c>
      <c r="F14" s="2">
        <v>262.56410256410254</v>
      </c>
      <c r="G14" s="2">
        <v>525.12820512820508</v>
      </c>
      <c r="H14" s="2">
        <v>525.12820512820508</v>
      </c>
    </row>
  </sheetData>
  <phoneticPr fontId="1" type="noConversion"/>
  <pageMargins left="0.70866141732283472" right="0.70866141732283472" top="0.74803149606299213" bottom="0.74803149606299213" header="0.31496062992125984" footer="0.31496062992125984"/>
  <pageSetup paperSize="9" orientation="landscape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工作表2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</dc:creator>
  <cp:lastModifiedBy>Wei</cp:lastModifiedBy>
  <cp:lastPrinted>2018-01-15T11:13:24Z</cp:lastPrinted>
  <dcterms:created xsi:type="dcterms:W3CDTF">2018-01-15T10:36:38Z</dcterms:created>
  <dcterms:modified xsi:type="dcterms:W3CDTF">2018-01-15T11:14:04Z</dcterms:modified>
</cp:coreProperties>
</file>